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9420" windowHeight="4965" tabRatio="716" activeTab="0"/>
  </bookViews>
  <sheets>
    <sheet name="9 месяцев 2023 года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<sst xmlns="http://schemas.openxmlformats.org/spreadsheetml/2006/main" count="66" uniqueCount="66">
  <si>
    <t>ДОХОДЫ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</si>
  <si>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</si>
  <si>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</si>
  <si>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</si>
  <si>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</si>
  <si>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</si>
  <si>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</si>
  <si>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</si>
  <si>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</si>
  <si>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</si>
  <si>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Субсидии бюджетам муниципальных образований</t>
  </si>
  <si>
    <t>Субвенции бюджетам муниципальных образований</t>
  </si>
  <si>
    <t>0600</t>
  </si>
  <si>
    <t>КФСР</t>
  </si>
  <si>
    <t>Безвозмездные поступления, всего:</t>
  </si>
  <si>
    <t>Иные межбюджетные трансферты</t>
  </si>
  <si>
    <t>ВСЕГО ДОХОДОВ:</t>
  </si>
  <si>
    <t>1100</t>
  </si>
  <si>
    <t>1200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</si>
  <si>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</si>
  <si>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</si>
  <si>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</si>
  <si>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</si>
  <si>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</si>
  <si>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</si>
  <si>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</si>
  <si>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</si>
  <si>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</si>
  <si>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</si>
  <si>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</si>
  <si>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</si>
  <si>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</si>
  <si>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</si>
  <si>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</si>
  <si>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</si>
  <si>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</si>
  <si>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</si>
  <si>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</si>
  <si>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</si>
  <si>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Государственная пошлина, сборы</t>
  </si>
  <si>
    <t>Прочие безвозмездные поступления</t>
  </si>
  <si>
    <t>Наименование показателя</t>
  </si>
  <si>
    <t>% исполнения</t>
  </si>
  <si>
    <t>ВСЕГО РАСХОДОВ:</t>
  </si>
  <si>
    <t>Налоги на товары (работы,услуги), реализуемые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</si>
  <si>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</si>
  <si>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</si>
  <si>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Налог на доходы физических лиц</t>
  </si>
  <si>
    <t>Итого налоговых и неналоговых доходов:</t>
  </si>
  <si>
    <t>Результат исполнения бюджета (дефицит " - ", профицит " + ")</t>
  </si>
  <si>
    <t>Приложение</t>
  </si>
  <si>
    <t>тыс. рублей</t>
  </si>
  <si>
    <t>Возврат остатков субсидий, субвенций и иных межбюджетных трансфертов, имеющих целевое, назначение прошлых лет</t>
  </si>
  <si>
    <t>Поступления в бюджеты городских округов (перечисления из бюджетов городских округов) по урегулированию расчётов между бюджетами бюджетной системы Российской Федерации по распределённым доходам</t>
  </si>
  <si>
    <t>Безвозмездные поступления от других бюджетов бюджетной системы РФ</t>
  </si>
  <si>
    <t>Дотации бюджетам на поддержку мер по обеспечению сбалансированности бюджетов</t>
  </si>
  <si>
    <t>Здравоохранение</t>
  </si>
  <si>
    <t>Безвозмездные поступления от государственных (муниципальных) организаций в бюджеты городских округов</t>
  </si>
  <si>
    <t>Утверждено на 2023 год</t>
  </si>
  <si>
    <t>в том числе:</t>
  </si>
  <si>
    <t>Прочие дотации бюджетам городских округов</t>
  </si>
  <si>
    <t>Исполнение бюджета Губкинского городского округа за 9 месяцев 2023 года</t>
  </si>
  <si>
    <t>Исполнено за  9 месяцев 2023 года</t>
  </si>
  <si>
    <t>в 5,8 раза</t>
  </si>
  <si>
    <t>в 7 раз</t>
  </si>
  <si>
    <t>в 8,7 раза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</si>
</sst>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_-* #,##0.0\ _р_._-;\-* #,##0.0\ _р_._-;_-* &quot;-&quot;\ _р_._-;_-@_-"/>
    <numFmt numFmtId="186" formatCode="0.00000"/>
    <numFmt numFmtId="187" formatCode="0.000000000000000"/>
    <numFmt numFmtId="188" formatCode="0.00000000000000"/>
    <numFmt numFmtId="189" formatCode="0.0000000000000"/>
    <numFmt numFmtId="190" formatCode="#,##0&quot;р.&quot;"/>
    <numFmt numFmtId="191" formatCode="0.000000"/>
    <numFmt numFmtId="192" formatCode="\+0000.0"/>
    <numFmt numFmtId="193" formatCode="0000"/>
    <numFmt numFmtId="194" formatCode="#,##0.0"/>
    <numFmt numFmtId="195" formatCode="#,##0_ ;[Red]\-#,##0\ 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182" fontId="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194" fontId="4" fillId="34" borderId="10" xfId="0" applyNumberFormat="1" applyFont="1" applyFill="1" applyBorder="1" applyAlignment="1" applyProtection="1">
      <alignment horizontal="right" vertical="center" wrapText="1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194" fontId="10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left"/>
    </xf>
    <xf numFmtId="194" fontId="51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 applyProtection="1">
      <alignment horizontal="right" vertical="center" wrapText="1"/>
      <protection/>
    </xf>
    <xf numFmtId="194" fontId="10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94" fontId="4" fillId="0" borderId="11" xfId="0" applyNumberFormat="1" applyFont="1" applyFill="1" applyBorder="1" applyAlignment="1" applyProtection="1">
      <alignment horizontal="right" vertical="center" wrapText="1"/>
      <protection/>
    </xf>
    <xf numFmtId="194" fontId="5" fillId="0" borderId="12" xfId="0" applyNumberFormat="1" applyFont="1" applyFill="1" applyBorder="1" applyAlignment="1" applyProtection="1">
      <alignment horizontal="right" vertical="center"/>
      <protection/>
    </xf>
    <xf numFmtId="194" fontId="1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wrapText="1"/>
    </xf>
    <xf numFmtId="194" fontId="5" fillId="0" borderId="10" xfId="0" applyNumberFormat="1" applyFont="1" applyFill="1" applyBorder="1" applyAlignment="1">
      <alignment horizontal="right" wrapText="1"/>
    </xf>
    <xf numFmtId="194" fontId="5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B1">
      <pane xSplit="1" ySplit="5" topLeftCell="C3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38" sqref="I38"/>
    </sheetView>
  </sheetViews>
  <sheetFormatPr defaultColWidth="9.00390625" defaultRowHeight="12.75"/>
  <cols>
    <col min="1" max="1" width="5.375" style="3" hidden="1" customWidth="1"/>
    <col min="2" max="2" width="54.625" style="3" customWidth="1"/>
    <col min="3" max="3" width="14.875" style="11" customWidth="1"/>
    <col min="4" max="4" width="14.875" style="3" customWidth="1"/>
    <col min="5" max="5" width="14.875" style="25" customWidth="1"/>
    <col min="6" max="6" width="14.00390625" style="3" customWidth="1"/>
    <col min="7" max="8" width="9.125" style="3" customWidth="1"/>
    <col min="9" max="9" width="32.75390625" style="3" customWidth="1"/>
    <col min="10" max="16384" width="9.125" style="3" customWidth="1"/>
  </cols>
  <sheetData>
    <row r="1" ht="15.75">
      <c r="E1" s="23" t="s">
        <v>50</v>
      </c>
    </row>
    <row r="3" spans="1:8" ht="15.75">
      <c r="A3" s="41" t="s">
        <v>61</v>
      </c>
      <c r="B3" s="41"/>
      <c r="C3" s="41"/>
      <c r="D3" s="41"/>
      <c r="E3" s="41"/>
      <c r="F3" s="5"/>
      <c r="G3" s="4"/>
      <c r="H3" s="4"/>
    </row>
    <row r="4" spans="1:8" ht="12.75" customHeight="1">
      <c r="A4" s="4"/>
      <c r="B4" s="4"/>
      <c r="C4" s="12"/>
      <c r="D4" s="4"/>
      <c r="E4" s="24" t="s">
        <v>51</v>
      </c>
      <c r="F4" s="4"/>
      <c r="G4" s="4"/>
      <c r="H4" s="4"/>
    </row>
    <row r="5" spans="1:8" ht="47.25" customHeight="1">
      <c r="A5" s="6" t="s">
        <v>13</v>
      </c>
      <c r="B5" s="14" t="s">
        <v>41</v>
      </c>
      <c r="C5" s="44" t="s">
        <v>58</v>
      </c>
      <c r="D5" s="14" t="s">
        <v>62</v>
      </c>
      <c r="E5" s="14" t="s">
        <v>42</v>
      </c>
      <c r="F5" s="4"/>
      <c r="G5" s="4"/>
      <c r="H5" s="4"/>
    </row>
    <row r="6" spans="1:8" ht="15.75">
      <c r="A6" s="1"/>
      <c r="B6" s="14" t="s">
        <v>0</v>
      </c>
      <c r="C6" s="44"/>
      <c r="D6" s="45"/>
      <c r="E6" s="14"/>
      <c r="F6" s="4"/>
      <c r="G6" s="4"/>
      <c r="H6" s="4"/>
    </row>
    <row r="7" spans="1:8" ht="15.75">
      <c r="A7" s="1"/>
      <c r="B7" s="15" t="s">
        <v>47</v>
      </c>
      <c r="C7" s="46">
        <v>1502997</v>
      </c>
      <c r="D7" s="46">
        <v>1108691</v>
      </c>
      <c r="E7" s="46">
        <f>D7/C7*100</f>
        <v>73.8</v>
      </c>
      <c r="F7" s="4"/>
      <c r="G7" s="4"/>
      <c r="H7" s="4"/>
    </row>
    <row r="8" spans="1:8" ht="36" customHeight="1">
      <c r="A8" s="1"/>
      <c r="B8" s="15" t="s">
        <v>44</v>
      </c>
      <c r="C8" s="46">
        <v>44573</v>
      </c>
      <c r="D8" s="46">
        <v>37529</v>
      </c>
      <c r="E8" s="46">
        <f aca="true" t="shared" si="0" ref="E8:E28">D8/C8*100</f>
        <v>84.2</v>
      </c>
      <c r="F8" s="4"/>
      <c r="G8" s="4"/>
      <c r="H8" s="4"/>
    </row>
    <row r="9" spans="1:8" ht="15.75">
      <c r="A9" s="1"/>
      <c r="B9" s="15" t="s">
        <v>19</v>
      </c>
      <c r="C9" s="46">
        <v>61786</v>
      </c>
      <c r="D9" s="46">
        <v>62170</v>
      </c>
      <c r="E9" s="46">
        <f t="shared" si="0"/>
        <v>100.6</v>
      </c>
      <c r="F9" s="4"/>
      <c r="G9" s="4"/>
      <c r="H9" s="4"/>
    </row>
    <row r="10" spans="1:8" ht="15" customHeight="1">
      <c r="A10" s="1"/>
      <c r="B10" s="15" t="s">
        <v>20</v>
      </c>
      <c r="C10" s="46">
        <v>811396</v>
      </c>
      <c r="D10" s="46">
        <v>618121</v>
      </c>
      <c r="E10" s="46">
        <f t="shared" si="0"/>
        <v>76.2</v>
      </c>
      <c r="F10" s="4"/>
      <c r="G10" s="4"/>
      <c r="H10" s="4"/>
    </row>
    <row r="11" spans="1:8" ht="15.75">
      <c r="A11" s="1"/>
      <c r="B11" s="15" t="s">
        <v>39</v>
      </c>
      <c r="C11" s="46">
        <v>13900</v>
      </c>
      <c r="D11" s="46">
        <v>9705</v>
      </c>
      <c r="E11" s="46">
        <f t="shared" si="0"/>
        <v>69.8</v>
      </c>
      <c r="F11" s="4"/>
      <c r="G11" s="4"/>
      <c r="H11" s="4"/>
    </row>
    <row r="12" spans="1:8" ht="31.5">
      <c r="A12" s="1"/>
      <c r="B12" s="15" t="s">
        <v>45</v>
      </c>
      <c r="C12" s="46">
        <v>0</v>
      </c>
      <c r="D12" s="46">
        <v>-12</v>
      </c>
      <c r="E12" s="46"/>
      <c r="F12" s="4"/>
      <c r="G12" s="4"/>
      <c r="H12" s="4"/>
    </row>
    <row r="13" spans="1:8" ht="31.5">
      <c r="A13" s="1"/>
      <c r="B13" s="15" t="s">
        <v>21</v>
      </c>
      <c r="C13" s="46">
        <v>249943</v>
      </c>
      <c r="D13" s="46">
        <v>252088</v>
      </c>
      <c r="E13" s="46">
        <f t="shared" si="0"/>
        <v>100.9</v>
      </c>
      <c r="F13" s="4"/>
      <c r="G13" s="4"/>
      <c r="H13" s="4"/>
    </row>
    <row r="14" spans="1:8" ht="31.5">
      <c r="A14" s="1"/>
      <c r="B14" s="15" t="s">
        <v>22</v>
      </c>
      <c r="C14" s="46">
        <v>35492</v>
      </c>
      <c r="D14" s="46">
        <v>25588</v>
      </c>
      <c r="E14" s="46">
        <f t="shared" si="0"/>
        <v>72.1</v>
      </c>
      <c r="F14" s="4"/>
      <c r="G14" s="4"/>
      <c r="H14" s="4"/>
    </row>
    <row r="15" spans="1:8" ht="31.5">
      <c r="A15" s="1"/>
      <c r="B15" s="15" t="s">
        <v>46</v>
      </c>
      <c r="C15" s="46">
        <v>942</v>
      </c>
      <c r="D15" s="46">
        <v>5464</v>
      </c>
      <c r="E15" s="46" t="s">
        <v>63</v>
      </c>
      <c r="F15" s="4"/>
      <c r="G15" s="4"/>
      <c r="H15" s="4"/>
    </row>
    <row r="16" spans="1:8" ht="31.5">
      <c r="A16" s="1"/>
      <c r="B16" s="15" t="s">
        <v>23</v>
      </c>
      <c r="C16" s="46">
        <v>1000</v>
      </c>
      <c r="D16" s="46">
        <v>6998</v>
      </c>
      <c r="E16" s="46" t="s">
        <v>64</v>
      </c>
      <c r="F16" s="4"/>
      <c r="G16" s="4"/>
      <c r="H16" s="4"/>
    </row>
    <row r="17" spans="1:8" ht="15.75">
      <c r="A17" s="1"/>
      <c r="B17" s="16" t="s">
        <v>24</v>
      </c>
      <c r="C17" s="46">
        <v>768</v>
      </c>
      <c r="D17" s="46">
        <v>6680</v>
      </c>
      <c r="E17" s="46" t="s">
        <v>65</v>
      </c>
      <c r="F17" s="4"/>
      <c r="G17" s="4"/>
      <c r="H17" s="4"/>
    </row>
    <row r="18" spans="1:8" ht="15.75">
      <c r="A18" s="1"/>
      <c r="B18" s="15" t="s">
        <v>25</v>
      </c>
      <c r="C18" s="46">
        <v>0</v>
      </c>
      <c r="D18" s="46">
        <v>2335</v>
      </c>
      <c r="E18" s="46">
        <v>0</v>
      </c>
      <c r="F18" s="4"/>
      <c r="G18" s="4"/>
      <c r="H18" s="4"/>
    </row>
    <row r="19" spans="1:8" ht="78.75" hidden="1">
      <c r="A19" s="1"/>
      <c r="B19" s="15" t="s">
        <v>53</v>
      </c>
      <c r="C19" s="46"/>
      <c r="D19" s="46"/>
      <c r="E19" s="46"/>
      <c r="F19" s="4"/>
      <c r="G19" s="4"/>
      <c r="H19" s="4"/>
    </row>
    <row r="20" spans="1:8" ht="19.5" customHeight="1">
      <c r="A20" s="1"/>
      <c r="B20" s="2" t="s">
        <v>48</v>
      </c>
      <c r="C20" s="47">
        <f>C7+C8+C9+C10+C11+C12+C13+C14+C15+C16+C17+C18</f>
        <v>2722797</v>
      </c>
      <c r="D20" s="47">
        <f>D7+D8+D9+D10+D11+D12+D13+D14+D15+D16+D17+D18+D19</f>
        <v>2135357</v>
      </c>
      <c r="E20" s="47">
        <f t="shared" si="0"/>
        <v>78.4</v>
      </c>
      <c r="F20" s="4"/>
      <c r="G20" s="4"/>
      <c r="H20" s="4"/>
    </row>
    <row r="21" spans="1:8" ht="15.75">
      <c r="A21" s="1"/>
      <c r="B21" s="17" t="s">
        <v>14</v>
      </c>
      <c r="C21" s="48">
        <f>C23+C29+C31</f>
        <v>3773103.4</v>
      </c>
      <c r="D21" s="48">
        <f>D23+D29+D31+D30</f>
        <v>2494068</v>
      </c>
      <c r="E21" s="48">
        <f t="shared" si="0"/>
        <v>66.1</v>
      </c>
      <c r="F21" s="4"/>
      <c r="G21" s="4"/>
      <c r="H21" s="4"/>
    </row>
    <row r="22" spans="1:8" ht="15" customHeight="1">
      <c r="A22" s="1"/>
      <c r="B22" s="15" t="s">
        <v>59</v>
      </c>
      <c r="C22" s="49"/>
      <c r="D22" s="49"/>
      <c r="E22" s="49"/>
      <c r="F22" s="4"/>
      <c r="G22" s="4"/>
      <c r="H22" s="4"/>
    </row>
    <row r="23" spans="1:8" ht="33.75" customHeight="1">
      <c r="A23" s="1"/>
      <c r="B23" s="18" t="s">
        <v>54</v>
      </c>
      <c r="C23" s="49">
        <f>C24+C26+C27+C28+C25</f>
        <v>3451095.9</v>
      </c>
      <c r="D23" s="49">
        <f>D24+D26+D27+D28+D25</f>
        <v>2494174</v>
      </c>
      <c r="E23" s="49">
        <f t="shared" si="0"/>
        <v>72.3</v>
      </c>
      <c r="F23" s="4"/>
      <c r="G23" s="4"/>
      <c r="H23" s="4"/>
    </row>
    <row r="24" spans="1:8" ht="31.5" customHeight="1">
      <c r="A24" s="1"/>
      <c r="B24" s="19" t="s">
        <v>55</v>
      </c>
      <c r="C24" s="50">
        <v>92596.8</v>
      </c>
      <c r="D24" s="50">
        <v>62964</v>
      </c>
      <c r="E24" s="50">
        <f t="shared" si="0"/>
        <v>68</v>
      </c>
      <c r="F24" s="4"/>
      <c r="G24" s="4"/>
      <c r="H24" s="4"/>
    </row>
    <row r="25" spans="1:8" ht="14.25" customHeight="1">
      <c r="A25" s="1"/>
      <c r="B25" s="20" t="s">
        <v>60</v>
      </c>
      <c r="C25" s="50">
        <v>6900</v>
      </c>
      <c r="D25" s="50">
        <v>6900</v>
      </c>
      <c r="E25" s="50">
        <v>0</v>
      </c>
      <c r="F25" s="4"/>
      <c r="G25" s="4"/>
      <c r="H25" s="4"/>
    </row>
    <row r="26" spans="1:8" ht="15.75">
      <c r="A26" s="1"/>
      <c r="B26" s="21" t="s">
        <v>10</v>
      </c>
      <c r="C26" s="51">
        <v>679187.7</v>
      </c>
      <c r="D26" s="51">
        <v>497147</v>
      </c>
      <c r="E26" s="51">
        <f t="shared" si="0"/>
        <v>73.2</v>
      </c>
      <c r="F26" s="4"/>
      <c r="G26" s="4"/>
      <c r="H26" s="4"/>
    </row>
    <row r="27" spans="1:8" ht="15.75">
      <c r="A27" s="1"/>
      <c r="B27" s="21" t="s">
        <v>11</v>
      </c>
      <c r="C27" s="51">
        <v>2420820.6</v>
      </c>
      <c r="D27" s="51">
        <v>1671412</v>
      </c>
      <c r="E27" s="51">
        <f t="shared" si="0"/>
        <v>69</v>
      </c>
      <c r="F27" s="4"/>
      <c r="G27" s="4"/>
      <c r="H27" s="4"/>
    </row>
    <row r="28" spans="1:8" ht="15.75" customHeight="1">
      <c r="A28" s="1"/>
      <c r="B28" s="21" t="s">
        <v>15</v>
      </c>
      <c r="C28" s="50">
        <v>251590.8</v>
      </c>
      <c r="D28" s="50">
        <v>255751</v>
      </c>
      <c r="E28" s="51">
        <f t="shared" si="0"/>
        <v>101.7</v>
      </c>
      <c r="F28" s="4"/>
      <c r="G28" s="4"/>
      <c r="H28" s="4"/>
    </row>
    <row r="29" spans="1:8" s="9" customFormat="1" ht="22.5" customHeight="1">
      <c r="A29" s="7"/>
      <c r="B29" s="15" t="s">
        <v>40</v>
      </c>
      <c r="C29" s="49">
        <v>322007.5</v>
      </c>
      <c r="D29" s="52">
        <v>708</v>
      </c>
      <c r="E29" s="49">
        <v>0</v>
      </c>
      <c r="F29" s="8"/>
      <c r="G29" s="8"/>
      <c r="H29" s="8"/>
    </row>
    <row r="30" spans="1:8" s="9" customFormat="1" ht="49.5" customHeight="1" hidden="1">
      <c r="A30" s="7"/>
      <c r="B30" s="15" t="s">
        <v>57</v>
      </c>
      <c r="C30" s="49">
        <v>0</v>
      </c>
      <c r="D30" s="49">
        <v>0</v>
      </c>
      <c r="E30" s="49"/>
      <c r="F30" s="8"/>
      <c r="G30" s="8"/>
      <c r="H30" s="8"/>
    </row>
    <row r="31" spans="1:8" s="9" customFormat="1" ht="47.25" customHeight="1">
      <c r="A31" s="7"/>
      <c r="B31" s="22" t="s">
        <v>52</v>
      </c>
      <c r="C31" s="49">
        <v>0</v>
      </c>
      <c r="D31" s="49">
        <v>-814</v>
      </c>
      <c r="E31" s="49">
        <v>0</v>
      </c>
      <c r="F31" s="8"/>
      <c r="G31" s="8"/>
      <c r="H31" s="8"/>
    </row>
    <row r="32" spans="1:8" ht="30.75" customHeight="1">
      <c r="A32" s="1"/>
      <c r="B32" s="17" t="s">
        <v>16</v>
      </c>
      <c r="C32" s="48">
        <f>C20+C21</f>
        <v>6495900.4</v>
      </c>
      <c r="D32" s="48">
        <f>D20+D21</f>
        <v>4629425</v>
      </c>
      <c r="E32" s="48">
        <f>D32/C32*100</f>
        <v>71.3</v>
      </c>
      <c r="F32" s="4"/>
      <c r="G32" s="4"/>
      <c r="H32" s="4"/>
    </row>
    <row r="33" spans="1:8" ht="15.75">
      <c r="A33" s="13"/>
      <c r="B33" s="14" t="s">
        <v>26</v>
      </c>
      <c r="C33" s="31"/>
      <c r="D33" s="31"/>
      <c r="E33" s="31"/>
      <c r="F33" s="4"/>
      <c r="G33" s="4"/>
      <c r="H33" s="4"/>
    </row>
    <row r="34" spans="1:9" ht="19.5" customHeight="1">
      <c r="A34" s="26" t="s">
        <v>1</v>
      </c>
      <c r="B34" s="22" t="s">
        <v>27</v>
      </c>
      <c r="C34" s="53">
        <v>331798.6</v>
      </c>
      <c r="D34" s="54">
        <v>216225</v>
      </c>
      <c r="E34" s="33">
        <f>D34/C34*100</f>
        <v>65.2</v>
      </c>
      <c r="F34" s="10"/>
      <c r="I34" s="10"/>
    </row>
    <row r="35" spans="1:9" ht="19.5" customHeight="1">
      <c r="A35" s="26" t="s">
        <v>2</v>
      </c>
      <c r="B35" s="22" t="s">
        <v>28</v>
      </c>
      <c r="C35" s="53">
        <v>214</v>
      </c>
      <c r="D35" s="54">
        <v>159</v>
      </c>
      <c r="E35" s="33">
        <f aca="true" t="shared" si="1" ref="E35:E47">D35/C35*100</f>
        <v>74.3</v>
      </c>
      <c r="F35" s="10"/>
      <c r="I35" s="10"/>
    </row>
    <row r="36" spans="1:9" ht="32.25" customHeight="1">
      <c r="A36" s="26" t="s">
        <v>3</v>
      </c>
      <c r="B36" s="22" t="s">
        <v>29</v>
      </c>
      <c r="C36" s="53">
        <v>55687.1</v>
      </c>
      <c r="D36" s="54">
        <v>26565</v>
      </c>
      <c r="E36" s="33">
        <f t="shared" si="1"/>
        <v>47.7</v>
      </c>
      <c r="F36" s="10"/>
      <c r="I36" s="10"/>
    </row>
    <row r="37" spans="1:9" ht="18.75" customHeight="1">
      <c r="A37" s="26" t="s">
        <v>4</v>
      </c>
      <c r="B37" s="22" t="s">
        <v>30</v>
      </c>
      <c r="C37" s="53">
        <v>1193547.9</v>
      </c>
      <c r="D37" s="54">
        <v>744023</v>
      </c>
      <c r="E37" s="33">
        <f t="shared" si="1"/>
        <v>62.3</v>
      </c>
      <c r="F37" s="10"/>
      <c r="I37" s="10"/>
    </row>
    <row r="38" spans="1:9" ht="18.75" customHeight="1">
      <c r="A38" s="26" t="s">
        <v>5</v>
      </c>
      <c r="B38" s="22" t="s">
        <v>31</v>
      </c>
      <c r="C38" s="53">
        <v>558309.8</v>
      </c>
      <c r="D38" s="54">
        <v>425580</v>
      </c>
      <c r="E38" s="33">
        <f t="shared" si="1"/>
        <v>76.2</v>
      </c>
      <c r="F38" s="10"/>
      <c r="I38" s="10"/>
    </row>
    <row r="39" spans="1:9" ht="18.75" customHeight="1">
      <c r="A39" s="26" t="s">
        <v>12</v>
      </c>
      <c r="B39" s="34" t="s">
        <v>32</v>
      </c>
      <c r="C39" s="53">
        <v>11807</v>
      </c>
      <c r="D39" s="54">
        <v>10399</v>
      </c>
      <c r="E39" s="33">
        <f t="shared" si="1"/>
        <v>88.1</v>
      </c>
      <c r="F39" s="10"/>
      <c r="I39" s="10"/>
    </row>
    <row r="40" spans="1:9" ht="18.75" customHeight="1">
      <c r="A40" s="26" t="s">
        <v>6</v>
      </c>
      <c r="B40" s="22" t="s">
        <v>33</v>
      </c>
      <c r="C40" s="53">
        <v>3077526.9</v>
      </c>
      <c r="D40" s="54">
        <v>2157061</v>
      </c>
      <c r="E40" s="33">
        <f t="shared" si="1"/>
        <v>70.1</v>
      </c>
      <c r="F40" s="10"/>
      <c r="I40" s="10"/>
    </row>
    <row r="41" spans="1:9" ht="18.75" customHeight="1">
      <c r="A41" s="26" t="s">
        <v>7</v>
      </c>
      <c r="B41" s="34" t="s">
        <v>34</v>
      </c>
      <c r="C41" s="53">
        <v>561564.8</v>
      </c>
      <c r="D41" s="54">
        <v>459949</v>
      </c>
      <c r="E41" s="33">
        <f t="shared" si="1"/>
        <v>81.9</v>
      </c>
      <c r="F41" s="10"/>
      <c r="I41" s="10"/>
    </row>
    <row r="42" spans="1:9" ht="18.75" customHeight="1" hidden="1">
      <c r="A42" s="26"/>
      <c r="B42" s="30" t="s">
        <v>56</v>
      </c>
      <c r="C42" s="27">
        <v>0</v>
      </c>
      <c r="D42" s="28">
        <v>0</v>
      </c>
      <c r="E42" s="29" t="e">
        <f t="shared" si="1"/>
        <v>#DIV/0!</v>
      </c>
      <c r="F42" s="10"/>
      <c r="I42" s="10"/>
    </row>
    <row r="43" spans="1:9" ht="18.75" customHeight="1">
      <c r="A43" s="26" t="s">
        <v>8</v>
      </c>
      <c r="B43" s="22" t="s">
        <v>35</v>
      </c>
      <c r="C43" s="53">
        <v>770922.7</v>
      </c>
      <c r="D43" s="54">
        <v>500813</v>
      </c>
      <c r="E43" s="33">
        <f t="shared" si="1"/>
        <v>65</v>
      </c>
      <c r="F43" s="10"/>
      <c r="I43" s="10"/>
    </row>
    <row r="44" spans="1:9" ht="18.75" customHeight="1">
      <c r="A44" s="26" t="s">
        <v>9</v>
      </c>
      <c r="B44" s="34" t="s">
        <v>36</v>
      </c>
      <c r="C44" s="53">
        <v>697031.6</v>
      </c>
      <c r="D44" s="54">
        <v>411993</v>
      </c>
      <c r="E44" s="33">
        <f t="shared" si="1"/>
        <v>59.1</v>
      </c>
      <c r="F44" s="10"/>
      <c r="I44" s="10"/>
    </row>
    <row r="45" spans="1:9" ht="18.75" customHeight="1">
      <c r="A45" s="35" t="s">
        <v>17</v>
      </c>
      <c r="B45" s="22" t="s">
        <v>37</v>
      </c>
      <c r="C45" s="53">
        <v>26540</v>
      </c>
      <c r="D45" s="54">
        <v>19823</v>
      </c>
      <c r="E45" s="33">
        <f t="shared" si="1"/>
        <v>74.7</v>
      </c>
      <c r="F45" s="10"/>
      <c r="I45" s="10"/>
    </row>
    <row r="46" spans="1:9" ht="34.5" customHeight="1">
      <c r="A46" s="35" t="s">
        <v>18</v>
      </c>
      <c r="B46" s="22" t="s">
        <v>38</v>
      </c>
      <c r="C46" s="36">
        <v>100</v>
      </c>
      <c r="D46" s="32">
        <v>0</v>
      </c>
      <c r="E46" s="33">
        <f t="shared" si="1"/>
        <v>0</v>
      </c>
      <c r="F46" s="10"/>
      <c r="I46" s="10"/>
    </row>
    <row r="47" spans="1:9" ht="18.75">
      <c r="A47" s="42" t="s">
        <v>43</v>
      </c>
      <c r="B47" s="43"/>
      <c r="C47" s="37">
        <f>SUM(C34:C46)</f>
        <v>7285050.4</v>
      </c>
      <c r="D47" s="37">
        <f>SUM(D34:D46)+2</f>
        <v>4972592</v>
      </c>
      <c r="E47" s="38">
        <f t="shared" si="1"/>
        <v>68.3</v>
      </c>
      <c r="F47" s="10"/>
      <c r="I47" s="10"/>
    </row>
    <row r="48" spans="1:5" ht="29.25" customHeight="1">
      <c r="A48" s="39"/>
      <c r="B48" s="2" t="s">
        <v>49</v>
      </c>
      <c r="C48" s="40">
        <f>C32-C47</f>
        <v>-789150</v>
      </c>
      <c r="D48" s="40">
        <f>D32-D47</f>
        <v>-343167</v>
      </c>
      <c r="E48" s="40"/>
    </row>
  </sheetData>
  <sheetProtection/>
  <mergeCells count="2">
    <mergeCell ref="A3:E3"/>
    <mergeCell ref="A47:B47"/>
  </mergeCells>
  <printOptions/>
  <pageMargins left="1.1811023622047245" right="0.1968503937007874" top="0.2362204724409449" bottom="0.2755905511811024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Пользователь</cp:lastModifiedBy>
  <cp:lastPrinted>2023-04-11T11:22:05Z</cp:lastPrinted>
  <dcterms:created xsi:type="dcterms:W3CDTF">1997-12-31T09:32:29Z</dcterms:created>
  <dcterms:modified xsi:type="dcterms:W3CDTF">2023-10-23T15:47:46Z</dcterms:modified>
  <cp:category/>
  <cp:version/>
  <cp:contentType/>
  <cp:contentStatus/>
</cp:coreProperties>
</file>