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3 год\9 месяцев\"/>
    </mc:Choice>
  </mc:AlternateContent>
  <bookViews>
    <workbookView xWindow="120" yWindow="300" windowWidth="9720" windowHeight="7140" tabRatio="564" activeTab="1"/>
  </bookViews>
  <sheets>
    <sheet name="форма 2" sheetId="14" r:id="rId1"/>
    <sheet name="форма 4 " sheetId="13" r:id="rId2"/>
  </sheets>
  <definedNames>
    <definedName name="_xlnm.Print_Area" localSheetId="0">'форма 2'!$A$1:$H$132</definedName>
    <definedName name="_xlnm.Print_Area" localSheetId="1">'форма 4 '!$A$1:$H$105</definedName>
  </definedNames>
  <calcPr calcId="152511"/>
</workbook>
</file>

<file path=xl/calcChain.xml><?xml version="1.0" encoding="utf-8"?>
<calcChain xmlns="http://schemas.openxmlformats.org/spreadsheetml/2006/main">
  <c r="H19" i="14" l="1"/>
  <c r="H106" i="14" l="1"/>
  <c r="L128" i="14" l="1"/>
  <c r="M128" i="14"/>
  <c r="N128" i="14"/>
  <c r="O128" i="14"/>
  <c r="P128" i="14"/>
  <c r="Q128" i="14"/>
  <c r="L129" i="14"/>
  <c r="M129" i="14"/>
  <c r="N129" i="14"/>
  <c r="O129" i="14"/>
  <c r="P129" i="14"/>
  <c r="Q129" i="14"/>
  <c r="L130" i="14"/>
  <c r="M130" i="14"/>
  <c r="N130" i="14"/>
  <c r="O130" i="14"/>
  <c r="P130" i="14"/>
  <c r="Q130" i="14"/>
  <c r="L131" i="14"/>
  <c r="M131" i="14"/>
  <c r="N131" i="14"/>
  <c r="O131" i="14"/>
  <c r="P131" i="14"/>
  <c r="Q131" i="14"/>
  <c r="L132" i="14"/>
  <c r="M132" i="14"/>
  <c r="N132" i="14"/>
  <c r="O132" i="14"/>
  <c r="P132" i="14"/>
  <c r="Q132" i="14"/>
  <c r="L133" i="14"/>
  <c r="M133" i="14"/>
  <c r="N133" i="14"/>
  <c r="O133" i="14"/>
  <c r="P133" i="14"/>
  <c r="Q133" i="14"/>
  <c r="L134" i="14"/>
  <c r="M134" i="14"/>
  <c r="N134" i="14"/>
  <c r="O134" i="14"/>
  <c r="P134" i="14"/>
  <c r="Q134" i="14"/>
  <c r="L135" i="14"/>
  <c r="M135" i="14"/>
  <c r="N135" i="14"/>
  <c r="O135" i="14"/>
  <c r="P135" i="14"/>
  <c r="Q135" i="14"/>
  <c r="L136" i="14"/>
  <c r="M136" i="14"/>
  <c r="N136" i="14"/>
  <c r="O136" i="14"/>
  <c r="P136" i="14"/>
  <c r="Q136" i="14"/>
  <c r="L137" i="14"/>
  <c r="M137" i="14"/>
  <c r="N137" i="14"/>
  <c r="O137" i="14"/>
  <c r="P137" i="14"/>
  <c r="Q137" i="14"/>
  <c r="L138" i="14"/>
  <c r="M138" i="14"/>
  <c r="N138" i="14"/>
  <c r="O138" i="14"/>
  <c r="P138" i="14"/>
  <c r="Q138" i="14"/>
  <c r="L139" i="14"/>
  <c r="M139" i="14"/>
  <c r="N139" i="14"/>
  <c r="O139" i="14"/>
  <c r="P139" i="14"/>
  <c r="Q139" i="14"/>
  <c r="L140" i="14"/>
  <c r="M140" i="14"/>
  <c r="N140" i="14"/>
  <c r="O140" i="14"/>
  <c r="P140" i="14"/>
  <c r="Q140" i="14"/>
  <c r="L141" i="14"/>
  <c r="M141" i="14"/>
  <c r="N141" i="14"/>
  <c r="O141" i="14"/>
  <c r="P141" i="14"/>
  <c r="Q141" i="14"/>
  <c r="L142" i="14"/>
  <c r="M142" i="14"/>
  <c r="N142" i="14"/>
  <c r="O142" i="14"/>
  <c r="P142" i="14"/>
  <c r="Q142" i="14"/>
  <c r="L143" i="14"/>
  <c r="M143" i="14"/>
  <c r="N143" i="14"/>
  <c r="O143" i="14"/>
  <c r="P143" i="14"/>
  <c r="Q143" i="14"/>
  <c r="H132" i="14"/>
  <c r="H131" i="14"/>
  <c r="H127" i="14"/>
  <c r="H125" i="14"/>
  <c r="H124" i="14"/>
  <c r="H123" i="14"/>
  <c r="H122" i="14"/>
  <c r="H119" i="14"/>
  <c r="H118" i="14"/>
  <c r="H117" i="14"/>
  <c r="H116" i="14"/>
  <c r="H115" i="14"/>
  <c r="H112" i="14"/>
  <c r="H111" i="14"/>
  <c r="H109" i="14"/>
  <c r="H108" i="14"/>
  <c r="H107" i="14"/>
  <c r="H105" i="14"/>
  <c r="H103" i="14"/>
  <c r="H101" i="14"/>
  <c r="H99" i="14"/>
  <c r="H95" i="14"/>
  <c r="H93" i="14"/>
  <c r="H91" i="14"/>
  <c r="H90" i="14"/>
  <c r="H89" i="14"/>
  <c r="H88" i="14"/>
  <c r="H86" i="14"/>
  <c r="H85" i="14"/>
  <c r="H83" i="14"/>
  <c r="H82" i="14"/>
  <c r="H80" i="14"/>
  <c r="H77" i="14"/>
  <c r="H76" i="14"/>
  <c r="H74" i="14"/>
  <c r="H73" i="14"/>
  <c r="H71" i="14"/>
  <c r="H69" i="14"/>
  <c r="H67" i="14"/>
  <c r="H66" i="14"/>
  <c r="H64" i="14"/>
  <c r="H63" i="14"/>
  <c r="H62" i="14"/>
  <c r="H61" i="14"/>
  <c r="H59" i="14"/>
  <c r="H58" i="14"/>
  <c r="H57" i="14"/>
  <c r="H55" i="14"/>
  <c r="H54" i="14"/>
  <c r="H53" i="14"/>
  <c r="H52" i="14"/>
  <c r="H50" i="14"/>
  <c r="H49" i="14"/>
  <c r="H48" i="14"/>
  <c r="H46" i="14"/>
  <c r="H45" i="14"/>
  <c r="H44" i="14"/>
  <c r="H43" i="14"/>
  <c r="H42" i="14"/>
  <c r="H41" i="14"/>
  <c r="H40" i="14"/>
  <c r="H39" i="14"/>
  <c r="H38" i="14"/>
  <c r="H37" i="14"/>
  <c r="H36" i="14"/>
  <c r="H34" i="14"/>
  <c r="H33" i="14"/>
  <c r="H31" i="14"/>
  <c r="H30" i="14"/>
  <c r="H29" i="14"/>
  <c r="H28" i="14"/>
  <c r="H27" i="14"/>
  <c r="H26" i="14"/>
  <c r="H25" i="14"/>
  <c r="H23" i="14"/>
  <c r="H22" i="14"/>
  <c r="H21" i="14"/>
  <c r="H20" i="14"/>
  <c r="H18" i="14"/>
  <c r="H17" i="14"/>
  <c r="H14" i="14"/>
  <c r="H13" i="14"/>
  <c r="H12" i="14"/>
  <c r="H11" i="14"/>
  <c r="H10" i="14"/>
  <c r="H9" i="14"/>
  <c r="D81" i="13" l="1"/>
  <c r="D102" i="13" l="1"/>
  <c r="D105" i="13"/>
  <c r="F102" i="13"/>
  <c r="F104" i="13"/>
  <c r="F103" i="13"/>
  <c r="D104" i="13"/>
  <c r="F105" i="13" l="1"/>
  <c r="F101" i="13" s="1"/>
  <c r="D103" i="13"/>
  <c r="D101" i="13" s="1"/>
  <c r="E104" i="13" s="1"/>
  <c r="H104" i="13"/>
  <c r="H102" i="13"/>
  <c r="H105" i="13" l="1"/>
  <c r="H103" i="13"/>
  <c r="H101" i="13"/>
  <c r="G104" i="13"/>
  <c r="E102" i="13"/>
  <c r="G103" i="13"/>
  <c r="G102" i="13"/>
  <c r="E105" i="13"/>
  <c r="G105" i="13"/>
  <c r="E103" i="13"/>
  <c r="G101" i="13" l="1"/>
  <c r="E101" i="13"/>
</calcChain>
</file>

<file path=xl/sharedStrings.xml><?xml version="1.0" encoding="utf-8"?>
<sst xmlns="http://schemas.openxmlformats.org/spreadsheetml/2006/main" count="544" uniqueCount="217">
  <si>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</si>
  <si>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</si>
  <si>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</si>
  <si>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</si>
  <si>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</si>
  <si>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</si>
  <si>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</si>
  <si>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</si>
  <si>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</si>
  <si>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</si>
  <si>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</si>
  <si>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</si>
  <si>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</si>
  <si>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</si>
  <si>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</si>
  <si>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</si>
  <si>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</si>
  <si>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</si>
  <si>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</si>
  <si>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</si>
  <si>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</si>
  <si>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</si>
  <si>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</si>
  <si>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</si>
  <si>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шт.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</si>
  <si>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</si>
  <si>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</si>
  <si>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</si>
  <si>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</si>
  <si>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</si>
  <si>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</si>
  <si>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</si>
  <si>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</si>
  <si>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</si>
  <si>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</si>
  <si>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</si>
  <si>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</si>
  <si>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</si>
  <si>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6.</t>
  </si>
  <si>
    <t>лет</t>
  </si>
  <si>
    <t>Уровень достижения показателей муниципальной программы и ее подпрограмм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</si>
  <si>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</si>
  <si>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</si>
  <si>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</si>
  <si>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</si>
  <si>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</si>
  <si>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</si>
  <si>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</si>
  <si>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</si>
  <si>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</si>
  <si>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</si>
  <si>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</si>
  <si>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</si>
  <si>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9.1.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</si>
  <si>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</si>
  <si>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</si>
  <si>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</si>
  <si>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</si>
  <si>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</si>
  <si>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</si>
  <si>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</si>
  <si>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</si>
  <si>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</si>
  <si>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</si>
  <si>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</si>
  <si>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</si>
  <si>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</si>
  <si>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</si>
  <si>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</si>
  <si>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«Мероприятия»</t>
  </si>
  <si>
    <t>Ликвидация жилищного фонда, признанного непригодным для проживания</t>
  </si>
  <si>
    <t>9.4.</t>
  </si>
  <si>
    <t>9.5.</t>
  </si>
  <si>
    <t xml:space="preserve">Доля освещенных улиц, проездов на территории Губкинского городского округа 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</si>
  <si>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</si>
  <si>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</si>
  <si>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</si>
  <si>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</si>
  <si>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</si>
  <si>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</si>
  <si>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</si>
  <si>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</si>
  <si>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</si>
  <si>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</si>
  <si>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</si>
  <si>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Доля компенсационных расходов на предоставление государственных гарантий от фактически предоставленных услуг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</si>
  <si>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</si>
  <si>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</si>
  <si>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</si>
  <si>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</si>
  <si>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</si>
  <si>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</si>
  <si>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10.3.1.</t>
  </si>
  <si>
    <t>11.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</si>
  <si>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</si>
  <si>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</si>
  <si>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</si>
  <si>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</si>
  <si>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</si>
  <si>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</si>
  <si>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</si>
  <si>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</si>
  <si>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</si>
  <si>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</si>
  <si>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</si>
  <si>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</si>
  <si>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</si>
  <si>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</si>
  <si>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</si>
  <si>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</si>
  <si>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</si>
  <si>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Всего, в том числе: </t>
  </si>
  <si>
    <t>5.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</si>
  <si>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</si>
  <si>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</si>
  <si>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</si>
  <si>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</si>
  <si>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</si>
  <si>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</si>
  <si>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</si>
  <si>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</si>
  <si>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> прогрессирующий </t>
  </si>
  <si>
    <t>Обеспечение уровня достижения показателей конечных результатов Программы</t>
  </si>
  <si>
    <t>10.4.</t>
  </si>
  <si>
    <t>14.</t>
  </si>
  <si>
    <t>Всего ресурсное обеспечение по муниципальным программам Губкинского городского округа</t>
  </si>
  <si>
    <t>Наименование программы, подпрограммы, основного мероприятия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</si>
  <si>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</si>
  <si>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</si>
  <si>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</si>
  <si>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</si>
  <si>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</si>
  <si>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</si>
  <si>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</si>
  <si>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8-ФЗ»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</si>
  <si>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</si>
  <si>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</si>
  <si>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Подпрограмма 6 «Обеспечение реализации муниципальной программы»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</si>
  <si>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</si>
  <si>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Оценка рыночной стоимости жилых помещений</t>
  </si>
  <si>
    <t>Социальный риск (число погибших в ДТП), на 100 тысяч населения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</si>
  <si>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</si>
  <si>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</si>
  <si>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</si>
  <si>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</si>
  <si>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>Подпрограмма 1 «Подготовка проектов планировки территорий Губкинского городского округа Белгородской области»</t>
  </si>
  <si>
    <t>Подпрограмма 2 «Капитальный ремонт многоквартирных домов Губкинского городского  округа Белгородской области»</t>
  </si>
  <si>
    <t>Подпрограмма 5 «Улучшение среды обитания населения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</si>
  <si>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</si>
  <si>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</si>
  <si>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</si>
  <si>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</si>
  <si>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</si>
  <si>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</si>
  <si>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</si>
  <si>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Муниципальная программа «Обеспечение населения Губкинского городского округа Белгородской области  информацией о деятельности органов местного самоуправления в печатных и электронных  средствах массовой информации»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</si>
  <si>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</si>
  <si>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</si>
  <si>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</si>
  <si>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</si>
  <si>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 Белгородской области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</si>
  <si>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</si>
  <si>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</si>
  <si>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</si>
  <si>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Доля общей площади капитально отремонтированных многоквартирных домов в общей площади многоквартирных домов, требующих проведения капитального ремонта</t>
  </si>
  <si>
    <t>Доля количества капитально отремонтированных многоквартирных домов в общем количестве многоквартирных домов, требующих проведения, капитального ремонта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</si>
  <si>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</si>
  <si>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</si>
  <si>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</si>
  <si>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</si>
  <si>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</si>
  <si>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</si>
  <si>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>тыс.штук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</si>
  <si>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</si>
  <si>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</si>
  <si>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</si>
  <si>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</si>
  <si>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>9.4.1.</t>
  </si>
  <si>
    <t>9.4.2.</t>
  </si>
  <si>
    <t>9.4.3.</t>
  </si>
  <si>
    <t>Муниципальная программа «Развитие образования Губкинского городского округа Белгородской области»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</si>
  <si>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</si>
  <si>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</si>
  <si>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</si>
  <si>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</si>
  <si>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</si>
  <si>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</si>
  <si>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</si>
  <si>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</si>
  <si>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</si>
  <si>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</si>
  <si>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>кв.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</si>
  <si>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</si>
  <si>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</si>
  <si>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Доля населения Губкинского городского округа, систематически занимающегося физической культурой и спортом в возрасте от 3 до 79 лет</t>
  </si>
  <si>
    <t>Эффективность использования существующих объектов спорта</t>
  </si>
  <si>
    <t>Муниципальная программа 
«Молодежь Губкинского городского округа Белгородской области»</t>
  </si>
  <si>
    <t>Муниципальная программа «Развитие культуры, искусства и туризма Губкинского городского округа Белгородской области»</t>
  </si>
  <si>
    <t xml:space="preserve">Муниципальная программа
«Социальная поддержка граждан в Губкинском городском округе Белгородской области» 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</si>
  <si>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Белгородской области»</t>
  </si>
  <si>
    <t>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</si>
  <si>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 xml:space="preserve"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Белгородской области»                    </t>
  </si>
  <si>
    <t xml:space="preserve">Основное мероприятие «Благоустройство дворовых территорий»               </t>
  </si>
  <si>
    <t>Основное мероприятие «Укрепление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</si>
  <si>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Муниципальная программа «Молодежь Губкинского городского округа Белгородской области»</t>
  </si>
  <si>
    <t xml:space="preserve">Муниципальная программа «Социальная поддержка граждан в Губкинском городском округе Белгородской области» 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</si>
  <si>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области»</t>
  </si>
  <si>
    <t xml:space="preserve"> 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</si>
  <si>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</si>
  <si>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>х</t>
  </si>
  <si>
    <t>Форма 2 сводная «Сведения о достижении значений целевых показателей муниципальных программ Губкинского городского округа Белгородской области за 9 месяцев 2023 года»</t>
  </si>
  <si>
    <t>Форма 4 сводная. 
«Сведения о ресурсном обеспечении муниципальных программ Губкинского городского округа Белгородской области                                                   за 9 месяцев 2023 года»</t>
  </si>
  <si>
    <t>Доля компенсационных расходов на содержание имущества</t>
  </si>
  <si>
    <t>9.4.4.</t>
  </si>
  <si>
    <t>Основное мероприятие "Проектирование и строительство инженерных сетей"</t>
  </si>
  <si>
    <t>Разработка проектно-сметной документации</t>
  </si>
  <si>
    <t>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</si>
</sst>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#,##0_ ;\-#,##0\ 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left" vertical="center" wrapText="1"/>
    </xf>
    <xf numFmtId="165" fontId="3" fillId="0" borderId="3" xfId="15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" fontId="4" fillId="0" borderId="0" xfId="0" applyNumberFormat="1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12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12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166" fontId="3" fillId="0" borderId="1" xfId="13" applyNumberFormat="1" applyFont="1" applyFill="1" applyBorder="1" applyAlignment="1">
      <alignment horizontal="center" vertical="center" wrapText="1"/>
    </xf>
    <xf numFmtId="4" fontId="3" fillId="0" borderId="1" xfId="1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</cellXfs>
  <cellStyles count="24">
    <cellStyle name="Обычный" xfId="0" builtinId="0"/>
    <cellStyle name="Обычный 10" xfId="1"/>
    <cellStyle name="Обычный 10 2" xfId="23"/>
    <cellStyle name="Обычный 11" xfId="2"/>
    <cellStyle name="Обычный 11 2" xfId="21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4 2" xfId="18"/>
    <cellStyle name="Обычный 5" xfId="7"/>
    <cellStyle name="Обычный 5 2" xfId="19"/>
    <cellStyle name="Обычный 6" xfId="8"/>
    <cellStyle name="Обычный 7" xfId="9"/>
    <cellStyle name="Обычный 7 2" xfId="20"/>
    <cellStyle name="Обычный 8" xfId="10"/>
    <cellStyle name="Обычный 8 2" xfId="22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99"/>
      <color rgb="FF13F18D"/>
      <color rgb="FFCCFFFF"/>
      <color rgb="FFCCFFCC"/>
      <color rgb="FFC6F0E3"/>
      <color rgb="FFFFFFCC"/>
      <color rgb="FFFFCCFF"/>
      <color rgb="FF99FF99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46"/>
  <sheetViews>
    <sheetView view="pageBreakPreview" zoomScale="70" zoomScaleNormal="70" zoomScaleSheetLayoutView="70" workbookViewId="0">
      <pane ySplit="6" topLeftCell="A43" activePane="bottomLeft" state="frozen"/>
      <selection activeCell="B36" sqref="B36:I36"/>
      <selection pane="bottomLeft" activeCell="J44" sqref="J43:J44"/>
    </sheetView>
  </sheetViews>
  <sheetFormatPr defaultRowHeight="15.75" outlineLevelRow="1" x14ac:dyDescent="0.2"/>
  <cols>
    <col min="1" max="1" width="8.85546875" style="14" customWidth="1"/>
    <col min="2" max="2" width="68.28515625" style="9" customWidth="1"/>
    <col min="3" max="3" width="21.5703125" style="4" customWidth="1"/>
    <col min="4" max="4" width="12.140625" style="4" customWidth="1"/>
    <col min="5" max="5" width="10.85546875" style="4" customWidth="1"/>
    <col min="6" max="6" width="13" style="4" customWidth="1"/>
    <col min="7" max="7" width="13.140625" style="57" customWidth="1"/>
    <col min="8" max="8" width="10.5703125" style="4" customWidth="1"/>
    <col min="9" max="9" width="9.140625" style="5"/>
    <col min="10" max="10" width="6.85546875" style="5" customWidth="1"/>
    <col min="11" max="11" width="44.85546875" style="5" customWidth="1"/>
    <col min="12" max="17" width="12.85546875" style="5" bestFit="1" customWidth="1"/>
    <col min="18" max="66" width="9.140625" style="5"/>
    <col min="67" max="16384" width="9.140625" style="4"/>
  </cols>
  <sheetData>
    <row r="2" spans="1:8" ht="44.25" customHeight="1" x14ac:dyDescent="0.2">
      <c r="A2" s="96" t="s">
        <v>210</v>
      </c>
      <c r="B2" s="96"/>
      <c r="C2" s="96"/>
      <c r="D2" s="96"/>
      <c r="E2" s="96"/>
      <c r="F2" s="96"/>
      <c r="G2" s="96"/>
      <c r="H2" s="96"/>
    </row>
    <row r="3" spans="1:8" x14ac:dyDescent="0.2">
      <c r="A3" s="40"/>
      <c r="B3" s="15"/>
      <c r="C3" s="5"/>
      <c r="D3" s="5"/>
      <c r="E3" s="5"/>
      <c r="F3" s="5"/>
      <c r="G3" s="55"/>
      <c r="H3" s="5"/>
    </row>
    <row r="4" spans="1:8" ht="15.75" customHeight="1" x14ac:dyDescent="0.2">
      <c r="A4" s="91" t="s">
        <v>0</v>
      </c>
      <c r="B4" s="97" t="s">
        <v>3</v>
      </c>
      <c r="C4" s="91" t="s">
        <v>4</v>
      </c>
      <c r="D4" s="91" t="s">
        <v>5</v>
      </c>
      <c r="E4" s="91" t="s">
        <v>6</v>
      </c>
      <c r="F4" s="91"/>
      <c r="G4" s="91"/>
      <c r="H4" s="91"/>
    </row>
    <row r="5" spans="1:8" x14ac:dyDescent="0.2">
      <c r="A5" s="91"/>
      <c r="B5" s="97"/>
      <c r="C5" s="91"/>
      <c r="D5" s="91"/>
      <c r="E5" s="91" t="s">
        <v>7</v>
      </c>
      <c r="F5" s="91" t="s">
        <v>8</v>
      </c>
      <c r="G5" s="91"/>
      <c r="H5" s="91"/>
    </row>
    <row r="6" spans="1:8" ht="80.25" customHeight="1" x14ac:dyDescent="0.2">
      <c r="A6" s="91"/>
      <c r="B6" s="97"/>
      <c r="C6" s="91"/>
      <c r="D6" s="91"/>
      <c r="E6" s="91"/>
      <c r="F6" s="38" t="s">
        <v>9</v>
      </c>
      <c r="G6" s="80" t="s">
        <v>10</v>
      </c>
      <c r="H6" s="38" t="s">
        <v>11</v>
      </c>
    </row>
    <row r="7" spans="1:8" ht="14.25" customHeight="1" x14ac:dyDescent="0.2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30.75" customHeight="1" x14ac:dyDescent="0.2">
      <c r="A8" s="38">
        <v>1</v>
      </c>
      <c r="B8" s="91" t="s">
        <v>149</v>
      </c>
      <c r="C8" s="91"/>
      <c r="D8" s="91"/>
      <c r="E8" s="91"/>
      <c r="F8" s="91"/>
      <c r="G8" s="91"/>
      <c r="H8" s="91"/>
    </row>
    <row r="9" spans="1:8" ht="31.5" x14ac:dyDescent="0.2">
      <c r="A9" s="42" t="s">
        <v>12</v>
      </c>
      <c r="B9" s="41" t="s">
        <v>13</v>
      </c>
      <c r="C9" s="39" t="s">
        <v>14</v>
      </c>
      <c r="D9" s="18" t="s">
        <v>15</v>
      </c>
      <c r="E9" s="39">
        <v>91.5</v>
      </c>
      <c r="F9" s="39">
        <v>65</v>
      </c>
      <c r="G9" s="61">
        <v>98.6</v>
      </c>
      <c r="H9" s="3">
        <f t="shared" ref="H9:H14" si="0">G9/F9*100-100</f>
        <v>51.692307692307679</v>
      </c>
    </row>
    <row r="10" spans="1:8" ht="19.5" customHeight="1" x14ac:dyDescent="0.2">
      <c r="A10" s="42" t="s">
        <v>16</v>
      </c>
      <c r="B10" s="41" t="s">
        <v>17</v>
      </c>
      <c r="C10" s="39" t="s">
        <v>18</v>
      </c>
      <c r="D10" s="18" t="s">
        <v>19</v>
      </c>
      <c r="E10" s="3">
        <v>717.3</v>
      </c>
      <c r="F10" s="3">
        <v>800.9</v>
      </c>
      <c r="G10" s="3">
        <v>584.20000000000005</v>
      </c>
      <c r="H10" s="3">
        <f t="shared" si="0"/>
        <v>-27.057060806592574</v>
      </c>
    </row>
    <row r="11" spans="1:8" ht="31.5" x14ac:dyDescent="0.2">
      <c r="A11" s="42" t="s">
        <v>20</v>
      </c>
      <c r="B11" s="41" t="s">
        <v>140</v>
      </c>
      <c r="C11" s="39" t="s">
        <v>18</v>
      </c>
      <c r="D11" s="18" t="s">
        <v>19</v>
      </c>
      <c r="E11" s="3">
        <v>8.6999999999999993</v>
      </c>
      <c r="F11" s="50">
        <v>6.1</v>
      </c>
      <c r="G11" s="124">
        <v>7</v>
      </c>
      <c r="H11" s="124">
        <f t="shared" si="0"/>
        <v>14.75409836065576</v>
      </c>
    </row>
    <row r="12" spans="1:8" ht="47.25" x14ac:dyDescent="0.2">
      <c r="A12" s="16">
        <v>4</v>
      </c>
      <c r="B12" s="41" t="s">
        <v>21</v>
      </c>
      <c r="C12" s="39" t="s">
        <v>14</v>
      </c>
      <c r="D12" s="18" t="s">
        <v>15</v>
      </c>
      <c r="E12" s="3">
        <v>82</v>
      </c>
      <c r="F12" s="3">
        <v>80</v>
      </c>
      <c r="G12" s="3">
        <v>80</v>
      </c>
      <c r="H12" s="3">
        <f t="shared" si="0"/>
        <v>0</v>
      </c>
    </row>
    <row r="13" spans="1:8" ht="31.5" x14ac:dyDescent="0.2">
      <c r="A13" s="16">
        <v>5</v>
      </c>
      <c r="B13" s="41" t="s">
        <v>22</v>
      </c>
      <c r="C13" s="39" t="s">
        <v>18</v>
      </c>
      <c r="D13" s="18" t="s">
        <v>15</v>
      </c>
      <c r="E13" s="3">
        <v>1.9</v>
      </c>
      <c r="F13" s="3">
        <v>3</v>
      </c>
      <c r="G13" s="3">
        <v>1.9</v>
      </c>
      <c r="H13" s="3">
        <f t="shared" si="0"/>
        <v>-36.666666666666671</v>
      </c>
    </row>
    <row r="14" spans="1:8" x14ac:dyDescent="0.2">
      <c r="A14" s="7">
        <v>6</v>
      </c>
      <c r="B14" s="41" t="s">
        <v>23</v>
      </c>
      <c r="C14" s="39" t="s">
        <v>18</v>
      </c>
      <c r="D14" s="18" t="s">
        <v>15</v>
      </c>
      <c r="E14" s="39">
        <v>115</v>
      </c>
      <c r="F14" s="39">
        <v>150</v>
      </c>
      <c r="G14" s="61">
        <v>79</v>
      </c>
      <c r="H14" s="3">
        <f t="shared" si="0"/>
        <v>-47.333333333333336</v>
      </c>
    </row>
    <row r="15" spans="1:8" x14ac:dyDescent="0.2">
      <c r="A15" s="38">
        <v>2</v>
      </c>
      <c r="B15" s="91" t="s">
        <v>180</v>
      </c>
      <c r="C15" s="91"/>
      <c r="D15" s="91"/>
      <c r="E15" s="91"/>
      <c r="F15" s="91"/>
      <c r="G15" s="91"/>
      <c r="H15" s="91"/>
    </row>
    <row r="16" spans="1:8" ht="47.25" x14ac:dyDescent="0.2">
      <c r="A16" s="39">
        <v>1</v>
      </c>
      <c r="B16" s="41" t="s">
        <v>183</v>
      </c>
      <c r="C16" s="39" t="s">
        <v>18</v>
      </c>
      <c r="D16" s="39" t="s">
        <v>15</v>
      </c>
      <c r="E16" s="124">
        <v>0</v>
      </c>
      <c r="F16" s="124">
        <v>0</v>
      </c>
      <c r="G16" s="125">
        <v>0.16</v>
      </c>
      <c r="H16" s="126" t="s">
        <v>26</v>
      </c>
    </row>
    <row r="17" spans="1:8" ht="31.5" x14ac:dyDescent="0.2">
      <c r="A17" s="39">
        <v>2</v>
      </c>
      <c r="B17" s="41" t="s">
        <v>184</v>
      </c>
      <c r="C17" s="39" t="s">
        <v>14</v>
      </c>
      <c r="D17" s="39" t="s">
        <v>15</v>
      </c>
      <c r="E17" s="3">
        <v>63.3</v>
      </c>
      <c r="F17" s="39">
        <v>62.4</v>
      </c>
      <c r="G17" s="23">
        <v>64.599999999999994</v>
      </c>
      <c r="H17" s="31">
        <f t="shared" ref="H17:H23" si="1">G17/F17*100-100</f>
        <v>3.5256410256410078</v>
      </c>
    </row>
    <row r="18" spans="1:8" ht="63" x14ac:dyDescent="0.2">
      <c r="A18" s="39">
        <v>3</v>
      </c>
      <c r="B18" s="41" t="s">
        <v>185</v>
      </c>
      <c r="C18" s="39" t="s">
        <v>14</v>
      </c>
      <c r="D18" s="39" t="s">
        <v>15</v>
      </c>
      <c r="E18" s="3">
        <v>63</v>
      </c>
      <c r="F18" s="39">
        <v>63</v>
      </c>
      <c r="G18" s="23">
        <v>52.4</v>
      </c>
      <c r="H18" s="31">
        <f t="shared" si="1"/>
        <v>-16.825396825396837</v>
      </c>
    </row>
    <row r="19" spans="1:8" ht="47.25" x14ac:dyDescent="0.2">
      <c r="A19" s="39">
        <v>4</v>
      </c>
      <c r="B19" s="41" t="s">
        <v>186</v>
      </c>
      <c r="C19" s="39" t="s">
        <v>14</v>
      </c>
      <c r="D19" s="39" t="s">
        <v>15</v>
      </c>
      <c r="E19" s="124">
        <v>89.3</v>
      </c>
      <c r="F19" s="50">
        <v>85</v>
      </c>
      <c r="G19" s="127">
        <v>50</v>
      </c>
      <c r="H19" s="128">
        <f t="shared" si="1"/>
        <v>-41.17647058823529</v>
      </c>
    </row>
    <row r="20" spans="1:8" ht="31.5" x14ac:dyDescent="0.2">
      <c r="A20" s="39">
        <v>5</v>
      </c>
      <c r="B20" s="41" t="s">
        <v>187</v>
      </c>
      <c r="C20" s="39" t="s">
        <v>14</v>
      </c>
      <c r="D20" s="39" t="s">
        <v>15</v>
      </c>
      <c r="E20" s="3">
        <v>92.8</v>
      </c>
      <c r="F20" s="39">
        <v>93</v>
      </c>
      <c r="G20" s="23">
        <v>65.099999999999994</v>
      </c>
      <c r="H20" s="31">
        <f t="shared" si="1"/>
        <v>-30</v>
      </c>
    </row>
    <row r="21" spans="1:8" ht="86.25" customHeight="1" x14ac:dyDescent="0.2">
      <c r="A21" s="39">
        <v>6</v>
      </c>
      <c r="B21" s="41" t="s">
        <v>188</v>
      </c>
      <c r="C21" s="39" t="s">
        <v>14</v>
      </c>
      <c r="D21" s="39" t="s">
        <v>15</v>
      </c>
      <c r="E21" s="3">
        <v>78.400000000000006</v>
      </c>
      <c r="F21" s="39">
        <v>80</v>
      </c>
      <c r="G21" s="23">
        <v>71.2</v>
      </c>
      <c r="H21" s="31">
        <f t="shared" si="1"/>
        <v>-11</v>
      </c>
    </row>
    <row r="22" spans="1:8" ht="69" customHeight="1" x14ac:dyDescent="0.2">
      <c r="A22" s="39">
        <v>7</v>
      </c>
      <c r="B22" s="41" t="s">
        <v>189</v>
      </c>
      <c r="C22" s="39" t="s">
        <v>14</v>
      </c>
      <c r="D22" s="39" t="s">
        <v>15</v>
      </c>
      <c r="E22" s="3">
        <v>210</v>
      </c>
      <c r="F22" s="3">
        <v>90</v>
      </c>
      <c r="G22" s="23">
        <v>94.8</v>
      </c>
      <c r="H22" s="31">
        <f t="shared" si="1"/>
        <v>5.3333333333333286</v>
      </c>
    </row>
    <row r="23" spans="1:8" ht="31.5" x14ac:dyDescent="0.2">
      <c r="A23" s="39">
        <v>8</v>
      </c>
      <c r="B23" s="41" t="s">
        <v>190</v>
      </c>
      <c r="C23" s="39" t="s">
        <v>14</v>
      </c>
      <c r="D23" s="39" t="s">
        <v>15</v>
      </c>
      <c r="E23" s="3">
        <v>98.5</v>
      </c>
      <c r="F23" s="124">
        <v>95</v>
      </c>
      <c r="G23" s="125">
        <v>55.7</v>
      </c>
      <c r="H23" s="128">
        <f t="shared" si="1"/>
        <v>-41.368421052631575</v>
      </c>
    </row>
    <row r="24" spans="1:8" x14ac:dyDescent="0.2">
      <c r="A24" s="38" t="s">
        <v>2</v>
      </c>
      <c r="B24" s="91" t="s">
        <v>204</v>
      </c>
      <c r="C24" s="91"/>
      <c r="D24" s="91"/>
      <c r="E24" s="91"/>
      <c r="F24" s="91"/>
      <c r="G24" s="91"/>
      <c r="H24" s="91"/>
    </row>
    <row r="25" spans="1:8" ht="47.25" x14ac:dyDescent="0.2">
      <c r="A25" s="39">
        <v>1</v>
      </c>
      <c r="B25" s="79" t="s">
        <v>114</v>
      </c>
      <c r="C25" s="78" t="s">
        <v>14</v>
      </c>
      <c r="D25" s="78" t="s">
        <v>15</v>
      </c>
      <c r="E25" s="18">
        <v>3.3</v>
      </c>
      <c r="F25" s="18">
        <v>3.4</v>
      </c>
      <c r="G25" s="18">
        <v>2.7</v>
      </c>
      <c r="H25" s="3">
        <f t="shared" ref="H25:H31" si="2">G25/F25*100-100</f>
        <v>-20.588235294117638</v>
      </c>
    </row>
    <row r="26" spans="1:8" ht="41.25" customHeight="1" x14ac:dyDescent="0.2">
      <c r="A26" s="39">
        <v>2</v>
      </c>
      <c r="B26" s="79" t="s">
        <v>113</v>
      </c>
      <c r="C26" s="78" t="s">
        <v>14</v>
      </c>
      <c r="D26" s="78" t="s">
        <v>15</v>
      </c>
      <c r="E26" s="18">
        <v>58.2</v>
      </c>
      <c r="F26" s="18">
        <v>58.3</v>
      </c>
      <c r="G26" s="18">
        <v>44.1</v>
      </c>
      <c r="H26" s="3">
        <f t="shared" si="2"/>
        <v>-24.35677530017152</v>
      </c>
    </row>
    <row r="27" spans="1:8" ht="39" customHeight="1" x14ac:dyDescent="0.2">
      <c r="A27" s="39">
        <v>3</v>
      </c>
      <c r="B27" s="79" t="s">
        <v>27</v>
      </c>
      <c r="C27" s="78" t="s">
        <v>14</v>
      </c>
      <c r="D27" s="78" t="s">
        <v>15</v>
      </c>
      <c r="E27" s="19">
        <v>46.1</v>
      </c>
      <c r="F27" s="18">
        <v>46.2</v>
      </c>
      <c r="G27" s="19">
        <v>38.700000000000003</v>
      </c>
      <c r="H27" s="3">
        <f t="shared" si="2"/>
        <v>-16.233766233766232</v>
      </c>
    </row>
    <row r="28" spans="1:8" ht="47.25" customHeight="1" x14ac:dyDescent="0.2">
      <c r="A28" s="39">
        <v>4</v>
      </c>
      <c r="B28" s="79" t="s">
        <v>28</v>
      </c>
      <c r="C28" s="78" t="s">
        <v>14</v>
      </c>
      <c r="D28" s="78" t="s">
        <v>15</v>
      </c>
      <c r="E28" s="18">
        <v>13.2</v>
      </c>
      <c r="F28" s="18">
        <v>13.3</v>
      </c>
      <c r="G28" s="18">
        <v>10.5</v>
      </c>
      <c r="H28" s="3">
        <f t="shared" si="2"/>
        <v>-21.05263157894737</v>
      </c>
    </row>
    <row r="29" spans="1:8" ht="51" customHeight="1" x14ac:dyDescent="0.2">
      <c r="A29" s="39">
        <v>5</v>
      </c>
      <c r="B29" s="79" t="s">
        <v>29</v>
      </c>
      <c r="C29" s="78" t="s">
        <v>14</v>
      </c>
      <c r="D29" s="78" t="s">
        <v>15</v>
      </c>
      <c r="E29" s="18">
        <v>2.2000000000000002</v>
      </c>
      <c r="F29" s="18">
        <v>2.2999999999999998</v>
      </c>
      <c r="G29" s="18">
        <v>1.9</v>
      </c>
      <c r="H29" s="3">
        <f t="shared" si="2"/>
        <v>-17.391304347826093</v>
      </c>
    </row>
    <row r="30" spans="1:8" ht="53.25" customHeight="1" x14ac:dyDescent="0.2">
      <c r="A30" s="39">
        <v>6</v>
      </c>
      <c r="B30" s="79" t="s">
        <v>30</v>
      </c>
      <c r="C30" s="78" t="s">
        <v>14</v>
      </c>
      <c r="D30" s="78" t="s">
        <v>120</v>
      </c>
      <c r="E30" s="18">
        <v>17</v>
      </c>
      <c r="F30" s="18">
        <v>17</v>
      </c>
      <c r="G30" s="18">
        <v>14</v>
      </c>
      <c r="H30" s="3">
        <f t="shared" si="2"/>
        <v>-17.64705882352942</v>
      </c>
    </row>
    <row r="31" spans="1:8" ht="53.25" customHeight="1" x14ac:dyDescent="0.2">
      <c r="A31" s="39">
        <v>7</v>
      </c>
      <c r="B31" s="79" t="s">
        <v>138</v>
      </c>
      <c r="C31" s="78" t="s">
        <v>14</v>
      </c>
      <c r="D31" s="78" t="s">
        <v>15</v>
      </c>
      <c r="E31" s="18">
        <v>6</v>
      </c>
      <c r="F31" s="18">
        <v>7</v>
      </c>
      <c r="G31" s="18">
        <v>5.3</v>
      </c>
      <c r="H31" s="3">
        <f t="shared" si="2"/>
        <v>-24.285714285714292</v>
      </c>
    </row>
    <row r="32" spans="1:8" x14ac:dyDescent="0.2">
      <c r="A32" s="38" t="s">
        <v>31</v>
      </c>
      <c r="B32" s="91" t="s">
        <v>197</v>
      </c>
      <c r="C32" s="91"/>
      <c r="D32" s="91"/>
      <c r="E32" s="91"/>
      <c r="F32" s="91"/>
      <c r="G32" s="91"/>
      <c r="H32" s="91"/>
    </row>
    <row r="33" spans="1:8" x14ac:dyDescent="0.2">
      <c r="A33" s="39">
        <v>1</v>
      </c>
      <c r="B33" s="41" t="s">
        <v>136</v>
      </c>
      <c r="C33" s="39" t="s">
        <v>14</v>
      </c>
      <c r="D33" s="39" t="s">
        <v>15</v>
      </c>
      <c r="E33" s="3">
        <v>5.5</v>
      </c>
      <c r="F33" s="3">
        <v>7.1</v>
      </c>
      <c r="G33" s="3">
        <v>5.4</v>
      </c>
      <c r="H33" s="3">
        <f>G33*100/F33-100</f>
        <v>-23.943661971830977</v>
      </c>
    </row>
    <row r="34" spans="1:8" ht="45" customHeight="1" x14ac:dyDescent="0.2">
      <c r="A34" s="7">
        <v>2</v>
      </c>
      <c r="B34" s="41" t="s">
        <v>32</v>
      </c>
      <c r="C34" s="39" t="s">
        <v>14</v>
      </c>
      <c r="D34" s="39" t="s">
        <v>15</v>
      </c>
      <c r="E34" s="7">
        <v>100</v>
      </c>
      <c r="F34" s="7">
        <v>100</v>
      </c>
      <c r="G34" s="7">
        <v>100</v>
      </c>
      <c r="H34" s="7">
        <f>G34*100/F34-100</f>
        <v>0</v>
      </c>
    </row>
    <row r="35" spans="1:8" x14ac:dyDescent="0.2">
      <c r="A35" s="38">
        <v>5</v>
      </c>
      <c r="B35" s="91" t="s">
        <v>205</v>
      </c>
      <c r="C35" s="91"/>
      <c r="D35" s="91"/>
      <c r="E35" s="91"/>
      <c r="F35" s="91"/>
      <c r="G35" s="91"/>
      <c r="H35" s="91"/>
    </row>
    <row r="36" spans="1:8" ht="85.5" customHeight="1" x14ac:dyDescent="0.2">
      <c r="A36" s="39">
        <v>1</v>
      </c>
      <c r="B36" s="41" t="s">
        <v>127</v>
      </c>
      <c r="C36" s="43" t="s">
        <v>14</v>
      </c>
      <c r="D36" s="39" t="s">
        <v>15</v>
      </c>
      <c r="E36" s="7">
        <v>100</v>
      </c>
      <c r="F36" s="7">
        <v>100</v>
      </c>
      <c r="G36" s="7">
        <v>100</v>
      </c>
      <c r="H36" s="7">
        <f>G36/F36*100-100</f>
        <v>0</v>
      </c>
    </row>
    <row r="37" spans="1:8" ht="39.75" customHeight="1" x14ac:dyDescent="0.2">
      <c r="A37" s="39">
        <v>2</v>
      </c>
      <c r="B37" s="41" t="s">
        <v>128</v>
      </c>
      <c r="C37" s="43" t="s">
        <v>14</v>
      </c>
      <c r="D37" s="39" t="s">
        <v>33</v>
      </c>
      <c r="E37" s="39">
        <v>742.52</v>
      </c>
      <c r="F37" s="23">
        <v>620</v>
      </c>
      <c r="G37" s="77">
        <v>668.89</v>
      </c>
      <c r="H37" s="3">
        <f t="shared" ref="H37:H46" si="3">G37/F37*100-100</f>
        <v>7.8854838709677466</v>
      </c>
    </row>
    <row r="38" spans="1:8" ht="48.75" customHeight="1" x14ac:dyDescent="0.2">
      <c r="A38" s="39">
        <v>3</v>
      </c>
      <c r="B38" s="41" t="s">
        <v>117</v>
      </c>
      <c r="C38" s="43" t="s">
        <v>14</v>
      </c>
      <c r="D38" s="39" t="s">
        <v>15</v>
      </c>
      <c r="E38" s="23">
        <v>104.5</v>
      </c>
      <c r="F38" s="23">
        <v>100</v>
      </c>
      <c r="G38" s="23">
        <v>101.9</v>
      </c>
      <c r="H38" s="3">
        <f t="shared" si="3"/>
        <v>1.9000000000000057</v>
      </c>
    </row>
    <row r="39" spans="1:8" ht="37.5" customHeight="1" x14ac:dyDescent="0.2">
      <c r="A39" s="39">
        <v>4</v>
      </c>
      <c r="B39" s="41" t="s">
        <v>34</v>
      </c>
      <c r="C39" s="43" t="s">
        <v>18</v>
      </c>
      <c r="D39" s="39" t="s">
        <v>15</v>
      </c>
      <c r="E39" s="23">
        <v>0.77</v>
      </c>
      <c r="F39" s="39">
        <v>0.85</v>
      </c>
      <c r="G39" s="23">
        <v>0.82</v>
      </c>
      <c r="H39" s="3">
        <f>100-G39/F39*100</f>
        <v>3.529411764705884</v>
      </c>
    </row>
    <row r="40" spans="1:8" ht="49.5" customHeight="1" x14ac:dyDescent="0.2">
      <c r="A40" s="39">
        <v>5</v>
      </c>
      <c r="B40" s="41" t="s">
        <v>129</v>
      </c>
      <c r="C40" s="43" t="s">
        <v>14</v>
      </c>
      <c r="D40" s="39" t="s">
        <v>15</v>
      </c>
      <c r="E40" s="23">
        <v>96.8</v>
      </c>
      <c r="F40" s="23">
        <v>85</v>
      </c>
      <c r="G40" s="23">
        <v>98.7</v>
      </c>
      <c r="H40" s="3">
        <f t="shared" si="3"/>
        <v>16.117647058823522</v>
      </c>
    </row>
    <row r="41" spans="1:8" ht="61.5" customHeight="1" x14ac:dyDescent="0.2">
      <c r="A41" s="39">
        <v>6</v>
      </c>
      <c r="B41" s="41" t="s">
        <v>175</v>
      </c>
      <c r="C41" s="43" t="s">
        <v>14</v>
      </c>
      <c r="D41" s="39" t="s">
        <v>15</v>
      </c>
      <c r="E41" s="23">
        <v>62</v>
      </c>
      <c r="F41" s="23">
        <v>61</v>
      </c>
      <c r="G41" s="23">
        <v>61</v>
      </c>
      <c r="H41" s="3">
        <f t="shared" si="3"/>
        <v>0</v>
      </c>
    </row>
    <row r="42" spans="1:8" ht="53.25" customHeight="1" x14ac:dyDescent="0.2">
      <c r="A42" s="39">
        <v>7</v>
      </c>
      <c r="B42" s="41" t="s">
        <v>130</v>
      </c>
      <c r="C42" s="43" t="s">
        <v>14</v>
      </c>
      <c r="D42" s="39" t="s">
        <v>35</v>
      </c>
      <c r="E42" s="50">
        <v>15</v>
      </c>
      <c r="F42" s="50">
        <v>6</v>
      </c>
      <c r="G42" s="50">
        <v>1</v>
      </c>
      <c r="H42" s="51">
        <f t="shared" si="3"/>
        <v>-83.333333333333343</v>
      </c>
    </row>
    <row r="43" spans="1:8" ht="54" customHeight="1" x14ac:dyDescent="0.2">
      <c r="A43" s="39">
        <v>8</v>
      </c>
      <c r="B43" s="41" t="s">
        <v>36</v>
      </c>
      <c r="C43" s="43" t="s">
        <v>14</v>
      </c>
      <c r="D43" s="39" t="s">
        <v>15</v>
      </c>
      <c r="E43" s="23">
        <v>63</v>
      </c>
      <c r="F43" s="23">
        <v>63</v>
      </c>
      <c r="G43" s="23">
        <v>63</v>
      </c>
      <c r="H43" s="7">
        <f t="shared" si="3"/>
        <v>0</v>
      </c>
    </row>
    <row r="44" spans="1:8" ht="36" customHeight="1" x14ac:dyDescent="0.2">
      <c r="A44" s="39">
        <v>9</v>
      </c>
      <c r="B44" s="41" t="s">
        <v>37</v>
      </c>
      <c r="C44" s="43" t="s">
        <v>14</v>
      </c>
      <c r="D44" s="39" t="s">
        <v>35</v>
      </c>
      <c r="E44" s="50">
        <v>15</v>
      </c>
      <c r="F44" s="50">
        <v>14</v>
      </c>
      <c r="G44" s="50">
        <v>5</v>
      </c>
      <c r="H44" s="124">
        <f t="shared" si="3"/>
        <v>-64.285714285714278</v>
      </c>
    </row>
    <row r="45" spans="1:8" ht="63" x14ac:dyDescent="0.2">
      <c r="A45" s="39">
        <v>10</v>
      </c>
      <c r="B45" s="41" t="s">
        <v>154</v>
      </c>
      <c r="C45" s="43" t="s">
        <v>14</v>
      </c>
      <c r="D45" s="39" t="s">
        <v>174</v>
      </c>
      <c r="E45" s="39">
        <v>29</v>
      </c>
      <c r="F45" s="82">
        <v>30</v>
      </c>
      <c r="G45" s="82">
        <v>24</v>
      </c>
      <c r="H45" s="3">
        <f t="shared" si="3"/>
        <v>-20</v>
      </c>
    </row>
    <row r="46" spans="1:8" ht="40.5" customHeight="1" x14ac:dyDescent="0.2">
      <c r="A46" s="82">
        <v>11</v>
      </c>
      <c r="B46" s="83" t="s">
        <v>131</v>
      </c>
      <c r="C46" s="82" t="s">
        <v>14</v>
      </c>
      <c r="D46" s="82" t="s">
        <v>15</v>
      </c>
      <c r="E46" s="23">
        <v>104.33</v>
      </c>
      <c r="F46" s="23">
        <v>95</v>
      </c>
      <c r="G46" s="23">
        <v>82.51</v>
      </c>
      <c r="H46" s="3">
        <f t="shared" si="3"/>
        <v>-13.147368421052633</v>
      </c>
    </row>
    <row r="47" spans="1:8" x14ac:dyDescent="0.2">
      <c r="A47" s="81" t="s">
        <v>38</v>
      </c>
      <c r="B47" s="91" t="s">
        <v>161</v>
      </c>
      <c r="C47" s="91"/>
      <c r="D47" s="91"/>
      <c r="E47" s="91"/>
      <c r="F47" s="91"/>
      <c r="G47" s="91"/>
      <c r="H47" s="91"/>
    </row>
    <row r="48" spans="1:8" ht="47.25" x14ac:dyDescent="0.25">
      <c r="A48" s="82">
        <v>1</v>
      </c>
      <c r="B48" s="24" t="s">
        <v>194</v>
      </c>
      <c r="C48" s="82" t="s">
        <v>14</v>
      </c>
      <c r="D48" s="82" t="s">
        <v>15</v>
      </c>
      <c r="E48" s="82">
        <v>56.5</v>
      </c>
      <c r="F48" s="82">
        <v>57.3</v>
      </c>
      <c r="G48" s="82">
        <v>56.8</v>
      </c>
      <c r="H48" s="3">
        <f>G48/F48*100-100</f>
        <v>-0.87260034904014105</v>
      </c>
    </row>
    <row r="49" spans="1:66" x14ac:dyDescent="0.25">
      <c r="A49" s="82">
        <v>2</v>
      </c>
      <c r="B49" s="24" t="s">
        <v>195</v>
      </c>
      <c r="C49" s="82" t="s">
        <v>14</v>
      </c>
      <c r="D49" s="82" t="s">
        <v>15</v>
      </c>
      <c r="E49" s="18">
        <v>90.1</v>
      </c>
      <c r="F49" s="19">
        <v>90.2</v>
      </c>
      <c r="G49" s="18">
        <v>90.2</v>
      </c>
      <c r="H49" s="7">
        <f>G49/F49*100-100</f>
        <v>0</v>
      </c>
    </row>
    <row r="50" spans="1:66" ht="31.5" x14ac:dyDescent="0.2">
      <c r="A50" s="82">
        <v>3</v>
      </c>
      <c r="B50" s="83" t="s">
        <v>40</v>
      </c>
      <c r="C50" s="82" t="s">
        <v>14</v>
      </c>
      <c r="D50" s="82" t="s">
        <v>39</v>
      </c>
      <c r="E50" s="82">
        <v>95</v>
      </c>
      <c r="F50" s="82">
        <v>95</v>
      </c>
      <c r="G50" s="82">
        <v>88</v>
      </c>
      <c r="H50" s="7">
        <f>G50/F50*100-100</f>
        <v>-7.3684210526315752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ht="33.75" customHeight="1" x14ac:dyDescent="0.2">
      <c r="A51" s="81" t="s">
        <v>41</v>
      </c>
      <c r="B51" s="91" t="s">
        <v>163</v>
      </c>
      <c r="C51" s="91"/>
      <c r="D51" s="91"/>
      <c r="E51" s="91"/>
      <c r="F51" s="91"/>
      <c r="G51" s="91"/>
      <c r="H51" s="91"/>
    </row>
    <row r="52" spans="1:66" ht="47.25" x14ac:dyDescent="0.2">
      <c r="A52" s="82">
        <v>1</v>
      </c>
      <c r="B52" s="83" t="s">
        <v>42</v>
      </c>
      <c r="C52" s="82" t="s">
        <v>14</v>
      </c>
      <c r="D52" s="82" t="s">
        <v>15</v>
      </c>
      <c r="E52" s="82">
        <v>91.3</v>
      </c>
      <c r="F52" s="82">
        <v>91.3</v>
      </c>
      <c r="G52" s="82">
        <v>91.3</v>
      </c>
      <c r="H52" s="3">
        <f>G52/F52*100-100</f>
        <v>0</v>
      </c>
    </row>
    <row r="53" spans="1:66" ht="31.5" x14ac:dyDescent="0.2">
      <c r="A53" s="82">
        <v>2</v>
      </c>
      <c r="B53" s="83" t="s">
        <v>118</v>
      </c>
      <c r="C53" s="82" t="s">
        <v>14</v>
      </c>
      <c r="D53" s="82" t="s">
        <v>15</v>
      </c>
      <c r="E53" s="82">
        <v>26.9</v>
      </c>
      <c r="F53" s="82">
        <v>26</v>
      </c>
      <c r="G53" s="82">
        <v>19.2</v>
      </c>
      <c r="H53" s="3">
        <f>G53/F53*100-100</f>
        <v>-26.15384615384616</v>
      </c>
    </row>
    <row r="54" spans="1:66" ht="87.75" customHeight="1" x14ac:dyDescent="0.2">
      <c r="A54" s="82">
        <v>3</v>
      </c>
      <c r="B54" s="83" t="s">
        <v>192</v>
      </c>
      <c r="C54" s="82" t="s">
        <v>14</v>
      </c>
      <c r="D54" s="82" t="s">
        <v>15</v>
      </c>
      <c r="E54" s="82">
        <v>100</v>
      </c>
      <c r="F54" s="82">
        <v>100</v>
      </c>
      <c r="G54" s="82">
        <v>100</v>
      </c>
      <c r="H54" s="7">
        <f>G54/F54*100-100</f>
        <v>0</v>
      </c>
    </row>
    <row r="55" spans="1:66" ht="47.25" x14ac:dyDescent="0.2">
      <c r="A55" s="82">
        <v>4</v>
      </c>
      <c r="B55" s="83" t="s">
        <v>193</v>
      </c>
      <c r="C55" s="82" t="s">
        <v>14</v>
      </c>
      <c r="D55" s="82" t="s">
        <v>15</v>
      </c>
      <c r="E55" s="3">
        <v>57.7</v>
      </c>
      <c r="F55" s="82">
        <v>52</v>
      </c>
      <c r="G55" s="3">
        <v>48.4</v>
      </c>
      <c r="H55" s="3">
        <f>G55/F55*100-100</f>
        <v>-6.9230769230769198</v>
      </c>
    </row>
    <row r="56" spans="1:66" ht="39" customHeight="1" x14ac:dyDescent="0.2">
      <c r="A56" s="81" t="s">
        <v>43</v>
      </c>
      <c r="B56" s="91" t="s">
        <v>206</v>
      </c>
      <c r="C56" s="91"/>
      <c r="D56" s="91"/>
      <c r="E56" s="91"/>
      <c r="F56" s="91"/>
      <c r="G56" s="91"/>
      <c r="H56" s="91"/>
    </row>
    <row r="57" spans="1:66" ht="31.5" x14ac:dyDescent="0.2">
      <c r="A57" s="86" t="s">
        <v>12</v>
      </c>
      <c r="B57" s="83" t="s">
        <v>119</v>
      </c>
      <c r="C57" s="82" t="s">
        <v>14</v>
      </c>
      <c r="D57" s="82" t="s">
        <v>19</v>
      </c>
      <c r="E57" s="82">
        <v>9182</v>
      </c>
      <c r="F57" s="82">
        <v>9165</v>
      </c>
      <c r="G57" s="82">
        <v>9047</v>
      </c>
      <c r="H57" s="3">
        <f>G57/F57*100-100</f>
        <v>-1.2875068194217079</v>
      </c>
    </row>
    <row r="58" spans="1:66" x14ac:dyDescent="0.2">
      <c r="A58" s="86" t="s">
        <v>16</v>
      </c>
      <c r="B58" s="83" t="s">
        <v>44</v>
      </c>
      <c r="C58" s="82" t="s">
        <v>14</v>
      </c>
      <c r="D58" s="82" t="s">
        <v>45</v>
      </c>
      <c r="E58" s="82">
        <v>775.6</v>
      </c>
      <c r="F58" s="82">
        <v>772.5</v>
      </c>
      <c r="G58" s="82">
        <v>777.4</v>
      </c>
      <c r="H58" s="3">
        <f>G58/F58*100-100</f>
        <v>0.63430420711974023</v>
      </c>
    </row>
    <row r="59" spans="1:66" ht="31.5" x14ac:dyDescent="0.2">
      <c r="A59" s="86" t="s">
        <v>20</v>
      </c>
      <c r="B59" s="83" t="s">
        <v>46</v>
      </c>
      <c r="C59" s="82" t="s">
        <v>14</v>
      </c>
      <c r="D59" s="82" t="s">
        <v>15</v>
      </c>
      <c r="E59" s="82">
        <v>28.2</v>
      </c>
      <c r="F59" s="82">
        <v>28.6</v>
      </c>
      <c r="G59" s="82">
        <v>28.7</v>
      </c>
      <c r="H59" s="3">
        <f>G59/F59*100-100</f>
        <v>0.34965034965033226</v>
      </c>
    </row>
    <row r="60" spans="1:66" ht="33" customHeight="1" x14ac:dyDescent="0.2">
      <c r="A60" s="81" t="s">
        <v>47</v>
      </c>
      <c r="B60" s="91" t="s">
        <v>144</v>
      </c>
      <c r="C60" s="91"/>
      <c r="D60" s="91"/>
      <c r="E60" s="91"/>
      <c r="F60" s="91"/>
      <c r="G60" s="91"/>
      <c r="H60" s="91"/>
      <c r="J60" s="37"/>
      <c r="K60" s="37"/>
      <c r="L60" s="37"/>
      <c r="M60" s="37"/>
      <c r="N60" s="37"/>
      <c r="O60" s="37"/>
      <c r="P60" s="37"/>
      <c r="Q60" s="37"/>
    </row>
    <row r="61" spans="1:66" ht="31.5" x14ac:dyDescent="0.2">
      <c r="A61" s="7">
        <v>1</v>
      </c>
      <c r="B61" s="44" t="s">
        <v>54</v>
      </c>
      <c r="C61" s="43" t="s">
        <v>49</v>
      </c>
      <c r="D61" s="43" t="s">
        <v>15</v>
      </c>
      <c r="E61" s="43">
        <v>20</v>
      </c>
      <c r="F61" s="43">
        <v>18.8</v>
      </c>
      <c r="G61" s="66">
        <v>0</v>
      </c>
      <c r="H61" s="7">
        <f>G61/F61*100-100</f>
        <v>-100</v>
      </c>
      <c r="J61" s="37"/>
      <c r="K61" s="37"/>
      <c r="L61" s="37"/>
      <c r="M61" s="37"/>
      <c r="N61" s="37"/>
      <c r="O61" s="37"/>
      <c r="P61" s="37"/>
      <c r="Q61" s="37"/>
    </row>
    <row r="62" spans="1:66" ht="47.25" x14ac:dyDescent="0.2">
      <c r="A62" s="7">
        <v>2</v>
      </c>
      <c r="B62" s="44" t="s">
        <v>48</v>
      </c>
      <c r="C62" s="43" t="s">
        <v>49</v>
      </c>
      <c r="D62" s="43" t="s">
        <v>15</v>
      </c>
      <c r="E62" s="43">
        <v>26.7</v>
      </c>
      <c r="F62" s="43">
        <v>32.299999999999997</v>
      </c>
      <c r="G62" s="66">
        <v>0</v>
      </c>
      <c r="H62" s="22">
        <f>G62/F62*100-100</f>
        <v>-100</v>
      </c>
      <c r="J62" s="37"/>
      <c r="K62" s="37"/>
      <c r="L62" s="37"/>
      <c r="M62" s="37"/>
      <c r="N62" s="37"/>
      <c r="O62" s="37"/>
      <c r="P62" s="37"/>
      <c r="Q62" s="37"/>
    </row>
    <row r="63" spans="1:66" ht="47.25" x14ac:dyDescent="0.2">
      <c r="A63" s="7">
        <v>3</v>
      </c>
      <c r="B63" s="44" t="s">
        <v>60</v>
      </c>
      <c r="C63" s="43" t="s">
        <v>49</v>
      </c>
      <c r="D63" s="43" t="s">
        <v>15</v>
      </c>
      <c r="E63" s="43">
        <v>33.700000000000003</v>
      </c>
      <c r="F63" s="43">
        <v>40.1</v>
      </c>
      <c r="G63" s="66">
        <v>0</v>
      </c>
      <c r="H63" s="22">
        <f>G63/F63*100-100</f>
        <v>-100</v>
      </c>
      <c r="J63" s="37"/>
      <c r="K63" s="37"/>
      <c r="L63" s="37"/>
      <c r="M63" s="37"/>
      <c r="N63" s="37"/>
      <c r="O63" s="37"/>
      <c r="P63" s="37"/>
      <c r="Q63" s="37"/>
    </row>
    <row r="64" spans="1:66" ht="63" x14ac:dyDescent="0.2">
      <c r="A64" s="7">
        <v>4</v>
      </c>
      <c r="B64" s="44" t="s">
        <v>176</v>
      </c>
      <c r="C64" s="43" t="s">
        <v>14</v>
      </c>
      <c r="D64" s="43" t="s">
        <v>15</v>
      </c>
      <c r="E64" s="43">
        <v>19.899999999999999</v>
      </c>
      <c r="F64" s="43">
        <v>100</v>
      </c>
      <c r="G64" s="66">
        <v>87.8</v>
      </c>
      <c r="H64" s="7">
        <f>G64/F64*100-100</f>
        <v>-12.200000000000003</v>
      </c>
      <c r="J64" s="37"/>
      <c r="K64" s="37"/>
      <c r="L64" s="37"/>
      <c r="M64" s="37"/>
      <c r="N64" s="37"/>
      <c r="O64" s="37"/>
      <c r="P64" s="37"/>
      <c r="Q64" s="37"/>
    </row>
    <row r="65" spans="1:17" ht="31.5" x14ac:dyDescent="0.2">
      <c r="A65" s="7">
        <v>5</v>
      </c>
      <c r="B65" s="44" t="s">
        <v>51</v>
      </c>
      <c r="C65" s="43" t="s">
        <v>49</v>
      </c>
      <c r="D65" s="43" t="s">
        <v>15</v>
      </c>
      <c r="E65" s="43">
        <v>96.7</v>
      </c>
      <c r="F65" s="43">
        <v>96.7</v>
      </c>
      <c r="G65" s="66">
        <v>96.7</v>
      </c>
      <c r="H65" s="43">
        <v>0</v>
      </c>
      <c r="J65" s="37"/>
      <c r="K65" s="37"/>
      <c r="L65" s="37"/>
      <c r="M65" s="37"/>
      <c r="N65" s="37"/>
      <c r="O65" s="37"/>
      <c r="P65" s="37"/>
      <c r="Q65" s="37"/>
    </row>
    <row r="66" spans="1:17" ht="31.5" x14ac:dyDescent="0.2">
      <c r="A66" s="7">
        <v>6</v>
      </c>
      <c r="B66" s="44" t="s">
        <v>52</v>
      </c>
      <c r="C66" s="43" t="s">
        <v>49</v>
      </c>
      <c r="D66" s="43" t="s">
        <v>15</v>
      </c>
      <c r="E66" s="43">
        <v>63</v>
      </c>
      <c r="F66" s="43">
        <v>64</v>
      </c>
      <c r="G66" s="66">
        <v>64</v>
      </c>
      <c r="H66" s="7">
        <f>G66/F66*100-100</f>
        <v>0</v>
      </c>
      <c r="J66" s="37"/>
      <c r="K66" s="37"/>
      <c r="L66" s="37"/>
      <c r="M66" s="37"/>
      <c r="N66" s="37"/>
      <c r="O66" s="37"/>
      <c r="P66" s="37"/>
      <c r="Q66" s="37"/>
    </row>
    <row r="67" spans="1:17" ht="31.5" x14ac:dyDescent="0.2">
      <c r="A67" s="7">
        <v>8</v>
      </c>
      <c r="B67" s="44" t="s">
        <v>122</v>
      </c>
      <c r="C67" s="43" t="s">
        <v>121</v>
      </c>
      <c r="D67" s="43" t="s">
        <v>15</v>
      </c>
      <c r="E67" s="43">
        <v>100</v>
      </c>
      <c r="F67" s="43">
        <v>95</v>
      </c>
      <c r="G67" s="66">
        <v>48</v>
      </c>
      <c r="H67" s="3">
        <f t="shared" ref="H67" si="4">G67/F67*100-100</f>
        <v>-49.473684210526315</v>
      </c>
      <c r="J67" s="37"/>
      <c r="K67" s="37"/>
      <c r="L67" s="37"/>
      <c r="M67" s="37"/>
      <c r="N67" s="37"/>
      <c r="O67" s="37"/>
      <c r="P67" s="37"/>
      <c r="Q67" s="37"/>
    </row>
    <row r="68" spans="1:17" hidden="1" x14ac:dyDescent="0.2">
      <c r="A68" s="38" t="s">
        <v>53</v>
      </c>
      <c r="B68" s="91" t="s">
        <v>145</v>
      </c>
      <c r="C68" s="91"/>
      <c r="D68" s="91"/>
      <c r="E68" s="91"/>
      <c r="F68" s="91"/>
      <c r="G68" s="91"/>
      <c r="H68" s="91"/>
      <c r="J68" s="37"/>
      <c r="K68" s="37"/>
      <c r="L68" s="37"/>
      <c r="M68" s="37"/>
      <c r="N68" s="37"/>
      <c r="O68" s="37"/>
      <c r="P68" s="37"/>
      <c r="Q68" s="37"/>
    </row>
    <row r="69" spans="1:17" ht="31.5" hidden="1" x14ac:dyDescent="0.2">
      <c r="A69" s="39">
        <v>1</v>
      </c>
      <c r="B69" s="44" t="s">
        <v>54</v>
      </c>
      <c r="C69" s="43" t="s">
        <v>14</v>
      </c>
      <c r="D69" s="43" t="s">
        <v>15</v>
      </c>
      <c r="E69" s="43">
        <v>20</v>
      </c>
      <c r="F69" s="43">
        <v>18.8</v>
      </c>
      <c r="G69" s="66">
        <v>0</v>
      </c>
      <c r="H69" s="7">
        <f>G69/F69*100-100</f>
        <v>-100</v>
      </c>
      <c r="J69" s="37"/>
      <c r="K69" s="37"/>
      <c r="L69" s="37"/>
      <c r="M69" s="37"/>
      <c r="N69" s="37"/>
      <c r="O69" s="37"/>
      <c r="P69" s="37"/>
      <c r="Q69" s="37"/>
    </row>
    <row r="70" spans="1:17" hidden="1" x14ac:dyDescent="0.2">
      <c r="A70" s="38" t="s">
        <v>55</v>
      </c>
      <c r="B70" s="91" t="s">
        <v>56</v>
      </c>
      <c r="C70" s="91"/>
      <c r="D70" s="91"/>
      <c r="E70" s="91"/>
      <c r="F70" s="91"/>
      <c r="G70" s="91"/>
      <c r="H70" s="91"/>
      <c r="J70" s="37"/>
      <c r="K70" s="37"/>
      <c r="L70" s="37"/>
      <c r="M70" s="37"/>
      <c r="N70" s="37"/>
      <c r="O70" s="37"/>
      <c r="P70" s="37"/>
      <c r="Q70" s="37"/>
    </row>
    <row r="71" spans="1:17" ht="31.5" hidden="1" x14ac:dyDescent="0.2">
      <c r="A71" s="39">
        <v>1</v>
      </c>
      <c r="B71" s="44" t="s">
        <v>57</v>
      </c>
      <c r="C71" s="43" t="s">
        <v>14</v>
      </c>
      <c r="D71" s="43" t="s">
        <v>58</v>
      </c>
      <c r="E71" s="43">
        <v>3</v>
      </c>
      <c r="F71" s="43">
        <v>3</v>
      </c>
      <c r="G71" s="66">
        <v>0</v>
      </c>
      <c r="H71" s="7">
        <f>G71/F71*100-100</f>
        <v>-100</v>
      </c>
      <c r="J71" s="37"/>
      <c r="K71" s="37"/>
      <c r="L71" s="37"/>
      <c r="M71" s="37"/>
      <c r="N71" s="37"/>
      <c r="O71" s="37"/>
      <c r="P71" s="37"/>
      <c r="Q71" s="37"/>
    </row>
    <row r="72" spans="1:17" hidden="1" x14ac:dyDescent="0.2">
      <c r="A72" s="38" t="s">
        <v>59</v>
      </c>
      <c r="B72" s="91" t="s">
        <v>146</v>
      </c>
      <c r="C72" s="91"/>
      <c r="D72" s="91"/>
      <c r="E72" s="91"/>
      <c r="F72" s="91"/>
      <c r="G72" s="91"/>
      <c r="H72" s="91"/>
      <c r="J72" s="37"/>
      <c r="K72" s="37"/>
      <c r="L72" s="37"/>
      <c r="M72" s="37"/>
      <c r="N72" s="37"/>
      <c r="O72" s="37"/>
      <c r="P72" s="37"/>
      <c r="Q72" s="37"/>
    </row>
    <row r="73" spans="1:17" ht="47.25" hidden="1" x14ac:dyDescent="0.2">
      <c r="A73" s="39">
        <v>1</v>
      </c>
      <c r="B73" s="44" t="s">
        <v>164</v>
      </c>
      <c r="C73" s="43" t="s">
        <v>14</v>
      </c>
      <c r="D73" s="43" t="s">
        <v>15</v>
      </c>
      <c r="E73" s="43">
        <v>26.7</v>
      </c>
      <c r="F73" s="43">
        <v>32.299999999999997</v>
      </c>
      <c r="G73" s="66">
        <v>0</v>
      </c>
      <c r="H73" s="7">
        <f>G73/F73*100-100</f>
        <v>-100</v>
      </c>
      <c r="J73" s="37"/>
      <c r="K73" s="37"/>
      <c r="L73" s="37"/>
      <c r="M73" s="37"/>
      <c r="N73" s="37"/>
      <c r="O73" s="37"/>
      <c r="P73" s="37"/>
      <c r="Q73" s="37"/>
    </row>
    <row r="74" spans="1:17" ht="47.25" hidden="1" x14ac:dyDescent="0.2">
      <c r="A74" s="39">
        <v>2</v>
      </c>
      <c r="B74" s="44" t="s">
        <v>165</v>
      </c>
      <c r="C74" s="43" t="s">
        <v>14</v>
      </c>
      <c r="D74" s="43" t="s">
        <v>15</v>
      </c>
      <c r="E74" s="43">
        <v>33.700000000000003</v>
      </c>
      <c r="F74" s="43">
        <v>40.1</v>
      </c>
      <c r="G74" s="66">
        <v>0</v>
      </c>
      <c r="H74" s="7">
        <f>G74/F74*100-100</f>
        <v>-100</v>
      </c>
      <c r="J74" s="37"/>
      <c r="K74" s="37"/>
      <c r="L74" s="37"/>
      <c r="M74" s="37"/>
      <c r="N74" s="37"/>
      <c r="O74" s="37"/>
      <c r="P74" s="37"/>
      <c r="Q74" s="37"/>
    </row>
    <row r="75" spans="1:17" hidden="1" x14ac:dyDescent="0.2">
      <c r="A75" s="38" t="s">
        <v>61</v>
      </c>
      <c r="B75" s="91" t="s">
        <v>62</v>
      </c>
      <c r="C75" s="91"/>
      <c r="D75" s="91"/>
      <c r="E75" s="91"/>
      <c r="F75" s="91"/>
      <c r="G75" s="91"/>
      <c r="H75" s="91"/>
      <c r="J75" s="37"/>
      <c r="K75" s="37"/>
      <c r="L75" s="37"/>
      <c r="M75" s="37"/>
      <c r="N75" s="37"/>
      <c r="O75" s="37"/>
      <c r="P75" s="37"/>
      <c r="Q75" s="37"/>
    </row>
    <row r="76" spans="1:17" ht="31.5" hidden="1" x14ac:dyDescent="0.2">
      <c r="A76" s="39">
        <v>1</v>
      </c>
      <c r="B76" s="44" t="s">
        <v>63</v>
      </c>
      <c r="C76" s="43" t="s">
        <v>14</v>
      </c>
      <c r="D76" s="43" t="s">
        <v>64</v>
      </c>
      <c r="E76" s="43">
        <v>39</v>
      </c>
      <c r="F76" s="43">
        <v>34</v>
      </c>
      <c r="G76" s="66">
        <v>0</v>
      </c>
      <c r="H76" s="7">
        <f>G76/F76*100-100</f>
        <v>-100</v>
      </c>
      <c r="J76" s="37"/>
      <c r="K76" s="37"/>
      <c r="L76" s="37"/>
      <c r="M76" s="37"/>
      <c r="N76" s="37"/>
      <c r="O76" s="37"/>
      <c r="P76" s="37"/>
      <c r="Q76" s="37"/>
    </row>
    <row r="77" spans="1:17" ht="31.5" hidden="1" x14ac:dyDescent="0.2">
      <c r="A77" s="39">
        <v>2</v>
      </c>
      <c r="B77" s="44" t="s">
        <v>65</v>
      </c>
      <c r="C77" s="43" t="s">
        <v>14</v>
      </c>
      <c r="D77" s="43" t="s">
        <v>45</v>
      </c>
      <c r="E77" s="43">
        <v>211652.1</v>
      </c>
      <c r="F77" s="43">
        <v>105967.7</v>
      </c>
      <c r="G77" s="66">
        <v>0</v>
      </c>
      <c r="H77" s="7">
        <f>G77/F77*100-100</f>
        <v>-100</v>
      </c>
      <c r="J77" s="37"/>
      <c r="K77" s="37"/>
      <c r="L77" s="37"/>
      <c r="M77" s="37"/>
      <c r="N77" s="37"/>
      <c r="O77" s="37"/>
      <c r="P77" s="37"/>
      <c r="Q77" s="37"/>
    </row>
    <row r="78" spans="1:17" hidden="1" x14ac:dyDescent="0.2">
      <c r="A78" s="66" t="s">
        <v>2</v>
      </c>
      <c r="B78" s="66" t="s">
        <v>212</v>
      </c>
      <c r="C78" s="66" t="s">
        <v>14</v>
      </c>
      <c r="D78" s="66" t="s">
        <v>15</v>
      </c>
      <c r="E78" s="66">
        <v>0</v>
      </c>
      <c r="F78" s="66">
        <v>100</v>
      </c>
      <c r="G78" s="66">
        <v>100</v>
      </c>
      <c r="H78" s="66">
        <v>0</v>
      </c>
      <c r="J78" s="37"/>
      <c r="K78" s="37"/>
      <c r="L78" s="37"/>
      <c r="M78" s="37"/>
      <c r="N78" s="37"/>
      <c r="O78" s="37"/>
      <c r="P78" s="37"/>
      <c r="Q78" s="37"/>
    </row>
    <row r="79" spans="1:17" hidden="1" x14ac:dyDescent="0.2">
      <c r="A79" s="38" t="s">
        <v>66</v>
      </c>
      <c r="B79" s="91" t="s">
        <v>67</v>
      </c>
      <c r="C79" s="91"/>
      <c r="D79" s="91"/>
      <c r="E79" s="91"/>
      <c r="F79" s="91"/>
      <c r="G79" s="91"/>
      <c r="H79" s="91"/>
      <c r="J79" s="37"/>
      <c r="K79" s="37"/>
      <c r="L79" s="37"/>
      <c r="M79" s="37"/>
      <c r="N79" s="37"/>
      <c r="O79" s="37"/>
      <c r="P79" s="37"/>
      <c r="Q79" s="37"/>
    </row>
    <row r="80" spans="1:17" ht="63" hidden="1" x14ac:dyDescent="0.2">
      <c r="A80" s="39">
        <v>1</v>
      </c>
      <c r="B80" s="44" t="s">
        <v>176</v>
      </c>
      <c r="C80" s="43" t="s">
        <v>14</v>
      </c>
      <c r="D80" s="43" t="s">
        <v>15</v>
      </c>
      <c r="E80" s="43">
        <v>19.899999999999999</v>
      </c>
      <c r="F80" s="43">
        <v>100</v>
      </c>
      <c r="G80" s="66">
        <v>87.8</v>
      </c>
      <c r="H80" s="7">
        <f>G80/F80*100-100</f>
        <v>-12.200000000000003</v>
      </c>
      <c r="J80" s="37"/>
      <c r="K80" s="37"/>
      <c r="L80" s="37"/>
      <c r="M80" s="37"/>
      <c r="N80" s="37"/>
      <c r="O80" s="37"/>
      <c r="P80" s="37"/>
      <c r="Q80" s="37"/>
    </row>
    <row r="81" spans="1:66" hidden="1" x14ac:dyDescent="0.2">
      <c r="A81" s="38" t="s">
        <v>68</v>
      </c>
      <c r="B81" s="91" t="s">
        <v>69</v>
      </c>
      <c r="C81" s="91"/>
      <c r="D81" s="91"/>
      <c r="E81" s="91"/>
      <c r="F81" s="91"/>
      <c r="G81" s="91"/>
      <c r="H81" s="91"/>
      <c r="I81" s="40"/>
      <c r="J81" s="37"/>
      <c r="K81" s="37"/>
      <c r="L81" s="37"/>
      <c r="M81" s="37"/>
      <c r="N81" s="37"/>
      <c r="O81" s="37"/>
      <c r="P81" s="37"/>
      <c r="Q81" s="37"/>
    </row>
    <row r="82" spans="1:66" s="14" customFormat="1" hidden="1" x14ac:dyDescent="0.2">
      <c r="A82" s="39">
        <v>1</v>
      </c>
      <c r="B82" s="44" t="s">
        <v>139</v>
      </c>
      <c r="C82" s="43" t="s">
        <v>14</v>
      </c>
      <c r="D82" s="43" t="s">
        <v>191</v>
      </c>
      <c r="E82" s="43">
        <v>179</v>
      </c>
      <c r="F82" s="43">
        <v>172</v>
      </c>
      <c r="G82" s="66">
        <v>151</v>
      </c>
      <c r="H82" s="7">
        <f>G82/F82*100-100</f>
        <v>-12.20930232558139</v>
      </c>
      <c r="I82" s="5"/>
      <c r="J82" s="37"/>
      <c r="K82" s="37"/>
      <c r="L82" s="37"/>
      <c r="M82" s="37"/>
      <c r="N82" s="37"/>
      <c r="O82" s="37"/>
      <c r="P82" s="37"/>
      <c r="Q82" s="37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</row>
    <row r="83" spans="1:66" ht="31.5" hidden="1" x14ac:dyDescent="0.2">
      <c r="A83" s="39">
        <v>2</v>
      </c>
      <c r="B83" s="44" t="s">
        <v>70</v>
      </c>
      <c r="C83" s="43" t="s">
        <v>14</v>
      </c>
      <c r="D83" s="43" t="s">
        <v>64</v>
      </c>
      <c r="E83" s="43">
        <v>1</v>
      </c>
      <c r="F83" s="43">
        <v>25</v>
      </c>
      <c r="G83" s="66">
        <v>8</v>
      </c>
      <c r="H83" s="7">
        <f t="shared" ref="H83" si="5">G83/F83*100-100</f>
        <v>-68</v>
      </c>
      <c r="J83" s="37"/>
      <c r="K83" s="37"/>
      <c r="L83" s="37"/>
      <c r="M83" s="37"/>
      <c r="N83" s="37"/>
      <c r="O83" s="37"/>
      <c r="P83" s="37"/>
      <c r="Q83" s="37"/>
    </row>
    <row r="84" spans="1:66" hidden="1" x14ac:dyDescent="0.2">
      <c r="A84" s="38" t="s">
        <v>71</v>
      </c>
      <c r="B84" s="91" t="s">
        <v>147</v>
      </c>
      <c r="C84" s="91"/>
      <c r="D84" s="91"/>
      <c r="E84" s="91"/>
      <c r="F84" s="91"/>
      <c r="G84" s="91"/>
      <c r="H84" s="91"/>
      <c r="J84" s="37"/>
      <c r="K84" s="37"/>
      <c r="L84" s="37"/>
      <c r="M84" s="37"/>
      <c r="N84" s="37"/>
      <c r="O84" s="37"/>
      <c r="P84" s="37"/>
      <c r="Q84" s="37"/>
    </row>
    <row r="85" spans="1:66" ht="31.5" hidden="1" x14ac:dyDescent="0.2">
      <c r="A85" s="39">
        <v>1</v>
      </c>
      <c r="B85" s="44" t="s">
        <v>73</v>
      </c>
      <c r="C85" s="43" t="s">
        <v>14</v>
      </c>
      <c r="D85" s="43" t="s">
        <v>15</v>
      </c>
      <c r="E85" s="43">
        <v>96.7</v>
      </c>
      <c r="F85" s="43">
        <v>96.7</v>
      </c>
      <c r="G85" s="66">
        <v>96.7</v>
      </c>
      <c r="H85" s="43">
        <f>G85/F85*100-100</f>
        <v>0</v>
      </c>
      <c r="J85" s="37"/>
      <c r="K85" s="37"/>
      <c r="L85" s="37"/>
      <c r="M85" s="37"/>
      <c r="N85" s="37"/>
      <c r="O85" s="37"/>
      <c r="P85" s="37"/>
      <c r="Q85" s="37"/>
    </row>
    <row r="86" spans="1:66" ht="31.5" hidden="1" x14ac:dyDescent="0.2">
      <c r="A86" s="39">
        <v>2</v>
      </c>
      <c r="B86" s="44" t="s">
        <v>52</v>
      </c>
      <c r="C86" s="43" t="s">
        <v>14</v>
      </c>
      <c r="D86" s="43" t="s">
        <v>15</v>
      </c>
      <c r="E86" s="43">
        <v>63</v>
      </c>
      <c r="F86" s="43">
        <v>64</v>
      </c>
      <c r="G86" s="66">
        <v>64</v>
      </c>
      <c r="H86" s="7">
        <f>G86/F86*100-100</f>
        <v>0</v>
      </c>
      <c r="J86" s="37"/>
      <c r="K86" s="37"/>
      <c r="L86" s="37"/>
      <c r="M86" s="37"/>
      <c r="N86" s="37"/>
      <c r="O86" s="37"/>
      <c r="P86" s="37"/>
      <c r="Q86" s="37"/>
    </row>
    <row r="87" spans="1:66" hidden="1" x14ac:dyDescent="0.2">
      <c r="A87" s="38" t="s">
        <v>177</v>
      </c>
      <c r="B87" s="91" t="s">
        <v>75</v>
      </c>
      <c r="C87" s="91"/>
      <c r="D87" s="91"/>
      <c r="E87" s="91"/>
      <c r="F87" s="91"/>
      <c r="G87" s="91"/>
      <c r="H87" s="91"/>
      <c r="I87" s="4"/>
      <c r="J87" s="37"/>
      <c r="K87" s="37"/>
      <c r="L87" s="37"/>
      <c r="M87" s="37"/>
      <c r="N87" s="37"/>
      <c r="O87" s="37"/>
      <c r="P87" s="37"/>
      <c r="Q87" s="37"/>
    </row>
    <row r="88" spans="1:66" ht="31.5" hidden="1" x14ac:dyDescent="0.2">
      <c r="A88" s="39">
        <v>1</v>
      </c>
      <c r="B88" s="44" t="s">
        <v>76</v>
      </c>
      <c r="C88" s="43" t="s">
        <v>14</v>
      </c>
      <c r="D88" s="43" t="s">
        <v>24</v>
      </c>
      <c r="E88" s="43">
        <v>11889</v>
      </c>
      <c r="F88" s="43">
        <v>12729</v>
      </c>
      <c r="G88" s="66">
        <v>12729</v>
      </c>
      <c r="H88" s="7">
        <f>G88/F88*100-100</f>
        <v>0</v>
      </c>
      <c r="I88" s="4"/>
      <c r="J88" s="37"/>
      <c r="K88" s="37"/>
      <c r="L88" s="37"/>
      <c r="M88" s="37"/>
      <c r="N88" s="37"/>
      <c r="O88" s="37"/>
      <c r="P88" s="37"/>
      <c r="Q88" s="3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hidden="1" x14ac:dyDescent="0.2">
      <c r="A89" s="39">
        <v>2</v>
      </c>
      <c r="B89" s="44" t="s">
        <v>77</v>
      </c>
      <c r="C89" s="43" t="s">
        <v>14</v>
      </c>
      <c r="D89" s="43" t="s">
        <v>78</v>
      </c>
      <c r="E89" s="43">
        <v>64.8</v>
      </c>
      <c r="F89" s="43">
        <v>65</v>
      </c>
      <c r="G89" s="66">
        <v>65</v>
      </c>
      <c r="H89" s="7">
        <f t="shared" ref="H89:H91" si="6">G89/F89*100-100</f>
        <v>0</v>
      </c>
      <c r="I89" s="4"/>
      <c r="J89" s="37"/>
      <c r="K89" s="37"/>
      <c r="L89" s="37"/>
      <c r="M89" s="37"/>
      <c r="N89" s="37"/>
      <c r="O89" s="37"/>
      <c r="P89" s="37"/>
      <c r="Q89" s="3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hidden="1" x14ac:dyDescent="0.2">
      <c r="A90" s="39">
        <v>3</v>
      </c>
      <c r="B90" s="44" t="s">
        <v>79</v>
      </c>
      <c r="C90" s="43" t="s">
        <v>14</v>
      </c>
      <c r="D90" s="43" t="s">
        <v>78</v>
      </c>
      <c r="E90" s="43">
        <v>125.5</v>
      </c>
      <c r="F90" s="43">
        <v>111</v>
      </c>
      <c r="G90" s="66">
        <v>125.5</v>
      </c>
      <c r="H90" s="7">
        <f t="shared" si="6"/>
        <v>13.063063063063069</v>
      </c>
      <c r="I90" s="4"/>
      <c r="J90" s="37"/>
      <c r="K90" s="37"/>
      <c r="L90" s="37"/>
      <c r="M90" s="37"/>
      <c r="N90" s="37"/>
      <c r="O90" s="37"/>
      <c r="P90" s="37"/>
      <c r="Q90" s="3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hidden="1" x14ac:dyDescent="0.2">
      <c r="A91" s="39">
        <v>4</v>
      </c>
      <c r="B91" s="44" t="s">
        <v>80</v>
      </c>
      <c r="C91" s="43" t="s">
        <v>14</v>
      </c>
      <c r="D91" s="43" t="s">
        <v>81</v>
      </c>
      <c r="E91" s="43">
        <v>15.8</v>
      </c>
      <c r="F91" s="43">
        <v>15.8</v>
      </c>
      <c r="G91" s="66">
        <v>15.8</v>
      </c>
      <c r="H91" s="7">
        <f t="shared" si="6"/>
        <v>0</v>
      </c>
      <c r="I91" s="4"/>
      <c r="J91" s="37"/>
      <c r="K91" s="37"/>
      <c r="L91" s="37"/>
      <c r="M91" s="37"/>
      <c r="N91" s="37"/>
      <c r="O91" s="37"/>
      <c r="P91" s="37"/>
      <c r="Q91" s="3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hidden="1" x14ac:dyDescent="0.2">
      <c r="A92" s="38" t="s">
        <v>178</v>
      </c>
      <c r="B92" s="91" t="s">
        <v>83</v>
      </c>
      <c r="C92" s="91"/>
      <c r="D92" s="91"/>
      <c r="E92" s="91"/>
      <c r="F92" s="91"/>
      <c r="G92" s="91"/>
      <c r="H92" s="91"/>
      <c r="I92" s="4"/>
      <c r="J92" s="37"/>
      <c r="K92" s="37"/>
      <c r="L92" s="37"/>
      <c r="M92" s="37"/>
      <c r="N92" s="37"/>
      <c r="O92" s="37"/>
      <c r="P92" s="37"/>
      <c r="Q92" s="3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ht="47.25" hidden="1" x14ac:dyDescent="0.2">
      <c r="A93" s="39">
        <v>1</v>
      </c>
      <c r="B93" s="44" t="s">
        <v>84</v>
      </c>
      <c r="C93" s="43" t="s">
        <v>14</v>
      </c>
      <c r="D93" s="43" t="s">
        <v>15</v>
      </c>
      <c r="E93" s="43">
        <v>100</v>
      </c>
      <c r="F93" s="43">
        <v>100</v>
      </c>
      <c r="G93" s="66">
        <v>100</v>
      </c>
      <c r="H93" s="43">
        <f>G93/F93*100-100</f>
        <v>0</v>
      </c>
      <c r="I93" s="4"/>
      <c r="J93" s="37"/>
      <c r="K93" s="37"/>
      <c r="L93" s="37"/>
      <c r="M93" s="37"/>
      <c r="N93" s="37"/>
      <c r="O93" s="37"/>
      <c r="P93" s="37"/>
      <c r="Q93" s="3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ht="41.25" hidden="1" customHeight="1" x14ac:dyDescent="0.2">
      <c r="A94" s="38" t="s">
        <v>179</v>
      </c>
      <c r="B94" s="91" t="s">
        <v>134</v>
      </c>
      <c r="C94" s="91"/>
      <c r="D94" s="91"/>
      <c r="E94" s="91"/>
      <c r="F94" s="91"/>
      <c r="G94" s="91"/>
      <c r="H94" s="91"/>
      <c r="I94" s="4"/>
      <c r="J94" s="37"/>
      <c r="K94" s="37"/>
      <c r="L94" s="37"/>
      <c r="M94" s="37"/>
      <c r="N94" s="37"/>
      <c r="O94" s="37"/>
      <c r="P94" s="37"/>
      <c r="Q94" s="37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ht="31.5" hidden="1" x14ac:dyDescent="0.2">
      <c r="A95" s="39">
        <v>1</v>
      </c>
      <c r="B95" s="44" t="s">
        <v>85</v>
      </c>
      <c r="C95" s="43" t="s">
        <v>14</v>
      </c>
      <c r="D95" s="43" t="s">
        <v>15</v>
      </c>
      <c r="E95" s="43">
        <v>100</v>
      </c>
      <c r="F95" s="43">
        <v>100</v>
      </c>
      <c r="G95" s="66">
        <v>100</v>
      </c>
      <c r="H95" s="43">
        <f>G95/F95*100-100</f>
        <v>0</v>
      </c>
      <c r="I95" s="4"/>
      <c r="J95" s="37"/>
      <c r="K95" s="37"/>
      <c r="L95" s="37"/>
      <c r="M95" s="37"/>
      <c r="N95" s="37"/>
      <c r="O95" s="37"/>
      <c r="P95" s="37"/>
      <c r="Q95" s="3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hidden="1" x14ac:dyDescent="0.2">
      <c r="A96" s="64" t="s">
        <v>213</v>
      </c>
      <c r="B96" s="93" t="s">
        <v>214</v>
      </c>
      <c r="C96" s="94"/>
      <c r="D96" s="94"/>
      <c r="E96" s="94"/>
      <c r="F96" s="94"/>
      <c r="G96" s="94"/>
      <c r="H96" s="95"/>
      <c r="I96" s="4"/>
      <c r="J96" s="37"/>
      <c r="K96" s="37"/>
      <c r="L96" s="37"/>
      <c r="M96" s="37"/>
      <c r="N96" s="37"/>
      <c r="O96" s="37"/>
      <c r="P96" s="37"/>
      <c r="Q96" s="37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hidden="1" x14ac:dyDescent="0.2">
      <c r="A97" s="66">
        <v>1</v>
      </c>
      <c r="B97" s="67" t="s">
        <v>215</v>
      </c>
      <c r="C97" s="66" t="s">
        <v>14</v>
      </c>
      <c r="D97" s="66" t="s">
        <v>216</v>
      </c>
      <c r="E97" s="66">
        <v>0</v>
      </c>
      <c r="F97" s="66">
        <v>1</v>
      </c>
      <c r="G97" s="66">
        <v>0</v>
      </c>
      <c r="H97" s="66">
        <v>-100</v>
      </c>
      <c r="I97" s="4"/>
      <c r="J97" s="37"/>
      <c r="K97" s="37"/>
      <c r="L97" s="37"/>
      <c r="M97" s="37"/>
      <c r="N97" s="37"/>
      <c r="O97" s="37"/>
      <c r="P97" s="37"/>
      <c r="Q97" s="3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hidden="1" x14ac:dyDescent="0.2">
      <c r="A98" s="38" t="s">
        <v>72</v>
      </c>
      <c r="B98" s="91" t="s">
        <v>137</v>
      </c>
      <c r="C98" s="91"/>
      <c r="D98" s="91"/>
      <c r="E98" s="91"/>
      <c r="F98" s="91"/>
      <c r="G98" s="91"/>
      <c r="H98" s="91"/>
      <c r="J98" s="37"/>
      <c r="K98" s="37"/>
      <c r="L98" s="37"/>
      <c r="M98" s="37"/>
      <c r="N98" s="37"/>
      <c r="O98" s="37"/>
      <c r="P98" s="37"/>
      <c r="Q98" s="3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ht="31.5" hidden="1" x14ac:dyDescent="0.2">
      <c r="A99" s="39">
        <v>1</v>
      </c>
      <c r="B99" s="44" t="s">
        <v>122</v>
      </c>
      <c r="C99" s="43" t="s">
        <v>14</v>
      </c>
      <c r="D99" s="43" t="s">
        <v>15</v>
      </c>
      <c r="E99" s="43">
        <v>100</v>
      </c>
      <c r="F99" s="43">
        <v>95</v>
      </c>
      <c r="G99" s="66">
        <v>48</v>
      </c>
      <c r="H99" s="7">
        <f>G99/F99*100-100</f>
        <v>-49.473684210526315</v>
      </c>
      <c r="J99" s="37"/>
      <c r="K99" s="37"/>
      <c r="L99" s="37"/>
      <c r="M99" s="37"/>
      <c r="N99" s="37"/>
      <c r="O99" s="37"/>
      <c r="P99" s="37"/>
      <c r="Q99" s="3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hidden="1" x14ac:dyDescent="0.2">
      <c r="A100" s="38" t="s">
        <v>74</v>
      </c>
      <c r="B100" s="91" t="s">
        <v>86</v>
      </c>
      <c r="C100" s="91"/>
      <c r="D100" s="91"/>
      <c r="E100" s="91"/>
      <c r="F100" s="91"/>
      <c r="G100" s="91"/>
      <c r="H100" s="91"/>
      <c r="J100" s="37"/>
      <c r="K100" s="37"/>
      <c r="L100" s="37"/>
      <c r="M100" s="37"/>
      <c r="N100" s="37"/>
      <c r="O100" s="37"/>
      <c r="P100" s="37"/>
      <c r="Q100" s="3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hidden="1" x14ac:dyDescent="0.2">
      <c r="A101" s="39">
        <v>1</v>
      </c>
      <c r="B101" s="44" t="s">
        <v>87</v>
      </c>
      <c r="C101" s="43" t="s">
        <v>14</v>
      </c>
      <c r="D101" s="43" t="s">
        <v>15</v>
      </c>
      <c r="E101" s="43">
        <v>100</v>
      </c>
      <c r="F101" s="43">
        <v>95</v>
      </c>
      <c r="G101" s="66">
        <v>63.1</v>
      </c>
      <c r="H101" s="7">
        <f>G101/F101*100-100</f>
        <v>-33.578947368421055</v>
      </c>
      <c r="J101" s="37"/>
      <c r="K101" s="37"/>
      <c r="L101" s="37"/>
      <c r="M101" s="37"/>
      <c r="N101" s="37"/>
      <c r="O101" s="37"/>
      <c r="P101" s="37"/>
      <c r="Q101" s="3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ht="30.75" hidden="1" customHeight="1" x14ac:dyDescent="0.2">
      <c r="A102" s="38" t="s">
        <v>82</v>
      </c>
      <c r="B102" s="91" t="s">
        <v>25</v>
      </c>
      <c r="C102" s="91"/>
      <c r="D102" s="91"/>
      <c r="E102" s="91"/>
      <c r="F102" s="91"/>
      <c r="G102" s="91"/>
      <c r="H102" s="91"/>
      <c r="J102" s="37"/>
      <c r="K102" s="37"/>
      <c r="L102" s="37"/>
      <c r="M102" s="37"/>
      <c r="N102" s="37"/>
      <c r="O102" s="37"/>
      <c r="P102" s="37"/>
      <c r="Q102" s="3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hidden="1" x14ac:dyDescent="0.2">
      <c r="A103" s="39">
        <v>1</v>
      </c>
      <c r="B103" s="44" t="s">
        <v>87</v>
      </c>
      <c r="C103" s="43" t="s">
        <v>14</v>
      </c>
      <c r="D103" s="43" t="s">
        <v>15</v>
      </c>
      <c r="E103" s="43">
        <v>100</v>
      </c>
      <c r="F103" s="43">
        <v>95</v>
      </c>
      <c r="G103" s="66">
        <v>96.1</v>
      </c>
      <c r="H103" s="7">
        <f>G103/F103*100-100</f>
        <v>1.1578947368420955</v>
      </c>
      <c r="J103" s="37"/>
      <c r="K103" s="37"/>
      <c r="L103" s="37"/>
      <c r="M103" s="37"/>
      <c r="N103" s="37"/>
      <c r="O103" s="37"/>
      <c r="P103" s="37"/>
      <c r="Q103" s="3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ht="33" customHeight="1" x14ac:dyDescent="0.2">
      <c r="A104" s="38" t="s">
        <v>88</v>
      </c>
      <c r="B104" s="91" t="s">
        <v>207</v>
      </c>
      <c r="C104" s="91"/>
      <c r="D104" s="91"/>
      <c r="E104" s="91"/>
      <c r="F104" s="91"/>
      <c r="G104" s="91"/>
      <c r="H104" s="91"/>
      <c r="J104" s="37"/>
      <c r="K104" s="37"/>
      <c r="L104" s="37"/>
      <c r="M104" s="37"/>
      <c r="N104" s="37"/>
      <c r="O104" s="37"/>
      <c r="P104" s="37"/>
      <c r="Q104" s="37"/>
    </row>
    <row r="105" spans="1:66" ht="31.5" x14ac:dyDescent="0.2">
      <c r="A105" s="39">
        <v>1</v>
      </c>
      <c r="B105" s="44" t="s">
        <v>115</v>
      </c>
      <c r="C105" s="43" t="s">
        <v>14</v>
      </c>
      <c r="D105" s="18" t="s">
        <v>15</v>
      </c>
      <c r="E105" s="18">
        <v>94</v>
      </c>
      <c r="F105" s="18">
        <v>94</v>
      </c>
      <c r="G105" s="18">
        <v>94</v>
      </c>
      <c r="H105" s="18">
        <f>G105/F105*100-100</f>
        <v>0</v>
      </c>
      <c r="J105" s="37"/>
      <c r="K105" s="37"/>
      <c r="L105" s="37"/>
      <c r="M105" s="37"/>
      <c r="N105" s="37"/>
      <c r="O105" s="37"/>
      <c r="P105" s="37"/>
      <c r="Q105" s="37"/>
    </row>
    <row r="106" spans="1:66" ht="78.75" x14ac:dyDescent="0.2">
      <c r="A106" s="39">
        <v>2</v>
      </c>
      <c r="B106" s="44" t="s">
        <v>116</v>
      </c>
      <c r="C106" s="43" t="s">
        <v>14</v>
      </c>
      <c r="D106" s="18" t="s">
        <v>15</v>
      </c>
      <c r="E106" s="18">
        <v>85.78</v>
      </c>
      <c r="F106" s="18">
        <v>87.63</v>
      </c>
      <c r="G106" s="18">
        <v>87.21</v>
      </c>
      <c r="H106" s="29">
        <f>G106/F106*100-100</f>
        <v>-0.47928791509757218</v>
      </c>
      <c r="J106" s="37"/>
      <c r="K106" s="37"/>
      <c r="L106" s="37"/>
      <c r="M106" s="37"/>
      <c r="N106" s="37"/>
      <c r="O106" s="37"/>
      <c r="P106" s="37"/>
      <c r="Q106" s="37"/>
    </row>
    <row r="107" spans="1:66" ht="31.5" x14ac:dyDescent="0.2">
      <c r="A107" s="39">
        <v>3</v>
      </c>
      <c r="B107" s="44" t="s">
        <v>89</v>
      </c>
      <c r="C107" s="43" t="s">
        <v>14</v>
      </c>
      <c r="D107" s="18" t="s">
        <v>15</v>
      </c>
      <c r="E107" s="18">
        <v>89</v>
      </c>
      <c r="F107" s="18">
        <v>89</v>
      </c>
      <c r="G107" s="18">
        <v>89</v>
      </c>
      <c r="H107" s="18">
        <f t="shared" ref="H107:H109" si="7">G107/F107*100-100</f>
        <v>0</v>
      </c>
      <c r="J107" s="37"/>
      <c r="K107" s="37"/>
      <c r="L107" s="37"/>
      <c r="M107" s="37"/>
      <c r="N107" s="37"/>
      <c r="O107" s="37"/>
      <c r="P107" s="37"/>
      <c r="Q107" s="37"/>
    </row>
    <row r="108" spans="1:66" ht="31.5" x14ac:dyDescent="0.2">
      <c r="A108" s="39">
        <v>4</v>
      </c>
      <c r="B108" s="44" t="s">
        <v>90</v>
      </c>
      <c r="C108" s="43" t="s">
        <v>14</v>
      </c>
      <c r="D108" s="18" t="s">
        <v>15</v>
      </c>
      <c r="E108" s="18">
        <v>73</v>
      </c>
      <c r="F108" s="18">
        <v>73</v>
      </c>
      <c r="G108" s="18">
        <v>73</v>
      </c>
      <c r="H108" s="18">
        <f t="shared" si="7"/>
        <v>0</v>
      </c>
      <c r="J108" s="37"/>
      <c r="K108" s="37"/>
      <c r="L108" s="37"/>
      <c r="M108" s="37"/>
      <c r="N108" s="37"/>
      <c r="O108" s="37"/>
      <c r="P108" s="37"/>
      <c r="Q108" s="37"/>
    </row>
    <row r="109" spans="1:66" ht="31.5" x14ac:dyDescent="0.2">
      <c r="A109" s="39">
        <v>5</v>
      </c>
      <c r="B109" s="44" t="s">
        <v>91</v>
      </c>
      <c r="C109" s="43" t="s">
        <v>14</v>
      </c>
      <c r="D109" s="18" t="s">
        <v>15</v>
      </c>
      <c r="E109" s="18">
        <v>93.4</v>
      </c>
      <c r="F109" s="18">
        <v>93.4</v>
      </c>
      <c r="G109" s="18">
        <v>93.4</v>
      </c>
      <c r="H109" s="18">
        <f t="shared" si="7"/>
        <v>0</v>
      </c>
      <c r="J109" s="37"/>
      <c r="K109" s="37"/>
      <c r="L109" s="37"/>
      <c r="M109" s="37"/>
      <c r="N109" s="37"/>
      <c r="O109" s="37"/>
      <c r="P109" s="37"/>
      <c r="Q109" s="37"/>
    </row>
    <row r="110" spans="1:66" x14ac:dyDescent="0.2">
      <c r="A110" s="81" t="s">
        <v>93</v>
      </c>
      <c r="B110" s="92" t="s">
        <v>152</v>
      </c>
      <c r="C110" s="92"/>
      <c r="D110" s="92"/>
      <c r="E110" s="92"/>
      <c r="F110" s="92"/>
      <c r="G110" s="92"/>
      <c r="H110" s="92"/>
    </row>
    <row r="111" spans="1:66" ht="31.5" x14ac:dyDescent="0.2">
      <c r="A111" s="42" t="s">
        <v>12</v>
      </c>
      <c r="B111" s="44" t="s">
        <v>132</v>
      </c>
      <c r="C111" s="43" t="s">
        <v>14</v>
      </c>
      <c r="D111" s="43" t="s">
        <v>15</v>
      </c>
      <c r="E111" s="43">
        <v>88.5</v>
      </c>
      <c r="F111" s="43">
        <v>79</v>
      </c>
      <c r="G111" s="62">
        <v>97.17</v>
      </c>
      <c r="H111" s="3">
        <f>(G111/F111*100)-100</f>
        <v>23</v>
      </c>
    </row>
    <row r="112" spans="1:66" ht="66" customHeight="1" x14ac:dyDescent="0.2">
      <c r="A112" s="42" t="s">
        <v>16</v>
      </c>
      <c r="B112" s="44" t="s">
        <v>151</v>
      </c>
      <c r="C112" s="43" t="s">
        <v>14</v>
      </c>
      <c r="D112" s="43" t="s">
        <v>15</v>
      </c>
      <c r="E112" s="43">
        <v>98.36</v>
      </c>
      <c r="F112" s="43">
        <v>94</v>
      </c>
      <c r="G112" s="62">
        <v>99.14</v>
      </c>
      <c r="H112" s="3">
        <f t="shared" ref="H112" si="8">(G112/F112*100)-100</f>
        <v>5.4680851063829721</v>
      </c>
    </row>
    <row r="113" spans="1:66" x14ac:dyDescent="0.2">
      <c r="A113" s="63" t="s">
        <v>94</v>
      </c>
      <c r="B113" s="91" t="s">
        <v>153</v>
      </c>
      <c r="C113" s="91"/>
      <c r="D113" s="91"/>
      <c r="E113" s="91"/>
      <c r="F113" s="91"/>
      <c r="G113" s="91"/>
      <c r="H113" s="9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ht="47.25" x14ac:dyDescent="0.2">
      <c r="A114" s="33">
        <v>1</v>
      </c>
      <c r="B114" s="34" t="s">
        <v>95</v>
      </c>
      <c r="C114" s="33" t="s">
        <v>14</v>
      </c>
      <c r="D114" s="33" t="s">
        <v>15</v>
      </c>
      <c r="E114" s="33">
        <v>84</v>
      </c>
      <c r="F114" s="33">
        <v>84</v>
      </c>
      <c r="G114" s="35" t="s">
        <v>209</v>
      </c>
      <c r="H114" s="35" t="s">
        <v>209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ht="47.25" x14ac:dyDescent="0.2">
      <c r="A115" s="33">
        <v>2</v>
      </c>
      <c r="B115" s="34" t="s">
        <v>156</v>
      </c>
      <c r="C115" s="33" t="s">
        <v>14</v>
      </c>
      <c r="D115" s="33" t="s">
        <v>96</v>
      </c>
      <c r="E115" s="33">
        <v>20976</v>
      </c>
      <c r="F115" s="33">
        <v>17000</v>
      </c>
      <c r="G115" s="33">
        <v>14828.7</v>
      </c>
      <c r="H115" s="35">
        <f t="shared" ref="H115:H119" si="9">ROUND(G115/F115*100,2)-100</f>
        <v>-12.769999999999996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ht="47.25" x14ac:dyDescent="0.2">
      <c r="A116" s="33">
        <v>3</v>
      </c>
      <c r="B116" s="34" t="s">
        <v>157</v>
      </c>
      <c r="C116" s="33" t="s">
        <v>14</v>
      </c>
      <c r="D116" s="33" t="s">
        <v>96</v>
      </c>
      <c r="E116" s="33">
        <v>6237.5</v>
      </c>
      <c r="F116" s="33">
        <v>6000</v>
      </c>
      <c r="G116" s="33">
        <v>5308.3</v>
      </c>
      <c r="H116" s="35">
        <f t="shared" si="9"/>
        <v>-11.530000000000001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ht="47.25" x14ac:dyDescent="0.2">
      <c r="A117" s="33">
        <v>4</v>
      </c>
      <c r="B117" s="34" t="s">
        <v>158</v>
      </c>
      <c r="C117" s="33" t="s">
        <v>14</v>
      </c>
      <c r="D117" s="33" t="s">
        <v>98</v>
      </c>
      <c r="E117" s="33">
        <v>312146</v>
      </c>
      <c r="F117" s="33">
        <v>243700</v>
      </c>
      <c r="G117" s="33">
        <v>233720</v>
      </c>
      <c r="H117" s="35">
        <f t="shared" si="9"/>
        <v>-4.0999999999999943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ht="47.25" x14ac:dyDescent="0.2">
      <c r="A118" s="33">
        <v>5</v>
      </c>
      <c r="B118" s="34" t="s">
        <v>159</v>
      </c>
      <c r="C118" s="33" t="s">
        <v>14</v>
      </c>
      <c r="D118" s="33" t="s">
        <v>98</v>
      </c>
      <c r="E118" s="33">
        <v>240593.1</v>
      </c>
      <c r="F118" s="33">
        <v>200</v>
      </c>
      <c r="G118" s="33">
        <v>1671.3</v>
      </c>
      <c r="H118" s="35">
        <f t="shared" si="9"/>
        <v>735.65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ht="47.25" x14ac:dyDescent="0.2">
      <c r="A119" s="33">
        <v>6</v>
      </c>
      <c r="B119" s="34" t="s">
        <v>160</v>
      </c>
      <c r="C119" s="33" t="s">
        <v>14</v>
      </c>
      <c r="D119" s="33" t="s">
        <v>15</v>
      </c>
      <c r="E119" s="33">
        <v>96.29</v>
      </c>
      <c r="F119" s="33">
        <v>96.29</v>
      </c>
      <c r="G119" s="33">
        <v>96.29</v>
      </c>
      <c r="H119" s="33">
        <f t="shared" si="9"/>
        <v>0</v>
      </c>
      <c r="J119" s="4"/>
      <c r="K119" s="4"/>
      <c r="L119" s="4"/>
      <c r="M119" s="4"/>
      <c r="N119" s="4"/>
      <c r="O119" s="4"/>
      <c r="P119" s="4"/>
      <c r="Q119" s="4"/>
    </row>
    <row r="120" spans="1:66" ht="47.25" x14ac:dyDescent="0.2">
      <c r="A120" s="33">
        <v>7</v>
      </c>
      <c r="B120" s="34" t="s">
        <v>97</v>
      </c>
      <c r="C120" s="33" t="s">
        <v>14</v>
      </c>
      <c r="D120" s="33" t="s">
        <v>15</v>
      </c>
      <c r="E120" s="35">
        <v>95.7</v>
      </c>
      <c r="F120" s="33">
        <v>95</v>
      </c>
      <c r="G120" s="35" t="s">
        <v>209</v>
      </c>
      <c r="H120" s="35" t="s">
        <v>209</v>
      </c>
      <c r="J120" s="4"/>
      <c r="K120" s="4"/>
      <c r="L120" s="4"/>
      <c r="M120" s="4"/>
      <c r="N120" s="4"/>
      <c r="O120" s="4"/>
      <c r="P120" s="4"/>
      <c r="Q120" s="4"/>
    </row>
    <row r="121" spans="1:66" ht="39" customHeight="1" x14ac:dyDescent="0.2">
      <c r="A121" s="81" t="s">
        <v>99</v>
      </c>
      <c r="B121" s="91" t="s">
        <v>142</v>
      </c>
      <c r="C121" s="91"/>
      <c r="D121" s="91"/>
      <c r="E121" s="91"/>
      <c r="F121" s="91"/>
      <c r="G121" s="91"/>
      <c r="H121" s="91"/>
      <c r="I121" s="4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ht="31.5" x14ac:dyDescent="0.2">
      <c r="A122" s="39">
        <v>1</v>
      </c>
      <c r="B122" s="41" t="s">
        <v>135</v>
      </c>
      <c r="C122" s="39" t="s">
        <v>49</v>
      </c>
      <c r="D122" s="39" t="s">
        <v>15</v>
      </c>
      <c r="E122" s="39">
        <v>93.3</v>
      </c>
      <c r="F122" s="39">
        <v>96.7</v>
      </c>
      <c r="G122" s="66">
        <v>93.3</v>
      </c>
      <c r="H122" s="3">
        <f>G122/F122*100-100</f>
        <v>-3.5160289555325761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ht="63" outlineLevel="1" x14ac:dyDescent="0.2">
      <c r="A123" s="39">
        <v>2</v>
      </c>
      <c r="B123" s="41" t="s">
        <v>208</v>
      </c>
      <c r="C123" s="39" t="s">
        <v>49</v>
      </c>
      <c r="D123" s="39" t="s">
        <v>15</v>
      </c>
      <c r="E123" s="3">
        <v>20</v>
      </c>
      <c r="F123" s="3">
        <v>25</v>
      </c>
      <c r="G123" s="3">
        <v>25</v>
      </c>
      <c r="H123" s="3">
        <f>G123/F123*100-100</f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ht="110.25" x14ac:dyDescent="0.2">
      <c r="A124" s="39">
        <v>3</v>
      </c>
      <c r="B124" s="41" t="s">
        <v>143</v>
      </c>
      <c r="C124" s="39" t="s">
        <v>49</v>
      </c>
      <c r="D124" s="39" t="s">
        <v>15</v>
      </c>
      <c r="E124" s="3">
        <v>15</v>
      </c>
      <c r="F124" s="3">
        <v>25</v>
      </c>
      <c r="G124" s="3">
        <v>25</v>
      </c>
      <c r="H124" s="3">
        <f>G124/F124*100-100</f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ht="63" x14ac:dyDescent="0.2">
      <c r="A125" s="39">
        <v>4</v>
      </c>
      <c r="B125" s="9" t="s">
        <v>181</v>
      </c>
      <c r="C125" s="39" t="s">
        <v>49</v>
      </c>
      <c r="D125" s="39" t="s">
        <v>15</v>
      </c>
      <c r="E125" s="3">
        <v>100</v>
      </c>
      <c r="F125" s="3">
        <v>90</v>
      </c>
      <c r="G125" s="3">
        <v>90</v>
      </c>
      <c r="H125" s="3">
        <f>G125/F125*100-100</f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ht="42.75" customHeight="1" x14ac:dyDescent="0.2">
      <c r="A126" s="81" t="s">
        <v>124</v>
      </c>
      <c r="B126" s="91" t="s">
        <v>141</v>
      </c>
      <c r="C126" s="91"/>
      <c r="D126" s="91"/>
      <c r="E126" s="91"/>
      <c r="F126" s="91"/>
      <c r="G126" s="91"/>
      <c r="H126" s="91"/>
    </row>
    <row r="127" spans="1:66" ht="31.5" x14ac:dyDescent="0.2">
      <c r="A127" s="7">
        <v>1</v>
      </c>
      <c r="B127" s="53" t="s">
        <v>166</v>
      </c>
      <c r="C127" s="52" t="s">
        <v>18</v>
      </c>
      <c r="D127" s="52" t="s">
        <v>50</v>
      </c>
      <c r="E127" s="52">
        <v>10.3</v>
      </c>
      <c r="F127" s="52">
        <v>13.01</v>
      </c>
      <c r="G127" s="66">
        <v>9.1</v>
      </c>
      <c r="H127" s="3">
        <f>G127/F127*100-100</f>
        <v>-30.053804765564948</v>
      </c>
    </row>
    <row r="128" spans="1:66" ht="31.5" customHeight="1" x14ac:dyDescent="0.2">
      <c r="A128" s="65" t="s">
        <v>167</v>
      </c>
      <c r="B128" s="92" t="s">
        <v>168</v>
      </c>
      <c r="C128" s="92"/>
      <c r="D128" s="92"/>
      <c r="E128" s="92"/>
      <c r="F128" s="92"/>
      <c r="G128" s="92"/>
      <c r="H128" s="92"/>
      <c r="L128" s="5" t="e">
        <f>#REF!</f>
        <v>#REF!</v>
      </c>
      <c r="M128" s="5" t="e">
        <f>#REF!</f>
        <v>#REF!</v>
      </c>
      <c r="N128" s="5" t="e">
        <f>#REF!</f>
        <v>#REF!</v>
      </c>
      <c r="O128" s="5" t="e">
        <f>#REF!</f>
        <v>#REF!</v>
      </c>
      <c r="P128" s="5" t="e">
        <f>#REF!</f>
        <v>#REF!</v>
      </c>
      <c r="Q128" s="36" t="e">
        <f>#REF!</f>
        <v>#REF!</v>
      </c>
      <c r="BM128" s="4"/>
      <c r="BN128" s="4"/>
    </row>
    <row r="129" spans="1:66" x14ac:dyDescent="0.2">
      <c r="A129" s="73">
        <v>1</v>
      </c>
      <c r="B129" s="74" t="s">
        <v>169</v>
      </c>
      <c r="C129" s="73" t="s">
        <v>49</v>
      </c>
      <c r="D129" s="73" t="s">
        <v>170</v>
      </c>
      <c r="E129" s="73">
        <v>4.8</v>
      </c>
      <c r="F129" s="73">
        <v>4.7</v>
      </c>
      <c r="G129" s="72" t="s">
        <v>209</v>
      </c>
      <c r="H129" s="75" t="s">
        <v>209</v>
      </c>
      <c r="L129" s="5" t="e">
        <f>#REF!</f>
        <v>#REF!</v>
      </c>
      <c r="M129" s="5" t="e">
        <f>#REF!</f>
        <v>#REF!</v>
      </c>
      <c r="N129" s="5" t="e">
        <f>#REF!</f>
        <v>#REF!</v>
      </c>
      <c r="O129" s="5" t="e">
        <f>#REF!</f>
        <v>#REF!</v>
      </c>
      <c r="P129" s="5" t="e">
        <f>#REF!</f>
        <v>#REF!</v>
      </c>
      <c r="Q129" s="36" t="e">
        <f>#REF!</f>
        <v>#REF!</v>
      </c>
      <c r="BM129" s="4"/>
      <c r="BN129" s="4"/>
    </row>
    <row r="130" spans="1:66" x14ac:dyDescent="0.2">
      <c r="A130" s="73">
        <v>2</v>
      </c>
      <c r="B130" s="76" t="s">
        <v>171</v>
      </c>
      <c r="C130" s="73" t="s">
        <v>49</v>
      </c>
      <c r="D130" s="73" t="s">
        <v>172</v>
      </c>
      <c r="E130" s="73">
        <v>1.4</v>
      </c>
      <c r="F130" s="72">
        <v>1.3</v>
      </c>
      <c r="G130" s="72" t="s">
        <v>209</v>
      </c>
      <c r="H130" s="75" t="s">
        <v>209</v>
      </c>
      <c r="L130" s="5" t="e">
        <f>#REF!</f>
        <v>#REF!</v>
      </c>
      <c r="M130" s="5" t="e">
        <f>#REF!</f>
        <v>#REF!</v>
      </c>
      <c r="N130" s="5" t="e">
        <f>#REF!</f>
        <v>#REF!</v>
      </c>
      <c r="O130" s="5" t="e">
        <f>#REF!</f>
        <v>#REF!</v>
      </c>
      <c r="P130" s="5" t="e">
        <f>#REF!</f>
        <v>#REF!</v>
      </c>
      <c r="Q130" s="36" t="e">
        <f>#REF!</f>
        <v>#REF!</v>
      </c>
      <c r="BM130" s="4"/>
      <c r="BN130" s="4"/>
    </row>
    <row r="131" spans="1:66" ht="31.5" x14ac:dyDescent="0.2">
      <c r="A131" s="73">
        <v>3</v>
      </c>
      <c r="B131" s="76" t="s">
        <v>173</v>
      </c>
      <c r="C131" s="73" t="s">
        <v>49</v>
      </c>
      <c r="D131" s="73" t="s">
        <v>15</v>
      </c>
      <c r="E131" s="73">
        <v>80.5</v>
      </c>
      <c r="F131" s="72">
        <v>100</v>
      </c>
      <c r="G131" s="72">
        <v>73.3</v>
      </c>
      <c r="H131" s="72">
        <f>G131/F131*100-100</f>
        <v>-26.700000000000003</v>
      </c>
      <c r="L131" s="5" t="e">
        <f>#REF!</f>
        <v>#REF!</v>
      </c>
      <c r="M131" s="5" t="e">
        <f>#REF!</f>
        <v>#REF!</v>
      </c>
      <c r="N131" s="5" t="e">
        <f>#REF!</f>
        <v>#REF!</v>
      </c>
      <c r="O131" s="5" t="e">
        <f>#REF!</f>
        <v>#REF!</v>
      </c>
      <c r="P131" s="5" t="e">
        <f>#REF!</f>
        <v>#REF!</v>
      </c>
      <c r="Q131" s="36" t="e">
        <f>#REF!</f>
        <v>#REF!</v>
      </c>
      <c r="BM131" s="4"/>
      <c r="BN131" s="4"/>
    </row>
    <row r="132" spans="1:66" ht="31.5" x14ac:dyDescent="0.2">
      <c r="A132" s="73">
        <v>4</v>
      </c>
      <c r="B132" s="76" t="s">
        <v>182</v>
      </c>
      <c r="C132" s="73" t="s">
        <v>49</v>
      </c>
      <c r="D132" s="73" t="s">
        <v>15</v>
      </c>
      <c r="E132" s="73">
        <v>97.5</v>
      </c>
      <c r="F132" s="72">
        <v>100</v>
      </c>
      <c r="G132" s="72">
        <v>76.3</v>
      </c>
      <c r="H132" s="72">
        <f>G132/F132*100-100</f>
        <v>-23.700000000000003</v>
      </c>
      <c r="L132" s="5" t="e">
        <f>#REF!</f>
        <v>#REF!</v>
      </c>
      <c r="M132" s="5" t="e">
        <f>#REF!</f>
        <v>#REF!</v>
      </c>
      <c r="N132" s="5" t="e">
        <f>#REF!</f>
        <v>#REF!</v>
      </c>
      <c r="O132" s="5" t="e">
        <f>#REF!</f>
        <v>#REF!</v>
      </c>
      <c r="P132" s="5" t="e">
        <f>#REF!</f>
        <v>#REF!</v>
      </c>
      <c r="Q132" s="36" t="e">
        <f>#REF!</f>
        <v>#REF!</v>
      </c>
      <c r="BM132" s="4"/>
      <c r="BN132" s="4"/>
    </row>
    <row r="133" spans="1:66" x14ac:dyDescent="0.2">
      <c r="L133" s="5" t="e">
        <f>#REF!</f>
        <v>#REF!</v>
      </c>
      <c r="M133" s="5" t="e">
        <f>#REF!</f>
        <v>#REF!</v>
      </c>
      <c r="N133" s="5" t="e">
        <f>#REF!</f>
        <v>#REF!</v>
      </c>
      <c r="O133" s="5" t="e">
        <f>#REF!</f>
        <v>#REF!</v>
      </c>
      <c r="P133" s="5" t="e">
        <f>#REF!</f>
        <v>#REF!</v>
      </c>
      <c r="Q133" s="36" t="e">
        <f>#REF!</f>
        <v>#REF!</v>
      </c>
    </row>
    <row r="134" spans="1:66" x14ac:dyDescent="0.2">
      <c r="L134" s="5" t="e">
        <f>#REF!</f>
        <v>#REF!</v>
      </c>
      <c r="M134" s="5" t="e">
        <f>#REF!</f>
        <v>#REF!</v>
      </c>
      <c r="N134" s="5" t="e">
        <f>#REF!</f>
        <v>#REF!</v>
      </c>
      <c r="O134" s="5" t="e">
        <f>#REF!</f>
        <v>#REF!</v>
      </c>
      <c r="P134" s="5" t="e">
        <f>#REF!</f>
        <v>#REF!</v>
      </c>
      <c r="Q134" s="36" t="e">
        <f>#REF!</f>
        <v>#REF!</v>
      </c>
    </row>
    <row r="135" spans="1:66" x14ac:dyDescent="0.2">
      <c r="L135" s="5" t="e">
        <f>#REF!</f>
        <v>#REF!</v>
      </c>
      <c r="M135" s="5" t="e">
        <f>#REF!</f>
        <v>#REF!</v>
      </c>
      <c r="N135" s="5" t="e">
        <f>#REF!</f>
        <v>#REF!</v>
      </c>
      <c r="O135" s="5" t="e">
        <f>#REF!</f>
        <v>#REF!</v>
      </c>
      <c r="P135" s="5" t="e">
        <f>#REF!</f>
        <v>#REF!</v>
      </c>
      <c r="Q135" s="36" t="e">
        <f>#REF!</f>
        <v>#REF!</v>
      </c>
    </row>
    <row r="136" spans="1:66" x14ac:dyDescent="0.2">
      <c r="L136" s="5" t="e">
        <f>#REF!</f>
        <v>#REF!</v>
      </c>
      <c r="M136" s="5" t="e">
        <f>#REF!</f>
        <v>#REF!</v>
      </c>
      <c r="N136" s="5" t="e">
        <f>#REF!</f>
        <v>#REF!</v>
      </c>
      <c r="O136" s="5" t="e">
        <f>#REF!</f>
        <v>#REF!</v>
      </c>
      <c r="P136" s="5" t="e">
        <f>#REF!</f>
        <v>#REF!</v>
      </c>
      <c r="Q136" s="36" t="e">
        <f>#REF!</f>
        <v>#REF!</v>
      </c>
    </row>
    <row r="137" spans="1:66" x14ac:dyDescent="0.2">
      <c r="L137" s="5" t="e">
        <f>#REF!</f>
        <v>#REF!</v>
      </c>
      <c r="M137" s="5" t="e">
        <f>#REF!</f>
        <v>#REF!</v>
      </c>
      <c r="N137" s="5" t="e">
        <f>#REF!</f>
        <v>#REF!</v>
      </c>
      <c r="O137" s="5" t="e">
        <f>#REF!</f>
        <v>#REF!</v>
      </c>
      <c r="P137" s="5" t="e">
        <f>#REF!</f>
        <v>#REF!</v>
      </c>
      <c r="Q137" s="36" t="e">
        <f>#REF!</f>
        <v>#REF!</v>
      </c>
    </row>
    <row r="138" spans="1:66" ht="35.25" customHeight="1" x14ac:dyDescent="0.2">
      <c r="L138" s="5" t="e">
        <f>#REF!</f>
        <v>#REF!</v>
      </c>
      <c r="M138" s="5" t="e">
        <f>#REF!</f>
        <v>#REF!</v>
      </c>
      <c r="N138" s="5" t="e">
        <f>#REF!</f>
        <v>#REF!</v>
      </c>
      <c r="O138" s="5" t="e">
        <f>#REF!</f>
        <v>#REF!</v>
      </c>
      <c r="P138" s="5" t="e">
        <f>#REF!</f>
        <v>#REF!</v>
      </c>
      <c r="Q138" s="36" t="e">
        <f>#REF!</f>
        <v>#REF!</v>
      </c>
    </row>
    <row r="139" spans="1:66" ht="41.25" customHeight="1" x14ac:dyDescent="0.2">
      <c r="L139" s="5" t="e">
        <f>#REF!</f>
        <v>#REF!</v>
      </c>
      <c r="M139" s="5" t="e">
        <f>#REF!</f>
        <v>#REF!</v>
      </c>
      <c r="N139" s="5" t="e">
        <f>#REF!</f>
        <v>#REF!</v>
      </c>
      <c r="O139" s="5" t="e">
        <f>#REF!</f>
        <v>#REF!</v>
      </c>
      <c r="P139" s="5" t="e">
        <f>#REF!</f>
        <v>#REF!</v>
      </c>
      <c r="Q139" s="36" t="e">
        <f>#REF!</f>
        <v>#REF!</v>
      </c>
    </row>
    <row r="140" spans="1:66" x14ac:dyDescent="0.2">
      <c r="L140" s="5" t="e">
        <f>#REF!</f>
        <v>#REF!</v>
      </c>
      <c r="M140" s="5" t="e">
        <f>#REF!</f>
        <v>#REF!</v>
      </c>
      <c r="N140" s="5" t="e">
        <f>#REF!</f>
        <v>#REF!</v>
      </c>
      <c r="O140" s="5" t="e">
        <f>#REF!</f>
        <v>#REF!</v>
      </c>
      <c r="P140" s="5" t="e">
        <f>#REF!</f>
        <v>#REF!</v>
      </c>
      <c r="Q140" s="36" t="e">
        <f>#REF!</f>
        <v>#REF!</v>
      </c>
    </row>
    <row r="141" spans="1:66" x14ac:dyDescent="0.2">
      <c r="L141" s="5" t="e">
        <f>#REF!</f>
        <v>#REF!</v>
      </c>
      <c r="M141" s="5" t="e">
        <f>#REF!</f>
        <v>#REF!</v>
      </c>
      <c r="N141" s="5" t="e">
        <f>#REF!</f>
        <v>#REF!</v>
      </c>
      <c r="O141" s="5" t="e">
        <f>#REF!</f>
        <v>#REF!</v>
      </c>
      <c r="P141" s="5" t="e">
        <f>#REF!</f>
        <v>#REF!</v>
      </c>
      <c r="Q141" s="36" t="e">
        <f>#REF!</f>
        <v>#REF!</v>
      </c>
    </row>
    <row r="142" spans="1:66" x14ac:dyDescent="0.2">
      <c r="L142" s="5" t="e">
        <f>#REF!</f>
        <v>#REF!</v>
      </c>
      <c r="M142" s="5" t="e">
        <f>#REF!</f>
        <v>#REF!</v>
      </c>
      <c r="N142" s="5" t="e">
        <f>#REF!</f>
        <v>#REF!</v>
      </c>
      <c r="O142" s="5" t="e">
        <f>#REF!</f>
        <v>#REF!</v>
      </c>
      <c r="P142" s="5" t="e">
        <f>#REF!</f>
        <v>#REF!</v>
      </c>
      <c r="Q142" s="36" t="e">
        <f>#REF!</f>
        <v>#REF!</v>
      </c>
    </row>
    <row r="143" spans="1:66" ht="37.5" customHeight="1" x14ac:dyDescent="0.2">
      <c r="L143" s="5" t="e">
        <f>#REF!</f>
        <v>#REF!</v>
      </c>
      <c r="M143" s="5" t="e">
        <f>#REF!</f>
        <v>#REF!</v>
      </c>
      <c r="N143" s="5" t="e">
        <f>#REF!</f>
        <v>#REF!</v>
      </c>
      <c r="O143" s="5" t="e">
        <f>#REF!</f>
        <v>#REF!</v>
      </c>
      <c r="P143" s="5" t="e">
        <f>#REF!</f>
        <v>#REF!</v>
      </c>
      <c r="Q143" s="36" t="e">
        <f>#REF!</f>
        <v>#REF!</v>
      </c>
    </row>
    <row r="146" ht="33.75" customHeight="1" x14ac:dyDescent="0.2"/>
  </sheetData>
  <mergeCells count="37">
    <mergeCell ref="B8:H8"/>
    <mergeCell ref="B15:H15"/>
    <mergeCell ref="A2:H2"/>
    <mergeCell ref="A4:A6"/>
    <mergeCell ref="B4:B6"/>
    <mergeCell ref="C4:C6"/>
    <mergeCell ref="D4:D6"/>
    <mergeCell ref="E4:H4"/>
    <mergeCell ref="E5:E6"/>
    <mergeCell ref="F5:H5"/>
    <mergeCell ref="B24:H24"/>
    <mergeCell ref="B32:H32"/>
    <mergeCell ref="B35:H35"/>
    <mergeCell ref="B47:H47"/>
    <mergeCell ref="B51:H51"/>
    <mergeCell ref="B56:H56"/>
    <mergeCell ref="B60:H60"/>
    <mergeCell ref="B68:H68"/>
    <mergeCell ref="B70:H70"/>
    <mergeCell ref="B92:H92"/>
    <mergeCell ref="B94:H94"/>
    <mergeCell ref="B98:H98"/>
    <mergeCell ref="B100:H100"/>
    <mergeCell ref="B72:H72"/>
    <mergeCell ref="B75:H75"/>
    <mergeCell ref="B79:H79"/>
    <mergeCell ref="B81:H81"/>
    <mergeCell ref="B84:H84"/>
    <mergeCell ref="B87:H87"/>
    <mergeCell ref="B96:H96"/>
    <mergeCell ref="B102:H102"/>
    <mergeCell ref="B104:H104"/>
    <mergeCell ref="B110:H110"/>
    <mergeCell ref="B126:H126"/>
    <mergeCell ref="B128:H128"/>
    <mergeCell ref="B121:H121"/>
    <mergeCell ref="B113:H113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2" manualBreakCount="2">
    <brk id="36" max="7" man="1"/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BreakPreview" zoomScale="85" zoomScaleNormal="85" zoomScaleSheetLayoutView="85" workbookViewId="0">
      <pane ySplit="4" topLeftCell="A5" activePane="bottomLeft" state="frozen"/>
      <selection activeCell="B36" sqref="B36:I36"/>
      <selection pane="bottomLeft" activeCell="C13" sqref="C13"/>
    </sheetView>
  </sheetViews>
  <sheetFormatPr defaultRowHeight="15.75" outlineLevelRow="1" x14ac:dyDescent="0.2"/>
  <cols>
    <col min="1" max="1" width="9.85546875" style="12" customWidth="1"/>
    <col min="2" max="2" width="42.28515625" style="13" customWidth="1"/>
    <col min="3" max="3" width="25.7109375" style="13" customWidth="1"/>
    <col min="4" max="4" width="15.28515625" style="12" customWidth="1"/>
    <col min="5" max="5" width="12.42578125" style="26" customWidth="1"/>
    <col min="6" max="6" width="15.5703125" style="58" customWidth="1"/>
    <col min="7" max="7" width="12.140625" style="59" customWidth="1"/>
    <col min="8" max="8" width="11.7109375" style="20" customWidth="1"/>
    <col min="9" max="9" width="13.7109375" style="1" bestFit="1" customWidth="1"/>
    <col min="10" max="10" width="15.140625" style="1" customWidth="1"/>
    <col min="11" max="16384" width="9.140625" style="1"/>
  </cols>
  <sheetData>
    <row r="1" spans="1:9" ht="57" customHeight="1" x14ac:dyDescent="0.2">
      <c r="A1" s="121" t="s">
        <v>211</v>
      </c>
      <c r="B1" s="121"/>
      <c r="C1" s="121"/>
      <c r="D1" s="121"/>
      <c r="E1" s="121"/>
      <c r="F1" s="121"/>
      <c r="G1" s="121"/>
      <c r="H1" s="121"/>
    </row>
    <row r="2" spans="1:9" hidden="1" x14ac:dyDescent="0.2"/>
    <row r="3" spans="1:9" ht="18" customHeight="1" x14ac:dyDescent="0.2">
      <c r="A3" s="117" t="s">
        <v>0</v>
      </c>
      <c r="B3" s="117" t="s">
        <v>126</v>
      </c>
      <c r="C3" s="117" t="s">
        <v>100</v>
      </c>
      <c r="D3" s="122" t="s">
        <v>101</v>
      </c>
      <c r="E3" s="122"/>
      <c r="F3" s="122" t="s">
        <v>102</v>
      </c>
      <c r="G3" s="122"/>
      <c r="H3" s="123" t="s">
        <v>103</v>
      </c>
    </row>
    <row r="4" spans="1:9" ht="40.5" customHeight="1" x14ac:dyDescent="0.2">
      <c r="A4" s="117"/>
      <c r="B4" s="117"/>
      <c r="C4" s="117"/>
      <c r="D4" s="45" t="s">
        <v>104</v>
      </c>
      <c r="E4" s="46" t="s">
        <v>105</v>
      </c>
      <c r="F4" s="84" t="s">
        <v>104</v>
      </c>
      <c r="G4" s="85" t="s">
        <v>105</v>
      </c>
      <c r="H4" s="123"/>
    </row>
    <row r="5" spans="1:9" s="4" customFormat="1" x14ac:dyDescent="0.2">
      <c r="A5" s="27">
        <v>1</v>
      </c>
      <c r="B5" s="27">
        <v>2</v>
      </c>
      <c r="C5" s="27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</row>
    <row r="6" spans="1:9" ht="21" customHeight="1" x14ac:dyDescent="0.2">
      <c r="A6" s="98" t="s">
        <v>1</v>
      </c>
      <c r="B6" s="116" t="s">
        <v>150</v>
      </c>
      <c r="C6" s="48" t="s">
        <v>106</v>
      </c>
      <c r="D6" s="25">
        <v>173939.80000000002</v>
      </c>
      <c r="E6" s="21">
        <v>100</v>
      </c>
      <c r="F6" s="25">
        <v>92759.300000000017</v>
      </c>
      <c r="G6" s="21">
        <v>100</v>
      </c>
      <c r="H6" s="19">
        <v>-46.671607073251778</v>
      </c>
    </row>
    <row r="7" spans="1:9" ht="30.75" customHeight="1" x14ac:dyDescent="0.2">
      <c r="A7" s="98"/>
      <c r="B7" s="116"/>
      <c r="C7" s="48" t="s">
        <v>107</v>
      </c>
      <c r="D7" s="25">
        <v>167856.1</v>
      </c>
      <c r="E7" s="21">
        <v>96.502410604128556</v>
      </c>
      <c r="F7" s="25">
        <v>88970.000000000015</v>
      </c>
      <c r="G7" s="21">
        <v>95.914910957715293</v>
      </c>
      <c r="H7" s="19">
        <v>-46.9962664448894</v>
      </c>
    </row>
    <row r="8" spans="1:9" ht="19.5" customHeight="1" x14ac:dyDescent="0.2">
      <c r="A8" s="98"/>
      <c r="B8" s="116"/>
      <c r="C8" s="48" t="s">
        <v>108</v>
      </c>
      <c r="D8" s="25">
        <v>0</v>
      </c>
      <c r="E8" s="21">
        <v>0</v>
      </c>
      <c r="F8" s="25">
        <v>0</v>
      </c>
      <c r="G8" s="21">
        <v>0</v>
      </c>
      <c r="H8" s="19" t="s">
        <v>26</v>
      </c>
    </row>
    <row r="9" spans="1:9" ht="21.75" customHeight="1" x14ac:dyDescent="0.2">
      <c r="A9" s="98"/>
      <c r="B9" s="116"/>
      <c r="C9" s="48" t="s">
        <v>109</v>
      </c>
      <c r="D9" s="25">
        <v>4247.7</v>
      </c>
      <c r="E9" s="21">
        <v>2.4420517903320569</v>
      </c>
      <c r="F9" s="25">
        <v>1976.8</v>
      </c>
      <c r="G9" s="21">
        <v>2.1311070695876313</v>
      </c>
      <c r="H9" s="19">
        <v>-53.461873484473948</v>
      </c>
    </row>
    <row r="10" spans="1:9" ht="20.25" customHeight="1" x14ac:dyDescent="0.2">
      <c r="A10" s="98"/>
      <c r="B10" s="116"/>
      <c r="C10" s="48" t="s">
        <v>110</v>
      </c>
      <c r="D10" s="25">
        <v>1836</v>
      </c>
      <c r="E10" s="21">
        <v>1.0555376055393877</v>
      </c>
      <c r="F10" s="25">
        <v>1812.5</v>
      </c>
      <c r="G10" s="21">
        <v>1.9539819726970769</v>
      </c>
      <c r="H10" s="19">
        <v>-1.2799564270152501</v>
      </c>
    </row>
    <row r="11" spans="1:9" s="2" customFormat="1" ht="21.95" customHeight="1" x14ac:dyDescent="0.2">
      <c r="A11" s="98">
        <v>2</v>
      </c>
      <c r="B11" s="116" t="s">
        <v>180</v>
      </c>
      <c r="C11" s="83" t="s">
        <v>106</v>
      </c>
      <c r="D11" s="25">
        <v>3017004.8</v>
      </c>
      <c r="E11" s="21">
        <v>100.00000000000001</v>
      </c>
      <c r="F11" s="25">
        <v>2128650</v>
      </c>
      <c r="G11" s="21">
        <v>100</v>
      </c>
      <c r="H11" s="19">
        <v>-29.444924979900591</v>
      </c>
    </row>
    <row r="12" spans="1:9" s="2" customFormat="1" ht="32.25" customHeight="1" x14ac:dyDescent="0.2">
      <c r="A12" s="98"/>
      <c r="B12" s="116"/>
      <c r="C12" s="83" t="s">
        <v>107</v>
      </c>
      <c r="D12" s="25">
        <v>831473</v>
      </c>
      <c r="E12" s="21">
        <v>27.559551777975301</v>
      </c>
      <c r="F12" s="25">
        <v>570743.29999999993</v>
      </c>
      <c r="G12" s="21">
        <v>26.812453902708288</v>
      </c>
      <c r="H12" s="19">
        <v>-31.357566631748725</v>
      </c>
    </row>
    <row r="13" spans="1:9" s="2" customFormat="1" ht="21.95" customHeight="1" x14ac:dyDescent="0.2">
      <c r="A13" s="98"/>
      <c r="B13" s="116"/>
      <c r="C13" s="83" t="s">
        <v>108</v>
      </c>
      <c r="D13" s="25">
        <v>73028.200000000012</v>
      </c>
      <c r="E13" s="21">
        <v>2.4205529934854599</v>
      </c>
      <c r="F13" s="25">
        <v>50130.2</v>
      </c>
      <c r="G13" s="21">
        <v>2.3550231367298524</v>
      </c>
      <c r="H13" s="19">
        <v>-31.355010804045577</v>
      </c>
    </row>
    <row r="14" spans="1:9" s="2" customFormat="1" ht="21.95" customHeight="1" x14ac:dyDescent="0.2">
      <c r="A14" s="98"/>
      <c r="B14" s="116"/>
      <c r="C14" s="83" t="s">
        <v>109</v>
      </c>
      <c r="D14" s="25">
        <v>1949128.6</v>
      </c>
      <c r="E14" s="21">
        <v>64.604756346426768</v>
      </c>
      <c r="F14" s="25">
        <v>1412068.5000000002</v>
      </c>
      <c r="G14" s="21">
        <v>66.33633993376084</v>
      </c>
      <c r="H14" s="19">
        <v>-27.553856631111955</v>
      </c>
    </row>
    <row r="15" spans="1:9" s="2" customFormat="1" ht="21.95" customHeight="1" x14ac:dyDescent="0.2">
      <c r="A15" s="98"/>
      <c r="B15" s="116"/>
      <c r="C15" s="83" t="s">
        <v>110</v>
      </c>
      <c r="D15" s="25">
        <v>163375</v>
      </c>
      <c r="E15" s="21">
        <v>5.4151388821124851</v>
      </c>
      <c r="F15" s="25">
        <v>95708</v>
      </c>
      <c r="G15" s="21">
        <v>4.4961830268010239</v>
      </c>
      <c r="H15" s="19">
        <v>-41.418209640397862</v>
      </c>
      <c r="I15" s="54"/>
    </row>
    <row r="16" spans="1:9" x14ac:dyDescent="0.2">
      <c r="A16" s="115" t="s">
        <v>2</v>
      </c>
      <c r="B16" s="111" t="s">
        <v>196</v>
      </c>
      <c r="C16" s="83" t="s">
        <v>106</v>
      </c>
      <c r="D16" s="87">
        <v>35246.299999999996</v>
      </c>
      <c r="E16" s="132">
        <v>100.00000000000003</v>
      </c>
      <c r="F16" s="87">
        <v>27060.513999999999</v>
      </c>
      <c r="G16" s="132">
        <v>100</v>
      </c>
      <c r="H16" s="3">
        <v>-23.224525694895632</v>
      </c>
    </row>
    <row r="17" spans="1:14" ht="31.5" x14ac:dyDescent="0.2">
      <c r="A17" s="115"/>
      <c r="B17" s="111"/>
      <c r="C17" s="83" t="s">
        <v>107</v>
      </c>
      <c r="D17" s="133">
        <v>17759</v>
      </c>
      <c r="E17" s="132">
        <v>50.385430527459633</v>
      </c>
      <c r="F17" s="133">
        <v>11581.654</v>
      </c>
      <c r="G17" s="132">
        <v>42.799090955921976</v>
      </c>
      <c r="H17" s="3">
        <v>-34.784312179739857</v>
      </c>
    </row>
    <row r="18" spans="1:14" x14ac:dyDescent="0.2">
      <c r="A18" s="115"/>
      <c r="B18" s="111"/>
      <c r="C18" s="83" t="s">
        <v>108</v>
      </c>
      <c r="D18" s="133">
        <v>5202.6000000000004</v>
      </c>
      <c r="E18" s="132">
        <v>14.760698286061235</v>
      </c>
      <c r="F18" s="133">
        <v>3971.52</v>
      </c>
      <c r="G18" s="132">
        <v>14.676439627126078</v>
      </c>
      <c r="H18" s="3">
        <v>-23.662783992619083</v>
      </c>
    </row>
    <row r="19" spans="1:14" x14ac:dyDescent="0.2">
      <c r="A19" s="115"/>
      <c r="B19" s="111"/>
      <c r="C19" s="83" t="s">
        <v>109</v>
      </c>
      <c r="D19" s="133">
        <v>12284.699999999999</v>
      </c>
      <c r="E19" s="132">
        <v>34.853871186479154</v>
      </c>
      <c r="F19" s="133">
        <v>11507.339999999998</v>
      </c>
      <c r="G19" s="132">
        <v>42.524469416951945</v>
      </c>
      <c r="H19" s="3">
        <v>-6.3278712544872917</v>
      </c>
    </row>
    <row r="20" spans="1:14" x14ac:dyDescent="0.2">
      <c r="A20" s="115"/>
      <c r="B20" s="111"/>
      <c r="C20" s="83" t="s">
        <v>110</v>
      </c>
      <c r="D20" s="133">
        <v>0</v>
      </c>
      <c r="E20" s="132">
        <v>0</v>
      </c>
      <c r="F20" s="133">
        <v>0</v>
      </c>
      <c r="G20" s="132">
        <v>0</v>
      </c>
      <c r="H20" s="3" t="s">
        <v>26</v>
      </c>
    </row>
    <row r="21" spans="1:14" ht="21.95" customHeight="1" x14ac:dyDescent="0.2">
      <c r="A21" s="115" t="s">
        <v>31</v>
      </c>
      <c r="B21" s="111" t="s">
        <v>197</v>
      </c>
      <c r="C21" s="88" t="s">
        <v>106</v>
      </c>
      <c r="D21" s="87">
        <v>787480.3</v>
      </c>
      <c r="E21" s="17">
        <v>100</v>
      </c>
      <c r="F21" s="87">
        <v>590343.29999999993</v>
      </c>
      <c r="G21" s="17">
        <v>100.00000000000001</v>
      </c>
      <c r="H21" s="3">
        <v>-25.03389608603544</v>
      </c>
      <c r="I21" s="10"/>
    </row>
    <row r="22" spans="1:14" ht="30" customHeight="1" x14ac:dyDescent="0.2">
      <c r="A22" s="115"/>
      <c r="B22" s="111"/>
      <c r="C22" s="88" t="s">
        <v>107</v>
      </c>
      <c r="D22" s="87">
        <v>759478.4</v>
      </c>
      <c r="E22" s="17">
        <v>96.444114221016065</v>
      </c>
      <c r="F22" s="87">
        <v>568886.1</v>
      </c>
      <c r="G22" s="17">
        <v>96.365301342456164</v>
      </c>
      <c r="H22" s="3">
        <v>-25.095157413298395</v>
      </c>
    </row>
    <row r="23" spans="1:14" ht="21.95" customHeight="1" x14ac:dyDescent="0.2">
      <c r="A23" s="115"/>
      <c r="B23" s="111"/>
      <c r="C23" s="88" t="s">
        <v>108</v>
      </c>
      <c r="D23" s="87">
        <v>1667.5</v>
      </c>
      <c r="E23" s="17">
        <v>0.2117513288903862</v>
      </c>
      <c r="F23" s="87">
        <v>1667.5</v>
      </c>
      <c r="G23" s="17">
        <v>0.28246276361567924</v>
      </c>
      <c r="H23" s="3">
        <v>0</v>
      </c>
    </row>
    <row r="24" spans="1:14" ht="21.95" customHeight="1" x14ac:dyDescent="0.2">
      <c r="A24" s="115"/>
      <c r="B24" s="111"/>
      <c r="C24" s="88" t="s">
        <v>109</v>
      </c>
      <c r="D24" s="87">
        <v>2237.4</v>
      </c>
      <c r="E24" s="17">
        <v>0.28412139325898056</v>
      </c>
      <c r="F24" s="87">
        <v>2052.6</v>
      </c>
      <c r="G24" s="17">
        <v>0.34769599316194494</v>
      </c>
      <c r="H24" s="3">
        <v>-8.2595870206489792</v>
      </c>
    </row>
    <row r="25" spans="1:14" ht="21.95" customHeight="1" x14ac:dyDescent="0.2">
      <c r="A25" s="115"/>
      <c r="B25" s="111"/>
      <c r="C25" s="88" t="s">
        <v>110</v>
      </c>
      <c r="D25" s="87">
        <v>24097</v>
      </c>
      <c r="E25" s="17">
        <v>3.0600130568345643</v>
      </c>
      <c r="F25" s="87">
        <v>17737.100000000002</v>
      </c>
      <c r="G25" s="17">
        <v>3.0045399007662161</v>
      </c>
      <c r="H25" s="3">
        <v>-26.392911980744486</v>
      </c>
    </row>
    <row r="26" spans="1:14" ht="21.95" customHeight="1" x14ac:dyDescent="0.2">
      <c r="A26" s="134" t="s">
        <v>112</v>
      </c>
      <c r="B26" s="120" t="s">
        <v>198</v>
      </c>
      <c r="C26" s="88" t="s">
        <v>106</v>
      </c>
      <c r="D26" s="87">
        <v>743959.29999999993</v>
      </c>
      <c r="E26" s="17">
        <v>100</v>
      </c>
      <c r="F26" s="87">
        <v>474042.00999999995</v>
      </c>
      <c r="G26" s="17">
        <v>100</v>
      </c>
      <c r="H26" s="3">
        <v>-36.281190382323338</v>
      </c>
      <c r="J26" s="6"/>
      <c r="K26" s="8"/>
      <c r="L26" s="8"/>
      <c r="M26" s="6"/>
      <c r="N26" s="6"/>
    </row>
    <row r="27" spans="1:14" ht="36.75" customHeight="1" x14ac:dyDescent="0.2">
      <c r="A27" s="134"/>
      <c r="B27" s="120"/>
      <c r="C27" s="88" t="s">
        <v>107</v>
      </c>
      <c r="D27" s="87">
        <v>53559</v>
      </c>
      <c r="E27" s="17">
        <v>7.1991841489178237</v>
      </c>
      <c r="F27" s="87">
        <v>35864.5</v>
      </c>
      <c r="G27" s="17">
        <v>7.565679674676935</v>
      </c>
      <c r="H27" s="3">
        <v>-33.037398009671577</v>
      </c>
      <c r="J27" s="6"/>
      <c r="K27" s="6"/>
      <c r="L27" s="8"/>
      <c r="M27" s="6"/>
      <c r="N27" s="6"/>
    </row>
    <row r="28" spans="1:14" ht="21.95" customHeight="1" x14ac:dyDescent="0.2">
      <c r="A28" s="134"/>
      <c r="B28" s="120"/>
      <c r="C28" s="88" t="s">
        <v>108</v>
      </c>
      <c r="D28" s="87">
        <v>119044.1</v>
      </c>
      <c r="E28" s="17">
        <v>16.001426422117447</v>
      </c>
      <c r="F28" s="87">
        <v>82351.180000000008</v>
      </c>
      <c r="G28" s="17">
        <v>17.372126997773893</v>
      </c>
      <c r="H28" s="3">
        <v>-30.822963926813671</v>
      </c>
      <c r="J28" s="6"/>
      <c r="K28" s="6"/>
      <c r="L28" s="8"/>
      <c r="M28" s="6"/>
      <c r="N28" s="6"/>
    </row>
    <row r="29" spans="1:14" ht="21.95" customHeight="1" x14ac:dyDescent="0.2">
      <c r="A29" s="134"/>
      <c r="B29" s="120"/>
      <c r="C29" s="88" t="s">
        <v>109</v>
      </c>
      <c r="D29" s="87">
        <v>563646.19999999995</v>
      </c>
      <c r="E29" s="17">
        <v>75.763042413744941</v>
      </c>
      <c r="F29" s="87">
        <v>348806.02999999997</v>
      </c>
      <c r="G29" s="17">
        <v>73.581248632373317</v>
      </c>
      <c r="H29" s="3">
        <v>-38.116139166732609</v>
      </c>
      <c r="J29" s="6"/>
      <c r="K29" s="6"/>
      <c r="L29" s="8"/>
      <c r="M29" s="6"/>
      <c r="N29" s="6"/>
    </row>
    <row r="30" spans="1:14" ht="21.95" customHeight="1" x14ac:dyDescent="0.2">
      <c r="A30" s="134"/>
      <c r="B30" s="120"/>
      <c r="C30" s="88" t="s">
        <v>110</v>
      </c>
      <c r="D30" s="87">
        <v>7710</v>
      </c>
      <c r="E30" s="17">
        <v>1.0363470152197842</v>
      </c>
      <c r="F30" s="87">
        <v>7020.3</v>
      </c>
      <c r="G30" s="17">
        <v>1.480944695175856</v>
      </c>
      <c r="H30" s="3">
        <v>-8.9455252918287869</v>
      </c>
      <c r="K30" s="6"/>
      <c r="L30" s="6"/>
      <c r="M30" s="6"/>
      <c r="N30" s="6"/>
    </row>
    <row r="31" spans="1:14" ht="21.95" customHeight="1" x14ac:dyDescent="0.2">
      <c r="A31" s="118" t="s">
        <v>38</v>
      </c>
      <c r="B31" s="119" t="s">
        <v>162</v>
      </c>
      <c r="C31" s="90" t="s">
        <v>106</v>
      </c>
      <c r="D31" s="89">
        <v>581392</v>
      </c>
      <c r="E31" s="68">
        <v>100</v>
      </c>
      <c r="F31" s="89">
        <v>428801.10000000003</v>
      </c>
      <c r="G31" s="68">
        <v>99.999999999999986</v>
      </c>
      <c r="H31" s="72">
        <v>-26.245785975727216</v>
      </c>
    </row>
    <row r="32" spans="1:14" ht="34.5" customHeight="1" x14ac:dyDescent="0.2">
      <c r="A32" s="118"/>
      <c r="B32" s="119"/>
      <c r="C32" s="90" t="s">
        <v>107</v>
      </c>
      <c r="D32" s="89">
        <v>307007</v>
      </c>
      <c r="E32" s="68">
        <v>52.805508159726998</v>
      </c>
      <c r="F32" s="89">
        <v>232417.90000000002</v>
      </c>
      <c r="G32" s="68">
        <v>54.201796590540461</v>
      </c>
      <c r="H32" s="72">
        <v>-24.295569807854534</v>
      </c>
    </row>
    <row r="33" spans="1:8" ht="21.95" customHeight="1" x14ac:dyDescent="0.2">
      <c r="A33" s="118"/>
      <c r="B33" s="119"/>
      <c r="C33" s="90" t="s">
        <v>108</v>
      </c>
      <c r="D33" s="89">
        <v>0</v>
      </c>
      <c r="E33" s="68">
        <v>0</v>
      </c>
      <c r="F33" s="89">
        <v>0</v>
      </c>
      <c r="G33" s="68">
        <v>0</v>
      </c>
      <c r="H33" s="72" t="s">
        <v>26</v>
      </c>
    </row>
    <row r="34" spans="1:8" ht="21.95" customHeight="1" x14ac:dyDescent="0.2">
      <c r="A34" s="118"/>
      <c r="B34" s="119"/>
      <c r="C34" s="90" t="s">
        <v>109</v>
      </c>
      <c r="D34" s="89">
        <v>249200</v>
      </c>
      <c r="E34" s="68">
        <v>42.862646888846079</v>
      </c>
      <c r="F34" s="89">
        <v>179395.3</v>
      </c>
      <c r="G34" s="68">
        <v>41.836483162006807</v>
      </c>
      <c r="H34" s="72">
        <v>-28.011516853932591</v>
      </c>
    </row>
    <row r="35" spans="1:8" ht="21.95" customHeight="1" x14ac:dyDescent="0.2">
      <c r="A35" s="118"/>
      <c r="B35" s="119"/>
      <c r="C35" s="90" t="s">
        <v>110</v>
      </c>
      <c r="D35" s="89">
        <v>25185</v>
      </c>
      <c r="E35" s="68">
        <v>4.3318449514269206</v>
      </c>
      <c r="F35" s="89">
        <v>16987.900000000001</v>
      </c>
      <c r="G35" s="68">
        <v>3.9617202474527233</v>
      </c>
      <c r="H35" s="72">
        <v>-32.54754814373635</v>
      </c>
    </row>
    <row r="36" spans="1:8" ht="21.75" hidden="1" customHeight="1" outlineLevel="1" x14ac:dyDescent="0.2">
      <c r="A36" s="118"/>
      <c r="B36" s="119"/>
      <c r="C36" s="90"/>
      <c r="D36" s="89"/>
      <c r="E36" s="68"/>
      <c r="F36" s="70"/>
      <c r="G36" s="71"/>
      <c r="H36" s="3"/>
    </row>
    <row r="37" spans="1:8" ht="29.25" hidden="1" customHeight="1" outlineLevel="1" x14ac:dyDescent="0.2">
      <c r="A37" s="118"/>
      <c r="B37" s="119"/>
      <c r="C37" s="90"/>
      <c r="D37" s="89"/>
      <c r="E37" s="68"/>
      <c r="F37" s="70"/>
      <c r="G37" s="71"/>
      <c r="H37" s="3"/>
    </row>
    <row r="38" spans="1:8" ht="21.95" hidden="1" customHeight="1" outlineLevel="1" x14ac:dyDescent="0.2">
      <c r="A38" s="118"/>
      <c r="B38" s="119"/>
      <c r="C38" s="90"/>
      <c r="D38" s="89"/>
      <c r="E38" s="68"/>
      <c r="F38" s="70"/>
      <c r="G38" s="71"/>
      <c r="H38" s="3"/>
    </row>
    <row r="39" spans="1:8" ht="21.95" hidden="1" customHeight="1" outlineLevel="1" x14ac:dyDescent="0.2">
      <c r="A39" s="118"/>
      <c r="B39" s="119"/>
      <c r="C39" s="90"/>
      <c r="D39" s="89"/>
      <c r="E39" s="68"/>
      <c r="F39" s="70"/>
      <c r="G39" s="71"/>
      <c r="H39" s="3"/>
    </row>
    <row r="40" spans="1:8" ht="32.25" hidden="1" customHeight="1" outlineLevel="1" x14ac:dyDescent="0.2">
      <c r="A40" s="118"/>
      <c r="B40" s="119"/>
      <c r="C40" s="90"/>
      <c r="D40" s="89"/>
      <c r="E40" s="68"/>
      <c r="F40" s="70"/>
      <c r="G40" s="71"/>
      <c r="H40" s="3"/>
    </row>
    <row r="41" spans="1:8" ht="21.95" customHeight="1" collapsed="1" x14ac:dyDescent="0.2">
      <c r="A41" s="118" t="s">
        <v>41</v>
      </c>
      <c r="B41" s="119" t="s">
        <v>155</v>
      </c>
      <c r="C41" s="90" t="s">
        <v>106</v>
      </c>
      <c r="D41" s="89">
        <v>30340</v>
      </c>
      <c r="E41" s="68">
        <v>100</v>
      </c>
      <c r="F41" s="89">
        <v>21643</v>
      </c>
      <c r="G41" s="68">
        <v>100</v>
      </c>
      <c r="H41" s="3">
        <v>-28.665128543177318</v>
      </c>
    </row>
    <row r="42" spans="1:8" ht="36.75" customHeight="1" x14ac:dyDescent="0.2">
      <c r="A42" s="118"/>
      <c r="B42" s="119"/>
      <c r="C42" s="90" t="s">
        <v>107</v>
      </c>
      <c r="D42" s="89">
        <v>26540</v>
      </c>
      <c r="E42" s="68">
        <v>87.5</v>
      </c>
      <c r="F42" s="89">
        <v>19823</v>
      </c>
      <c r="G42" s="68">
        <v>91.6</v>
      </c>
      <c r="H42" s="3">
        <v>-25.308967596081388</v>
      </c>
    </row>
    <row r="43" spans="1:8" ht="21.95" customHeight="1" x14ac:dyDescent="0.2">
      <c r="A43" s="118"/>
      <c r="B43" s="119"/>
      <c r="C43" s="90" t="s">
        <v>108</v>
      </c>
      <c r="D43" s="89">
        <v>0</v>
      </c>
      <c r="E43" s="68">
        <v>0</v>
      </c>
      <c r="F43" s="89">
        <v>0</v>
      </c>
      <c r="G43" s="68">
        <v>0</v>
      </c>
      <c r="H43" s="3" t="s">
        <v>26</v>
      </c>
    </row>
    <row r="44" spans="1:8" ht="21.95" customHeight="1" x14ac:dyDescent="0.2">
      <c r="A44" s="118"/>
      <c r="B44" s="119"/>
      <c r="C44" s="90" t="s">
        <v>109</v>
      </c>
      <c r="D44" s="89">
        <v>0</v>
      </c>
      <c r="E44" s="68">
        <v>0</v>
      </c>
      <c r="F44" s="89">
        <v>0</v>
      </c>
      <c r="G44" s="68">
        <v>0</v>
      </c>
      <c r="H44" s="3" t="s">
        <v>26</v>
      </c>
    </row>
    <row r="45" spans="1:8" ht="26.25" customHeight="1" x14ac:dyDescent="0.2">
      <c r="A45" s="118"/>
      <c r="B45" s="119"/>
      <c r="C45" s="90" t="s">
        <v>110</v>
      </c>
      <c r="D45" s="89">
        <v>3800</v>
      </c>
      <c r="E45" s="68">
        <v>12.5</v>
      </c>
      <c r="F45" s="89">
        <v>1820</v>
      </c>
      <c r="G45" s="68">
        <v>8.4</v>
      </c>
      <c r="H45" s="3">
        <v>-52.10526315789474</v>
      </c>
    </row>
    <row r="46" spans="1:8" s="11" customFormat="1" ht="21.95" customHeight="1" x14ac:dyDescent="0.2">
      <c r="A46" s="115" t="s">
        <v>43</v>
      </c>
      <c r="B46" s="111" t="s">
        <v>199</v>
      </c>
      <c r="C46" s="88" t="s">
        <v>106</v>
      </c>
      <c r="D46" s="87">
        <v>140</v>
      </c>
      <c r="E46" s="17">
        <v>100</v>
      </c>
      <c r="F46" s="87">
        <v>76.08</v>
      </c>
      <c r="G46" s="17">
        <v>100</v>
      </c>
      <c r="H46" s="3">
        <v>-45.657142857142865</v>
      </c>
    </row>
    <row r="47" spans="1:8" s="11" customFormat="1" ht="30.75" customHeight="1" x14ac:dyDescent="0.2">
      <c r="A47" s="115"/>
      <c r="B47" s="111"/>
      <c r="C47" s="88" t="s">
        <v>107</v>
      </c>
      <c r="D47" s="87">
        <v>140</v>
      </c>
      <c r="E47" s="17">
        <v>100</v>
      </c>
      <c r="F47" s="87">
        <v>76.08</v>
      </c>
      <c r="G47" s="17">
        <v>100</v>
      </c>
      <c r="H47" s="3">
        <v>-45.657142857142865</v>
      </c>
    </row>
    <row r="48" spans="1:8" s="11" customFormat="1" ht="21.95" customHeight="1" x14ac:dyDescent="0.2">
      <c r="A48" s="115"/>
      <c r="B48" s="111"/>
      <c r="C48" s="88" t="s">
        <v>108</v>
      </c>
      <c r="D48" s="87">
        <v>0</v>
      </c>
      <c r="E48" s="17">
        <v>0</v>
      </c>
      <c r="F48" s="87">
        <v>0</v>
      </c>
      <c r="G48" s="17">
        <v>0</v>
      </c>
      <c r="H48" s="3" t="s">
        <v>26</v>
      </c>
    </row>
    <row r="49" spans="1:8" s="11" customFormat="1" ht="21.95" customHeight="1" x14ac:dyDescent="0.2">
      <c r="A49" s="115"/>
      <c r="B49" s="111"/>
      <c r="C49" s="88" t="s">
        <v>109</v>
      </c>
      <c r="D49" s="87">
        <v>0</v>
      </c>
      <c r="E49" s="17">
        <v>0</v>
      </c>
      <c r="F49" s="87">
        <v>0</v>
      </c>
      <c r="G49" s="17">
        <v>0</v>
      </c>
      <c r="H49" s="3" t="s">
        <v>26</v>
      </c>
    </row>
    <row r="50" spans="1:8" s="11" customFormat="1" ht="21.95" customHeight="1" x14ac:dyDescent="0.2">
      <c r="A50" s="115"/>
      <c r="B50" s="111"/>
      <c r="C50" s="88" t="s">
        <v>110</v>
      </c>
      <c r="D50" s="87">
        <v>0</v>
      </c>
      <c r="E50" s="17">
        <v>0</v>
      </c>
      <c r="F50" s="87">
        <v>0</v>
      </c>
      <c r="G50" s="17">
        <v>0</v>
      </c>
      <c r="H50" s="3" t="s">
        <v>26</v>
      </c>
    </row>
    <row r="51" spans="1:8" ht="25.5" customHeight="1" x14ac:dyDescent="0.2">
      <c r="A51" s="115" t="s">
        <v>47</v>
      </c>
      <c r="B51" s="111" t="s">
        <v>144</v>
      </c>
      <c r="C51" s="88" t="s">
        <v>106</v>
      </c>
      <c r="D51" s="87">
        <v>674322.2</v>
      </c>
      <c r="E51" s="17">
        <v>100</v>
      </c>
      <c r="F51" s="87">
        <v>499643.3</v>
      </c>
      <c r="G51" s="17">
        <v>100</v>
      </c>
      <c r="H51" s="3">
        <v>-25.904367378087215</v>
      </c>
    </row>
    <row r="52" spans="1:8" ht="29.25" customHeight="1" x14ac:dyDescent="0.2">
      <c r="A52" s="115"/>
      <c r="B52" s="111"/>
      <c r="C52" s="88" t="s">
        <v>107</v>
      </c>
      <c r="D52" s="87">
        <v>483465.8</v>
      </c>
      <c r="E52" s="17">
        <v>71.696556927830642</v>
      </c>
      <c r="F52" s="87">
        <v>338266</v>
      </c>
      <c r="G52" s="17">
        <v>67.70149824885074</v>
      </c>
      <c r="H52" s="3">
        <v>-30.033106788525672</v>
      </c>
    </row>
    <row r="53" spans="1:8" ht="21.95" customHeight="1" x14ac:dyDescent="0.2">
      <c r="A53" s="115"/>
      <c r="B53" s="111"/>
      <c r="C53" s="88" t="s">
        <v>108</v>
      </c>
      <c r="D53" s="87">
        <v>1728</v>
      </c>
      <c r="E53" s="17">
        <v>0.2562573203136424</v>
      </c>
      <c r="F53" s="87">
        <v>1728</v>
      </c>
      <c r="G53" s="17">
        <v>0.34584672705508113</v>
      </c>
      <c r="H53" s="3">
        <v>0</v>
      </c>
    </row>
    <row r="54" spans="1:8" ht="21.95" customHeight="1" x14ac:dyDescent="0.2">
      <c r="A54" s="115"/>
      <c r="B54" s="111"/>
      <c r="C54" s="88" t="s">
        <v>109</v>
      </c>
      <c r="D54" s="87">
        <v>51096.3</v>
      </c>
      <c r="E54" s="17">
        <v>7.5774310856145641</v>
      </c>
      <c r="F54" s="87">
        <v>36770.300000000003</v>
      </c>
      <c r="G54" s="87">
        <v>7.3593101318480612</v>
      </c>
      <c r="H54" s="3">
        <v>-28.037255143718824</v>
      </c>
    </row>
    <row r="55" spans="1:8" ht="21.95" customHeight="1" x14ac:dyDescent="0.2">
      <c r="A55" s="115"/>
      <c r="B55" s="111"/>
      <c r="C55" s="88" t="s">
        <v>110</v>
      </c>
      <c r="D55" s="87">
        <v>138032.1</v>
      </c>
      <c r="E55" s="17">
        <v>20.469754666241155</v>
      </c>
      <c r="F55" s="87">
        <v>122879</v>
      </c>
      <c r="G55" s="17">
        <v>24.59334489224613</v>
      </c>
      <c r="H55" s="3">
        <v>-10.977953678890643</v>
      </c>
    </row>
    <row r="56" spans="1:8" s="30" customFormat="1" ht="21.95" customHeight="1" x14ac:dyDescent="0.2">
      <c r="A56" s="98">
        <v>10</v>
      </c>
      <c r="B56" s="116" t="s">
        <v>200</v>
      </c>
      <c r="C56" s="48" t="s">
        <v>106</v>
      </c>
      <c r="D56" s="87">
        <v>749489.4</v>
      </c>
      <c r="E56" s="21">
        <v>100</v>
      </c>
      <c r="F56" s="87">
        <v>489342.6</v>
      </c>
      <c r="G56" s="21">
        <v>100</v>
      </c>
      <c r="H56" s="3">
        <v>-34.709870479822669</v>
      </c>
    </row>
    <row r="57" spans="1:8" s="30" customFormat="1" ht="35.25" customHeight="1" x14ac:dyDescent="0.2">
      <c r="A57" s="98"/>
      <c r="B57" s="116"/>
      <c r="C57" s="48" t="s">
        <v>107</v>
      </c>
      <c r="D57" s="87">
        <v>391144.4</v>
      </c>
      <c r="E57" s="21">
        <v>52.188116336268401</v>
      </c>
      <c r="F57" s="87">
        <v>186279.59999999998</v>
      </c>
      <c r="G57" s="21">
        <v>38.06731725380132</v>
      </c>
      <c r="H57" s="3">
        <v>-52.375746655199471</v>
      </c>
    </row>
    <row r="58" spans="1:8" s="30" customFormat="1" ht="21.95" customHeight="1" x14ac:dyDescent="0.2">
      <c r="A58" s="98"/>
      <c r="B58" s="116"/>
      <c r="C58" s="48" t="s">
        <v>108</v>
      </c>
      <c r="D58" s="87">
        <v>0</v>
      </c>
      <c r="E58" s="21">
        <v>0</v>
      </c>
      <c r="F58" s="87">
        <v>0</v>
      </c>
      <c r="G58" s="21">
        <v>0</v>
      </c>
      <c r="H58" s="3" t="s">
        <v>26</v>
      </c>
    </row>
    <row r="59" spans="1:8" s="30" customFormat="1" ht="21.95" customHeight="1" x14ac:dyDescent="0.2">
      <c r="A59" s="98"/>
      <c r="B59" s="116"/>
      <c r="C59" s="48" t="s">
        <v>109</v>
      </c>
      <c r="D59" s="87">
        <v>358345</v>
      </c>
      <c r="E59" s="21">
        <v>47.811883663731599</v>
      </c>
      <c r="F59" s="87">
        <v>303063</v>
      </c>
      <c r="G59" s="21">
        <v>61.932682746198672</v>
      </c>
      <c r="H59" s="3">
        <v>-15.427032608240665</v>
      </c>
    </row>
    <row r="60" spans="1:8" s="30" customFormat="1" ht="21.95" customHeight="1" x14ac:dyDescent="0.2">
      <c r="A60" s="98"/>
      <c r="B60" s="116"/>
      <c r="C60" s="48" t="s">
        <v>110</v>
      </c>
      <c r="D60" s="87">
        <v>0</v>
      </c>
      <c r="E60" s="21">
        <v>0</v>
      </c>
      <c r="F60" s="87">
        <v>0</v>
      </c>
      <c r="G60" s="17">
        <v>0</v>
      </c>
      <c r="H60" s="3" t="s">
        <v>26</v>
      </c>
    </row>
    <row r="61" spans="1:8" s="30" customFormat="1" ht="21.95" hidden="1" customHeight="1" outlineLevel="1" x14ac:dyDescent="0.2">
      <c r="A61" s="98" t="s">
        <v>123</v>
      </c>
      <c r="B61" s="116" t="s">
        <v>201</v>
      </c>
      <c r="C61" s="48" t="s">
        <v>106</v>
      </c>
      <c r="D61" s="87">
        <v>0</v>
      </c>
      <c r="E61" s="17">
        <v>0</v>
      </c>
      <c r="F61" s="60">
        <v>0</v>
      </c>
      <c r="G61" s="56">
        <v>0</v>
      </c>
      <c r="H61" s="3" t="s">
        <v>26</v>
      </c>
    </row>
    <row r="62" spans="1:8" s="30" customFormat="1" ht="21.95" hidden="1" customHeight="1" outlineLevel="1" x14ac:dyDescent="0.2">
      <c r="A62" s="98"/>
      <c r="B62" s="116"/>
      <c r="C62" s="48" t="s">
        <v>107</v>
      </c>
      <c r="D62" s="87">
        <v>0</v>
      </c>
      <c r="E62" s="17">
        <v>0</v>
      </c>
      <c r="F62" s="60">
        <v>0</v>
      </c>
      <c r="G62" s="56">
        <v>0</v>
      </c>
      <c r="H62" s="3" t="s">
        <v>26</v>
      </c>
    </row>
    <row r="63" spans="1:8" s="30" customFormat="1" ht="21.95" hidden="1" customHeight="1" outlineLevel="1" x14ac:dyDescent="0.2">
      <c r="A63" s="98"/>
      <c r="B63" s="116"/>
      <c r="C63" s="48" t="s">
        <v>108</v>
      </c>
      <c r="D63" s="87">
        <v>0</v>
      </c>
      <c r="E63" s="17">
        <v>0</v>
      </c>
      <c r="F63" s="60">
        <v>0</v>
      </c>
      <c r="G63" s="56">
        <v>0</v>
      </c>
      <c r="H63" s="3" t="s">
        <v>26</v>
      </c>
    </row>
    <row r="64" spans="1:8" s="30" customFormat="1" ht="21.95" hidden="1" customHeight="1" outlineLevel="1" x14ac:dyDescent="0.2">
      <c r="A64" s="98"/>
      <c r="B64" s="116"/>
      <c r="C64" s="48" t="s">
        <v>109</v>
      </c>
      <c r="D64" s="87">
        <v>0</v>
      </c>
      <c r="E64" s="17">
        <v>0</v>
      </c>
      <c r="F64" s="60">
        <v>0</v>
      </c>
      <c r="G64" s="56">
        <v>0</v>
      </c>
      <c r="H64" s="3" t="s">
        <v>26</v>
      </c>
    </row>
    <row r="65" spans="1:8" s="30" customFormat="1" ht="21.95" hidden="1" customHeight="1" outlineLevel="1" x14ac:dyDescent="0.2">
      <c r="A65" s="98"/>
      <c r="B65" s="116"/>
      <c r="C65" s="48" t="s">
        <v>110</v>
      </c>
      <c r="D65" s="87">
        <v>0</v>
      </c>
      <c r="E65" s="17">
        <v>0</v>
      </c>
      <c r="F65" s="60">
        <v>0</v>
      </c>
      <c r="G65" s="56">
        <v>0</v>
      </c>
      <c r="H65" s="3" t="s">
        <v>26</v>
      </c>
    </row>
    <row r="66" spans="1:8" ht="21.95" hidden="1" customHeight="1" outlineLevel="1" x14ac:dyDescent="0.2">
      <c r="A66" s="98" t="s">
        <v>92</v>
      </c>
      <c r="B66" s="116" t="s">
        <v>202</v>
      </c>
      <c r="C66" s="48" t="s">
        <v>106</v>
      </c>
      <c r="D66" s="87">
        <v>0</v>
      </c>
      <c r="E66" s="17">
        <v>0</v>
      </c>
      <c r="F66" s="60">
        <v>0</v>
      </c>
      <c r="G66" s="56">
        <v>0</v>
      </c>
      <c r="H66" s="3" t="s">
        <v>26</v>
      </c>
    </row>
    <row r="67" spans="1:8" ht="30" hidden="1" customHeight="1" outlineLevel="1" x14ac:dyDescent="0.2">
      <c r="A67" s="98"/>
      <c r="B67" s="116"/>
      <c r="C67" s="48" t="s">
        <v>107</v>
      </c>
      <c r="D67" s="87">
        <v>0</v>
      </c>
      <c r="E67" s="17">
        <v>0</v>
      </c>
      <c r="F67" s="60">
        <v>0</v>
      </c>
      <c r="G67" s="56">
        <v>0</v>
      </c>
      <c r="H67" s="3" t="s">
        <v>26</v>
      </c>
    </row>
    <row r="68" spans="1:8" ht="21.95" hidden="1" customHeight="1" outlineLevel="1" x14ac:dyDescent="0.2">
      <c r="A68" s="98"/>
      <c r="B68" s="116"/>
      <c r="C68" s="48" t="s">
        <v>108</v>
      </c>
      <c r="D68" s="87">
        <v>0</v>
      </c>
      <c r="E68" s="17">
        <v>0</v>
      </c>
      <c r="F68" s="60">
        <v>0</v>
      </c>
      <c r="G68" s="56">
        <v>0</v>
      </c>
      <c r="H68" s="3" t="s">
        <v>26</v>
      </c>
    </row>
    <row r="69" spans="1:8" ht="21.95" hidden="1" customHeight="1" outlineLevel="1" x14ac:dyDescent="0.2">
      <c r="A69" s="98"/>
      <c r="B69" s="116"/>
      <c r="C69" s="48" t="s">
        <v>109</v>
      </c>
      <c r="D69" s="87">
        <v>0</v>
      </c>
      <c r="E69" s="17">
        <v>0</v>
      </c>
      <c r="F69" s="60">
        <v>0</v>
      </c>
      <c r="G69" s="56">
        <v>0</v>
      </c>
      <c r="H69" s="3" t="s">
        <v>26</v>
      </c>
    </row>
    <row r="70" spans="1:8" ht="21.95" hidden="1" customHeight="1" outlineLevel="1" x14ac:dyDescent="0.2">
      <c r="A70" s="98"/>
      <c r="B70" s="116"/>
      <c r="C70" s="48" t="s">
        <v>110</v>
      </c>
      <c r="D70" s="87">
        <v>0</v>
      </c>
      <c r="E70" s="17">
        <v>0</v>
      </c>
      <c r="F70" s="60">
        <v>0</v>
      </c>
      <c r="G70" s="56">
        <v>0</v>
      </c>
      <c r="H70" s="3" t="s">
        <v>26</v>
      </c>
    </row>
    <row r="71" spans="1:8" ht="21.95" customHeight="1" collapsed="1" x14ac:dyDescent="0.2">
      <c r="A71" s="115" t="s">
        <v>93</v>
      </c>
      <c r="B71" s="111" t="s">
        <v>152</v>
      </c>
      <c r="C71" s="88" t="s">
        <v>111</v>
      </c>
      <c r="D71" s="87">
        <v>14452.9</v>
      </c>
      <c r="E71" s="17">
        <v>100</v>
      </c>
      <c r="F71" s="87">
        <v>8673.6710000000003</v>
      </c>
      <c r="G71" s="17">
        <v>100</v>
      </c>
      <c r="H71" s="3">
        <v>-39.986639359574895</v>
      </c>
    </row>
    <row r="72" spans="1:8" ht="33.75" customHeight="1" x14ac:dyDescent="0.2">
      <c r="A72" s="115"/>
      <c r="B72" s="111"/>
      <c r="C72" s="88" t="s">
        <v>107</v>
      </c>
      <c r="D72" s="87">
        <v>14452.9</v>
      </c>
      <c r="E72" s="17">
        <v>100</v>
      </c>
      <c r="F72" s="87">
        <v>8673.6710000000003</v>
      </c>
      <c r="G72" s="17">
        <v>100</v>
      </c>
      <c r="H72" s="3">
        <v>-39.986639359574895</v>
      </c>
    </row>
    <row r="73" spans="1:8" ht="21.95" customHeight="1" x14ac:dyDescent="0.2">
      <c r="A73" s="115"/>
      <c r="B73" s="111"/>
      <c r="C73" s="88" t="s">
        <v>108</v>
      </c>
      <c r="D73" s="87">
        <v>0</v>
      </c>
      <c r="E73" s="17">
        <v>0</v>
      </c>
      <c r="F73" s="87">
        <v>0</v>
      </c>
      <c r="G73" s="17">
        <v>0</v>
      </c>
      <c r="H73" s="3" t="s">
        <v>26</v>
      </c>
    </row>
    <row r="74" spans="1:8" ht="21.95" customHeight="1" x14ac:dyDescent="0.2">
      <c r="A74" s="115"/>
      <c r="B74" s="111"/>
      <c r="C74" s="88" t="s">
        <v>109</v>
      </c>
      <c r="D74" s="87">
        <v>0</v>
      </c>
      <c r="E74" s="17">
        <v>0</v>
      </c>
      <c r="F74" s="87">
        <v>0</v>
      </c>
      <c r="G74" s="17">
        <v>0</v>
      </c>
      <c r="H74" s="3" t="s">
        <v>26</v>
      </c>
    </row>
    <row r="75" spans="1:8" ht="21.95" customHeight="1" x14ac:dyDescent="0.2">
      <c r="A75" s="115"/>
      <c r="B75" s="111"/>
      <c r="C75" s="88" t="s">
        <v>110</v>
      </c>
      <c r="D75" s="87">
        <v>0</v>
      </c>
      <c r="E75" s="17">
        <v>0</v>
      </c>
      <c r="F75" s="87">
        <v>0</v>
      </c>
      <c r="G75" s="17">
        <v>0</v>
      </c>
      <c r="H75" s="3" t="s">
        <v>26</v>
      </c>
    </row>
    <row r="76" spans="1:8" ht="21.95" customHeight="1" x14ac:dyDescent="0.2">
      <c r="A76" s="115" t="s">
        <v>94</v>
      </c>
      <c r="B76" s="111" t="s">
        <v>153</v>
      </c>
      <c r="C76" s="88" t="s">
        <v>106</v>
      </c>
      <c r="D76" s="87">
        <v>292667.5</v>
      </c>
      <c r="E76" s="17">
        <v>100</v>
      </c>
      <c r="F76" s="87">
        <v>174422.00000000003</v>
      </c>
      <c r="G76" s="17">
        <v>100</v>
      </c>
      <c r="H76" s="3">
        <v>-40.4026753910154</v>
      </c>
    </row>
    <row r="77" spans="1:8" ht="32.25" customHeight="1" x14ac:dyDescent="0.2">
      <c r="A77" s="115"/>
      <c r="B77" s="111"/>
      <c r="C77" s="88" t="s">
        <v>107</v>
      </c>
      <c r="D77" s="87">
        <v>253378</v>
      </c>
      <c r="E77" s="17">
        <v>86.575379910649445</v>
      </c>
      <c r="F77" s="87">
        <v>148734.80000000002</v>
      </c>
      <c r="G77" s="17">
        <v>85.272958686404237</v>
      </c>
      <c r="H77" s="3">
        <v>-41.299244606871945</v>
      </c>
    </row>
    <row r="78" spans="1:8" ht="21.95" customHeight="1" x14ac:dyDescent="0.2">
      <c r="A78" s="115"/>
      <c r="B78" s="111"/>
      <c r="C78" s="88" t="s">
        <v>108</v>
      </c>
      <c r="D78" s="87">
        <v>4870.8</v>
      </c>
      <c r="E78" s="17">
        <v>1.6642777213048938</v>
      </c>
      <c r="F78" s="87">
        <v>974.2</v>
      </c>
      <c r="G78" s="17">
        <v>0.55853046060703349</v>
      </c>
      <c r="H78" s="3">
        <v>-79.999178779666579</v>
      </c>
    </row>
    <row r="79" spans="1:8" ht="21.95" customHeight="1" x14ac:dyDescent="0.2">
      <c r="A79" s="115"/>
      <c r="B79" s="111"/>
      <c r="C79" s="88" t="s">
        <v>109</v>
      </c>
      <c r="D79" s="87">
        <v>34418.699999999997</v>
      </c>
      <c r="E79" s="17">
        <v>11.760342368045649</v>
      </c>
      <c r="F79" s="87">
        <v>24713</v>
      </c>
      <c r="G79" s="17">
        <v>14.168510852988724</v>
      </c>
      <c r="H79" s="3">
        <v>-28.198915124627007</v>
      </c>
    </row>
    <row r="80" spans="1:8" ht="21.95" customHeight="1" x14ac:dyDescent="0.2">
      <c r="A80" s="115"/>
      <c r="B80" s="111"/>
      <c r="C80" s="88" t="s">
        <v>110</v>
      </c>
      <c r="D80" s="87">
        <v>0</v>
      </c>
      <c r="E80" s="17">
        <v>0</v>
      </c>
      <c r="F80" s="87">
        <v>0</v>
      </c>
      <c r="G80" s="17">
        <v>0</v>
      </c>
      <c r="H80" s="3" t="s">
        <v>26</v>
      </c>
    </row>
    <row r="81" spans="1:8" s="30" customFormat="1" ht="21.95" hidden="1" customHeight="1" outlineLevel="1" x14ac:dyDescent="0.2">
      <c r="A81" s="108" t="s">
        <v>133</v>
      </c>
      <c r="B81" s="112" t="s">
        <v>203</v>
      </c>
      <c r="C81" s="88" t="s">
        <v>106</v>
      </c>
      <c r="D81" s="87">
        <f>D82</f>
        <v>0</v>
      </c>
      <c r="E81" s="17">
        <v>100</v>
      </c>
      <c r="F81" s="60">
        <v>0</v>
      </c>
      <c r="G81" s="56">
        <v>0</v>
      </c>
      <c r="H81" s="3">
        <v>-100</v>
      </c>
    </row>
    <row r="82" spans="1:8" s="30" customFormat="1" ht="33.75" hidden="1" customHeight="1" outlineLevel="1" x14ac:dyDescent="0.2">
      <c r="A82" s="109"/>
      <c r="B82" s="113"/>
      <c r="C82" s="88" t="s">
        <v>107</v>
      </c>
      <c r="D82" s="87">
        <v>0</v>
      </c>
      <c r="E82" s="17">
        <v>10.027100271002711</v>
      </c>
      <c r="F82" s="60">
        <v>0</v>
      </c>
      <c r="G82" s="56">
        <v>0</v>
      </c>
      <c r="H82" s="3">
        <v>-100</v>
      </c>
    </row>
    <row r="83" spans="1:8" s="30" customFormat="1" ht="21.75" hidden="1" customHeight="1" outlineLevel="1" x14ac:dyDescent="0.2">
      <c r="A83" s="109"/>
      <c r="B83" s="113"/>
      <c r="C83" s="88" t="s">
        <v>108</v>
      </c>
      <c r="D83" s="87"/>
      <c r="E83" s="17">
        <v>0</v>
      </c>
      <c r="F83" s="60"/>
      <c r="G83" s="56">
        <v>0</v>
      </c>
      <c r="H83" s="3">
        <v>0</v>
      </c>
    </row>
    <row r="84" spans="1:8" s="30" customFormat="1" ht="21.95" hidden="1" customHeight="1" outlineLevel="1" x14ac:dyDescent="0.2">
      <c r="A84" s="109"/>
      <c r="B84" s="113"/>
      <c r="C84" s="88" t="s">
        <v>109</v>
      </c>
      <c r="D84" s="87">
        <v>0</v>
      </c>
      <c r="E84" s="17">
        <v>89.972899728997291</v>
      </c>
      <c r="F84" s="60">
        <v>0</v>
      </c>
      <c r="G84" s="56">
        <v>0</v>
      </c>
      <c r="H84" s="3">
        <v>-100</v>
      </c>
    </row>
    <row r="85" spans="1:8" s="30" customFormat="1" ht="16.5" hidden="1" customHeight="1" outlineLevel="1" x14ac:dyDescent="0.2">
      <c r="A85" s="110"/>
      <c r="B85" s="114"/>
      <c r="C85" s="88" t="s">
        <v>110</v>
      </c>
      <c r="D85" s="87"/>
      <c r="E85" s="17"/>
      <c r="F85" s="60"/>
      <c r="G85" s="56">
        <v>0</v>
      </c>
      <c r="H85" s="3">
        <v>0</v>
      </c>
    </row>
    <row r="86" spans="1:8" s="30" customFormat="1" ht="21.95" customHeight="1" collapsed="1" x14ac:dyDescent="0.2">
      <c r="A86" s="108" t="s">
        <v>99</v>
      </c>
      <c r="B86" s="112" t="s">
        <v>142</v>
      </c>
      <c r="C86" s="88" t="s">
        <v>106</v>
      </c>
      <c r="D86" s="87">
        <v>10802</v>
      </c>
      <c r="E86" s="17">
        <v>100</v>
      </c>
      <c r="F86" s="87">
        <v>9537.9</v>
      </c>
      <c r="G86" s="17">
        <v>100.00000000000001</v>
      </c>
      <c r="H86" s="3">
        <v>-11.702462506943164</v>
      </c>
    </row>
    <row r="87" spans="1:8" s="30" customFormat="1" ht="34.5" customHeight="1" x14ac:dyDescent="0.2">
      <c r="A87" s="109"/>
      <c r="B87" s="113"/>
      <c r="C87" s="88" t="s">
        <v>107</v>
      </c>
      <c r="D87" s="87">
        <v>1545</v>
      </c>
      <c r="E87" s="17">
        <v>14.302906869098313</v>
      </c>
      <c r="F87" s="87">
        <v>1364.1</v>
      </c>
      <c r="G87" s="17">
        <v>14.301890353222408</v>
      </c>
      <c r="H87" s="3">
        <v>-11.708737864077676</v>
      </c>
    </row>
    <row r="88" spans="1:8" s="30" customFormat="1" ht="21.95" customHeight="1" x14ac:dyDescent="0.2">
      <c r="A88" s="109"/>
      <c r="B88" s="113"/>
      <c r="C88" s="88" t="s">
        <v>108</v>
      </c>
      <c r="D88" s="87">
        <v>8886.7000000000007</v>
      </c>
      <c r="E88" s="17">
        <v>82.269024254767643</v>
      </c>
      <c r="F88" s="87">
        <v>7846.8</v>
      </c>
      <c r="G88" s="17">
        <v>82.269682005472916</v>
      </c>
      <c r="H88" s="3">
        <v>-11.701756557552301</v>
      </c>
    </row>
    <row r="89" spans="1:8" s="30" customFormat="1" ht="21.95" customHeight="1" x14ac:dyDescent="0.2">
      <c r="A89" s="109"/>
      <c r="B89" s="113"/>
      <c r="C89" s="88" t="s">
        <v>109</v>
      </c>
      <c r="D89" s="87">
        <v>370.3</v>
      </c>
      <c r="E89" s="17">
        <v>3.4280688761340494</v>
      </c>
      <c r="F89" s="87">
        <v>327</v>
      </c>
      <c r="G89" s="17">
        <v>3.4284276413046899</v>
      </c>
      <c r="H89" s="3">
        <v>-11.693221712125307</v>
      </c>
    </row>
    <row r="90" spans="1:8" s="30" customFormat="1" ht="21.95" customHeight="1" x14ac:dyDescent="0.2">
      <c r="A90" s="110"/>
      <c r="B90" s="114"/>
      <c r="C90" s="88" t="s">
        <v>110</v>
      </c>
      <c r="D90" s="87">
        <v>0</v>
      </c>
      <c r="E90" s="17">
        <v>0</v>
      </c>
      <c r="F90" s="87">
        <v>0</v>
      </c>
      <c r="G90" s="17">
        <v>0</v>
      </c>
      <c r="H90" s="3" t="s">
        <v>26</v>
      </c>
    </row>
    <row r="91" spans="1:8" s="30" customFormat="1" ht="21.95" customHeight="1" x14ac:dyDescent="0.2">
      <c r="A91" s="108" t="s">
        <v>124</v>
      </c>
      <c r="B91" s="111" t="s">
        <v>148</v>
      </c>
      <c r="C91" s="88" t="s">
        <v>106</v>
      </c>
      <c r="D91" s="87">
        <v>4762</v>
      </c>
      <c r="E91" s="17">
        <v>100</v>
      </c>
      <c r="F91" s="87">
        <v>3999.7</v>
      </c>
      <c r="G91" s="17">
        <v>100</v>
      </c>
      <c r="H91" s="3">
        <v>-16.007979840403195</v>
      </c>
    </row>
    <row r="92" spans="1:8" s="30" customFormat="1" ht="30.75" customHeight="1" x14ac:dyDescent="0.2">
      <c r="A92" s="109"/>
      <c r="B92" s="111"/>
      <c r="C92" s="88" t="s">
        <v>107</v>
      </c>
      <c r="D92" s="87">
        <v>4762</v>
      </c>
      <c r="E92" s="17">
        <v>100</v>
      </c>
      <c r="F92" s="87">
        <v>3999.7</v>
      </c>
      <c r="G92" s="17">
        <v>100</v>
      </c>
      <c r="H92" s="3">
        <v>-16.007979840403195</v>
      </c>
    </row>
    <row r="93" spans="1:8" s="30" customFormat="1" ht="21.95" customHeight="1" x14ac:dyDescent="0.2">
      <c r="A93" s="109"/>
      <c r="B93" s="111"/>
      <c r="C93" s="88" t="s">
        <v>108</v>
      </c>
      <c r="D93" s="87">
        <v>0</v>
      </c>
      <c r="E93" s="17">
        <v>0</v>
      </c>
      <c r="F93" s="87">
        <v>0</v>
      </c>
      <c r="G93" s="17">
        <v>0</v>
      </c>
      <c r="H93" s="3" t="s">
        <v>26</v>
      </c>
    </row>
    <row r="94" spans="1:8" s="30" customFormat="1" ht="21.95" customHeight="1" x14ac:dyDescent="0.2">
      <c r="A94" s="109"/>
      <c r="B94" s="111"/>
      <c r="C94" s="88" t="s">
        <v>109</v>
      </c>
      <c r="D94" s="87">
        <v>0</v>
      </c>
      <c r="E94" s="17">
        <v>0</v>
      </c>
      <c r="F94" s="87">
        <v>0</v>
      </c>
      <c r="G94" s="17">
        <v>0</v>
      </c>
      <c r="H94" s="3" t="s">
        <v>26</v>
      </c>
    </row>
    <row r="95" spans="1:8" s="30" customFormat="1" ht="21.95" customHeight="1" x14ac:dyDescent="0.2">
      <c r="A95" s="110"/>
      <c r="B95" s="111"/>
      <c r="C95" s="88" t="s">
        <v>110</v>
      </c>
      <c r="D95" s="87">
        <v>0</v>
      </c>
      <c r="E95" s="17">
        <v>0</v>
      </c>
      <c r="F95" s="87">
        <v>0</v>
      </c>
      <c r="G95" s="17">
        <v>0</v>
      </c>
      <c r="H95" s="3" t="s">
        <v>26</v>
      </c>
    </row>
    <row r="96" spans="1:8" s="30" customFormat="1" ht="21.95" customHeight="1" x14ac:dyDescent="0.2">
      <c r="A96" s="105" t="s">
        <v>167</v>
      </c>
      <c r="B96" s="129" t="s">
        <v>168</v>
      </c>
      <c r="C96" s="90" t="s">
        <v>106</v>
      </c>
      <c r="D96" s="69">
        <v>100</v>
      </c>
      <c r="E96" s="68">
        <v>100</v>
      </c>
      <c r="F96" s="69">
        <v>84</v>
      </c>
      <c r="G96" s="68">
        <v>100</v>
      </c>
      <c r="H96" s="69">
        <v>-16</v>
      </c>
    </row>
    <row r="97" spans="1:8" s="30" customFormat="1" ht="34.5" customHeight="1" x14ac:dyDescent="0.2">
      <c r="A97" s="106"/>
      <c r="B97" s="130"/>
      <c r="C97" s="90" t="s">
        <v>107</v>
      </c>
      <c r="D97" s="69">
        <v>100</v>
      </c>
      <c r="E97" s="68">
        <v>100</v>
      </c>
      <c r="F97" s="69">
        <v>84</v>
      </c>
      <c r="G97" s="68">
        <v>100</v>
      </c>
      <c r="H97" s="69">
        <v>-16</v>
      </c>
    </row>
    <row r="98" spans="1:8" s="30" customFormat="1" ht="21.95" customHeight="1" x14ac:dyDescent="0.2">
      <c r="A98" s="106"/>
      <c r="B98" s="130"/>
      <c r="C98" s="90" t="s">
        <v>108</v>
      </c>
      <c r="D98" s="69">
        <v>0</v>
      </c>
      <c r="E98" s="68">
        <v>0</v>
      </c>
      <c r="F98" s="69">
        <v>0</v>
      </c>
      <c r="G98" s="68">
        <v>0</v>
      </c>
      <c r="H98" s="69" t="s">
        <v>26</v>
      </c>
    </row>
    <row r="99" spans="1:8" s="30" customFormat="1" ht="21.95" customHeight="1" x14ac:dyDescent="0.2">
      <c r="A99" s="106"/>
      <c r="B99" s="130"/>
      <c r="C99" s="90" t="s">
        <v>109</v>
      </c>
      <c r="D99" s="69">
        <v>0</v>
      </c>
      <c r="E99" s="68">
        <v>0</v>
      </c>
      <c r="F99" s="69">
        <v>0</v>
      </c>
      <c r="G99" s="68">
        <v>0</v>
      </c>
      <c r="H99" s="69" t="s">
        <v>26</v>
      </c>
    </row>
    <row r="100" spans="1:8" s="30" customFormat="1" ht="21.95" customHeight="1" x14ac:dyDescent="0.2">
      <c r="A100" s="107"/>
      <c r="B100" s="131"/>
      <c r="C100" s="90" t="s">
        <v>110</v>
      </c>
      <c r="D100" s="69">
        <v>0</v>
      </c>
      <c r="E100" s="68">
        <v>0</v>
      </c>
      <c r="F100" s="69">
        <v>0</v>
      </c>
      <c r="G100" s="68">
        <v>0</v>
      </c>
      <c r="H100" s="69" t="s">
        <v>26</v>
      </c>
    </row>
    <row r="101" spans="1:8" ht="17.25" customHeight="1" x14ac:dyDescent="0.2">
      <c r="A101" s="99" t="s">
        <v>125</v>
      </c>
      <c r="B101" s="100"/>
      <c r="C101" s="49" t="s">
        <v>106</v>
      </c>
      <c r="D101" s="45">
        <f>SUM(D102:D105)</f>
        <v>7116098.4999999981</v>
      </c>
      <c r="E101" s="46">
        <f>SUM(E102:E105)</f>
        <v>100</v>
      </c>
      <c r="F101" s="84">
        <f>SUM(F102:F105)</f>
        <v>4949078.4750000006</v>
      </c>
      <c r="G101" s="85">
        <f>SUM(G102:G105)</f>
        <v>100</v>
      </c>
      <c r="H101" s="47">
        <f>F101/D101*100-100</f>
        <v>-30.452361290389646</v>
      </c>
    </row>
    <row r="102" spans="1:8" ht="31.5" x14ac:dyDescent="0.2">
      <c r="A102" s="101"/>
      <c r="B102" s="102"/>
      <c r="C102" s="49" t="s">
        <v>107</v>
      </c>
      <c r="D102" s="45">
        <f>D7+D17+D12+D22+D32+D47+D52+D57+D72+D77+D42+D27+D87+D92+D97</f>
        <v>3312660.5999999996</v>
      </c>
      <c r="E102" s="46">
        <f>D102/D101*100</f>
        <v>46.551640621613103</v>
      </c>
      <c r="F102" s="84">
        <f>F7+F17+F12+F22+F32+F47++F52+F57+F72+F77+F42+F27+F87+F92+F97</f>
        <v>2215764.4050000003</v>
      </c>
      <c r="G102" s="85">
        <f>F102/F101*100</f>
        <v>44.771252187509511</v>
      </c>
      <c r="H102" s="47">
        <f t="shared" ref="H102:H105" si="0">F102/D102*100-100</f>
        <v>-33.112242014772036</v>
      </c>
    </row>
    <row r="103" spans="1:8" ht="20.25" customHeight="1" x14ac:dyDescent="0.2">
      <c r="A103" s="101"/>
      <c r="B103" s="102"/>
      <c r="C103" s="49" t="s">
        <v>108</v>
      </c>
      <c r="D103" s="45">
        <f>D8+D18+D13+D23+D33+D48++D53+D58+D73+D78+D43+D28+D88+D93+D98</f>
        <v>214427.90000000002</v>
      </c>
      <c r="E103" s="46">
        <f>D103/D101*100</f>
        <v>3.0132789758320526</v>
      </c>
      <c r="F103" s="84">
        <f>F8+F18+F13+F23+F33+F48++F53+F58+F73+F78+F43+F28+F88+F93+F98</f>
        <v>148669.4</v>
      </c>
      <c r="G103" s="85">
        <f>F103/F101*100</f>
        <v>3.0039814634379982</v>
      </c>
      <c r="H103" s="47">
        <f t="shared" si="0"/>
        <v>-30.666951455477587</v>
      </c>
    </row>
    <row r="104" spans="1:8" ht="19.5" customHeight="1" x14ac:dyDescent="0.2">
      <c r="A104" s="101"/>
      <c r="B104" s="102"/>
      <c r="C104" s="49" t="s">
        <v>109</v>
      </c>
      <c r="D104" s="45">
        <f>D9+D19+D14+D24+D34+D49++D54+D59+D74+D79+D44+D29+D89+D94+D99</f>
        <v>3224974.8999999994</v>
      </c>
      <c r="E104" s="46">
        <f>D104/D101*100</f>
        <v>45.319424681937726</v>
      </c>
      <c r="F104" s="84">
        <f>F9+F19+F14+F24+F34+F49++F54+F59+F74+F79+F44+F29+F89+F94+F99</f>
        <v>2320679.87</v>
      </c>
      <c r="G104" s="85">
        <f>F104/F101*100</f>
        <v>46.89115118547398</v>
      </c>
      <c r="H104" s="47">
        <f t="shared" si="0"/>
        <v>-28.040374205703102</v>
      </c>
    </row>
    <row r="105" spans="1:8" ht="21" customHeight="1" x14ac:dyDescent="0.2">
      <c r="A105" s="103"/>
      <c r="B105" s="104"/>
      <c r="C105" s="49" t="s">
        <v>110</v>
      </c>
      <c r="D105" s="45">
        <f>D10+D20+D15+D25+D35+D50++D55+D60+D75+D80+D45+D30+D90+D95+D100</f>
        <v>364035.1</v>
      </c>
      <c r="E105" s="46">
        <f>D105/D101*100</f>
        <v>5.1156557206171343</v>
      </c>
      <c r="F105" s="84">
        <f>F10+F20+F15+F25+F35+F50++F55+F60+F75+F80+F45+F30+F90+F95+F100</f>
        <v>263964.79999999999</v>
      </c>
      <c r="G105" s="85">
        <f>F105/F101*100</f>
        <v>5.3336151635785072</v>
      </c>
      <c r="H105" s="47">
        <f t="shared" si="0"/>
        <v>-27.489189916027328</v>
      </c>
    </row>
  </sheetData>
  <mergeCells count="46">
    <mergeCell ref="A6:A10"/>
    <mergeCell ref="B6:B10"/>
    <mergeCell ref="A1:H1"/>
    <mergeCell ref="A3:A4"/>
    <mergeCell ref="B3:B4"/>
    <mergeCell ref="C3:C4"/>
    <mergeCell ref="D3:E3"/>
    <mergeCell ref="F3:G3"/>
    <mergeCell ref="H3:H4"/>
    <mergeCell ref="A11:A15"/>
    <mergeCell ref="B11:B15"/>
    <mergeCell ref="A16:A20"/>
    <mergeCell ref="B16:B20"/>
    <mergeCell ref="A21:A25"/>
    <mergeCell ref="B21:B25"/>
    <mergeCell ref="A26:A30"/>
    <mergeCell ref="B26:B30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6:A70"/>
    <mergeCell ref="B66:B70"/>
    <mergeCell ref="A71:A75"/>
    <mergeCell ref="B71:B75"/>
    <mergeCell ref="A61:A65"/>
    <mergeCell ref="B61:B65"/>
    <mergeCell ref="A76:A80"/>
    <mergeCell ref="B76:B80"/>
    <mergeCell ref="A91:A95"/>
    <mergeCell ref="B91:B95"/>
    <mergeCell ref="A81:A85"/>
    <mergeCell ref="B81:B85"/>
    <mergeCell ref="A86:A90"/>
    <mergeCell ref="B86:B90"/>
    <mergeCell ref="A101:B105"/>
    <mergeCell ref="A96:A100"/>
    <mergeCell ref="B96:B10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 </vt:lpstr>
      <vt:lpstr>'форма 2'!Область_печати</vt:lpstr>
      <vt:lpstr>'форма 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2023-11-16T09:22:31Z</cp:lastPrinted>
  <dcterms:created xsi:type="dcterms:W3CDTF">1996-10-08T23:32:33Z</dcterms:created>
  <dcterms:modified xsi:type="dcterms:W3CDTF">2023-11-16T09:22:59Z</dcterms:modified>
</cp:coreProperties>
</file>