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P:\РЕАЛИЗАЦИЯ МП\СВОДНЫЕ ОТЧЕТЫ по МУНИЦ ПРОГР\2024 год\9 месяцев\"/>
    </mc:Choice>
  </mc:AlternateContent>
  <bookViews>
    <workbookView xWindow="360" yWindow="15" windowWidth="20955" windowHeight="9720" activeTab="1"/>
  </bookViews>
  <sheets>
    <sheet name="форма 2" sheetId="1" r:id="rId1"/>
    <sheet name="форма 4 " sheetId="2" r:id="rId2"/>
  </sheets>
  <definedNames>
    <definedName name="Print_Titles" localSheetId="1">'форма 4 '!$4:$5</definedName>
    <definedName name="_xlnm.Print_Area" localSheetId="0">'форма 2'!$A$1:$H$98</definedName>
    <definedName name="_xlnm.Print_Area" localSheetId="1">'форма 4 '!$A$1:$H$1481</definedName>
  </definedNames>
  <calcPr calcId="152511" fullPrecision="0"/>
</workbook>
</file>

<file path=xl/calcChain.xml><?xml version="1.0" encoding="utf-8"?>
<calcChain xmlns="http://schemas.openxmlformats.org/spreadsheetml/2006/main">
  <c r="H985" i="2" l="1"/>
  <c r="D1051" i="2" l="1"/>
  <c r="D1061" i="2"/>
  <c r="H49" i="2" l="1"/>
  <c r="H50" i="2"/>
  <c r="F1428" i="2" l="1"/>
  <c r="H81" i="1" l="1"/>
  <c r="H67" i="1"/>
  <c r="F707" i="2" l="1"/>
  <c r="F837" i="2"/>
  <c r="F752" i="2"/>
  <c r="D707" i="2"/>
  <c r="F687" i="2"/>
  <c r="F682" i="2"/>
  <c r="D503" i="2"/>
  <c r="F652" i="2"/>
  <c r="F647" i="2"/>
  <c r="F571" i="2"/>
  <c r="F570" i="2"/>
  <c r="F569" i="2"/>
  <c r="F568" i="2"/>
  <c r="D569" i="2"/>
  <c r="D570" i="2"/>
  <c r="D571" i="2"/>
  <c r="D568" i="2"/>
  <c r="F567" i="2" l="1"/>
  <c r="F276" i="2"/>
  <c r="F275" i="2"/>
  <c r="F274" i="2"/>
  <c r="F273" i="2"/>
  <c r="D276" i="2"/>
  <c r="D275" i="2"/>
  <c r="D274" i="2"/>
  <c r="D273" i="2"/>
  <c r="H296" i="2"/>
  <c r="H295" i="2"/>
  <c r="H294" i="2"/>
  <c r="H293" i="2"/>
  <c r="F292" i="2"/>
  <c r="D292" i="2"/>
  <c r="E296" i="2" s="1"/>
  <c r="F203" i="2"/>
  <c r="H226" i="2"/>
  <c r="H225" i="2"/>
  <c r="H224" i="2"/>
  <c r="H223" i="2"/>
  <c r="F222" i="2"/>
  <c r="G225" i="2" s="1"/>
  <c r="D222" i="2"/>
  <c r="E224" i="2" s="1"/>
  <c r="D47" i="2"/>
  <c r="E51" i="2" s="1"/>
  <c r="H18" i="2"/>
  <c r="H19" i="2"/>
  <c r="H20" i="2"/>
  <c r="H21" i="2"/>
  <c r="H24" i="2"/>
  <c r="H25" i="2"/>
  <c r="H26" i="2"/>
  <c r="H28" i="2"/>
  <c r="H29" i="2"/>
  <c r="H30" i="2"/>
  <c r="H31" i="2"/>
  <c r="H33" i="2"/>
  <c r="H34" i="2"/>
  <c r="H35" i="2"/>
  <c r="H36" i="2"/>
  <c r="H37" i="2"/>
  <c r="H38" i="2"/>
  <c r="H39" i="2"/>
  <c r="H40" i="2"/>
  <c r="H41" i="2"/>
  <c r="H43" i="2"/>
  <c r="H44" i="2"/>
  <c r="H45" i="2"/>
  <c r="H46" i="2"/>
  <c r="H48" i="2"/>
  <c r="H51" i="2"/>
  <c r="H53" i="2"/>
  <c r="H54" i="2"/>
  <c r="H55" i="2"/>
  <c r="H56" i="2"/>
  <c r="H59" i="2"/>
  <c r="H60" i="2"/>
  <c r="H61" i="2"/>
  <c r="H63" i="2"/>
  <c r="H64" i="2"/>
  <c r="H65" i="2"/>
  <c r="H66" i="2"/>
  <c r="H68" i="2"/>
  <c r="H69" i="2"/>
  <c r="H70" i="2"/>
  <c r="H71" i="2"/>
  <c r="H78" i="2"/>
  <c r="H79" i="2"/>
  <c r="H80" i="2"/>
  <c r="H81" i="2"/>
  <c r="H83" i="2"/>
  <c r="H84" i="2"/>
  <c r="H85" i="2"/>
  <c r="H86" i="2"/>
  <c r="H88" i="2"/>
  <c r="H89" i="2"/>
  <c r="H90" i="2"/>
  <c r="H91" i="2"/>
  <c r="H93" i="2"/>
  <c r="H94" i="2"/>
  <c r="H95" i="2"/>
  <c r="H96" i="2"/>
  <c r="H99" i="2"/>
  <c r="H101" i="2"/>
  <c r="H103" i="2"/>
  <c r="H104" i="2"/>
  <c r="H105" i="2"/>
  <c r="H106" i="2"/>
  <c r="H108" i="2"/>
  <c r="H109" i="2"/>
  <c r="H110" i="2"/>
  <c r="H111" i="2"/>
  <c r="H113" i="2"/>
  <c r="H114" i="2"/>
  <c r="H115" i="2"/>
  <c r="H116" i="2"/>
  <c r="H123" i="2"/>
  <c r="H124" i="2"/>
  <c r="H125" i="2"/>
  <c r="H126" i="2"/>
  <c r="H128" i="2"/>
  <c r="H129" i="2"/>
  <c r="H130" i="2"/>
  <c r="H131" i="2"/>
  <c r="H133" i="2"/>
  <c r="H134" i="2"/>
  <c r="H135" i="2"/>
  <c r="H136" i="2"/>
  <c r="G224" i="2" l="1"/>
  <c r="E50" i="2"/>
  <c r="E223" i="2"/>
  <c r="G293" i="2"/>
  <c r="G294" i="2"/>
  <c r="G296" i="2"/>
  <c r="E49" i="2"/>
  <c r="E48" i="2"/>
  <c r="G295" i="2"/>
  <c r="E295" i="2"/>
  <c r="H292" i="2"/>
  <c r="E294" i="2"/>
  <c r="E293" i="2"/>
  <c r="E226" i="2"/>
  <c r="G223" i="2"/>
  <c r="E225" i="2"/>
  <c r="G226" i="2"/>
  <c r="H222" i="2"/>
  <c r="F1048" i="2"/>
  <c r="F1052" i="2"/>
  <c r="G292" i="2" l="1"/>
  <c r="E222" i="2"/>
  <c r="E292" i="2"/>
  <c r="G222" i="2"/>
  <c r="F1447" i="2"/>
  <c r="D948" i="2" l="1"/>
  <c r="H963" i="2"/>
  <c r="H964" i="2"/>
  <c r="H965" i="2"/>
  <c r="H966" i="2"/>
  <c r="H968" i="2"/>
  <c r="H969" i="2"/>
  <c r="H970" i="2"/>
  <c r="H971" i="2"/>
  <c r="H973" i="2"/>
  <c r="H975" i="2"/>
  <c r="H976" i="2"/>
  <c r="H978" i="2"/>
  <c r="H979" i="2"/>
  <c r="H980" i="2"/>
  <c r="H981" i="2"/>
  <c r="H1008" i="2"/>
  <c r="H1025" i="2"/>
  <c r="H1026" i="2"/>
  <c r="H1013" i="2"/>
  <c r="H1014" i="2"/>
  <c r="H1015" i="2"/>
  <c r="H1016" i="2"/>
  <c r="H1000" i="2"/>
  <c r="H1001" i="2"/>
  <c r="H1003" i="2"/>
  <c r="H1004" i="2"/>
  <c r="H1005" i="2"/>
  <c r="H1006" i="2"/>
  <c r="H1009" i="2"/>
  <c r="H1010" i="2"/>
  <c r="H1011" i="2"/>
  <c r="H1035" i="2"/>
  <c r="H1036" i="2"/>
  <c r="F1028" i="2"/>
  <c r="D1028" i="2"/>
  <c r="H1045" i="2"/>
  <c r="D1052" i="2"/>
  <c r="D1047" i="2"/>
  <c r="H1054" i="2"/>
  <c r="H1055" i="2"/>
  <c r="H1053" i="2"/>
  <c r="H1049" i="2"/>
  <c r="H1050" i="2"/>
  <c r="H1048" i="2"/>
  <c r="D1062" i="2"/>
  <c r="F1067" i="2"/>
  <c r="D1067" i="2"/>
  <c r="F1058" i="2"/>
  <c r="D1058" i="2"/>
  <c r="H1070" i="2"/>
  <c r="H1071" i="2"/>
  <c r="H1065" i="2"/>
  <c r="H1060" i="2"/>
  <c r="H1075" i="2"/>
  <c r="H1076" i="2"/>
  <c r="F1073" i="2"/>
  <c r="F1072" i="2" s="1"/>
  <c r="D1073" i="2"/>
  <c r="D1072" i="2" s="1"/>
  <c r="F1077" i="2"/>
  <c r="D1077" i="2"/>
  <c r="F1088" i="2"/>
  <c r="D1088" i="2"/>
  <c r="F1111" i="2"/>
  <c r="F1110" i="2"/>
  <c r="F1109" i="2"/>
  <c r="F1108" i="2"/>
  <c r="D1108" i="2"/>
  <c r="F1123" i="2"/>
  <c r="F1122" i="2" s="1"/>
  <c r="D1123" i="2"/>
  <c r="D1143" i="2"/>
  <c r="F1143" i="2"/>
  <c r="F1142" i="2" s="1"/>
  <c r="H1175" i="2"/>
  <c r="H1176" i="2"/>
  <c r="F1178" i="2"/>
  <c r="H1185" i="2"/>
  <c r="H1186" i="2"/>
  <c r="H1188" i="2"/>
  <c r="H1189" i="2"/>
  <c r="H1190" i="2"/>
  <c r="H1191" i="2"/>
  <c r="F1202" i="2"/>
  <c r="D1202" i="2"/>
  <c r="F1197" i="2"/>
  <c r="D1197" i="2"/>
  <c r="D1193" i="2"/>
  <c r="H1200" i="2"/>
  <c r="H1201" i="2"/>
  <c r="H1205" i="2"/>
  <c r="H1206" i="2"/>
  <c r="F1208" i="2"/>
  <c r="D1208" i="2"/>
  <c r="H1215" i="2"/>
  <c r="H1216" i="2"/>
  <c r="H1218" i="2"/>
  <c r="H1219" i="2"/>
  <c r="H1220" i="2"/>
  <c r="H1221" i="2"/>
  <c r="H1223" i="2"/>
  <c r="H1224" i="2"/>
  <c r="H1225" i="2"/>
  <c r="H1226" i="2"/>
  <c r="H1214" i="2"/>
  <c r="H1213" i="2"/>
  <c r="H1240" i="2"/>
  <c r="H1241" i="2"/>
  <c r="H1235" i="2"/>
  <c r="H1236" i="2"/>
  <c r="D1228" i="2"/>
  <c r="H1253" i="2"/>
  <c r="H1258" i="2"/>
  <c r="H1255" i="2"/>
  <c r="H1259" i="2"/>
  <c r="H1260" i="2"/>
  <c r="H1261" i="2"/>
  <c r="H1263" i="2"/>
  <c r="H1264" i="2"/>
  <c r="H1265" i="2"/>
  <c r="H1266" i="2"/>
  <c r="H1267" i="2"/>
  <c r="H1268" i="2"/>
  <c r="H1269" i="2"/>
  <c r="H1270" i="2"/>
  <c r="G1259" i="2"/>
  <c r="G1260" i="2"/>
  <c r="G1261" i="2"/>
  <c r="G1264" i="2"/>
  <c r="G1265" i="2"/>
  <c r="G1266" i="2"/>
  <c r="G1267" i="2"/>
  <c r="G1268" i="2"/>
  <c r="G1269" i="2"/>
  <c r="G1270" i="2"/>
  <c r="G1271" i="2"/>
  <c r="E1259" i="2"/>
  <c r="E1260" i="2"/>
  <c r="E1261" i="2"/>
  <c r="E1264" i="2"/>
  <c r="E1265" i="2"/>
  <c r="E1266" i="2"/>
  <c r="E1267" i="2"/>
  <c r="E1268" i="2"/>
  <c r="E1269" i="2"/>
  <c r="E1270" i="2"/>
  <c r="E1271" i="2"/>
  <c r="H1271" i="2"/>
  <c r="F1287" i="2"/>
  <c r="D1287" i="2"/>
  <c r="H1286" i="2"/>
  <c r="F1275" i="2"/>
  <c r="F1273" i="2"/>
  <c r="D1275" i="2"/>
  <c r="D1273" i="2"/>
  <c r="H1291" i="2"/>
  <c r="H1288" i="2"/>
  <c r="H1306" i="2"/>
  <c r="H1305" i="2"/>
  <c r="H1304" i="2"/>
  <c r="H1300" i="2"/>
  <c r="H1301" i="2"/>
  <c r="F1302" i="2"/>
  <c r="D1302" i="2"/>
  <c r="D1293" i="2"/>
  <c r="H1320" i="2"/>
  <c r="H1321" i="2"/>
  <c r="H1319" i="2"/>
  <c r="H1325" i="2"/>
  <c r="H1326" i="2"/>
  <c r="H1324" i="2"/>
  <c r="H1330" i="2"/>
  <c r="H1331" i="2"/>
  <c r="H1329" i="2"/>
  <c r="H1396" i="2"/>
  <c r="H1405" i="2"/>
  <c r="H1406" i="2"/>
  <c r="H1410" i="2"/>
  <c r="H1411" i="2"/>
  <c r="H1415" i="2"/>
  <c r="H1416" i="2"/>
  <c r="H1420" i="2"/>
  <c r="H1421" i="2"/>
  <c r="H1423" i="2"/>
  <c r="H1424" i="2"/>
  <c r="H1425" i="2"/>
  <c r="H1426" i="2"/>
  <c r="H1436" i="2"/>
  <c r="H1441" i="2"/>
  <c r="H1446" i="2"/>
  <c r="H1443" i="2"/>
  <c r="H1444" i="2"/>
  <c r="H1445" i="2"/>
  <c r="H1450" i="2"/>
  <c r="H1451" i="2"/>
  <c r="H1460" i="2"/>
  <c r="H1461" i="2"/>
  <c r="H1465" i="2"/>
  <c r="H1466" i="2"/>
  <c r="H1475" i="2"/>
  <c r="H1476" i="2"/>
  <c r="H1390" i="2"/>
  <c r="H1391" i="2"/>
  <c r="H1365" i="2"/>
  <c r="H1366" i="2"/>
  <c r="H1360" i="2"/>
  <c r="H1361" i="2"/>
  <c r="H1345" i="2"/>
  <c r="H1346" i="2"/>
  <c r="H1340" i="2"/>
  <c r="H1341" i="2"/>
  <c r="H1335" i="2"/>
  <c r="H1336" i="2"/>
  <c r="H1313" i="2"/>
  <c r="H1314" i="2"/>
  <c r="H1315" i="2"/>
  <c r="H1316" i="2"/>
  <c r="H1312" i="2"/>
  <c r="H1308" i="2"/>
  <c r="H1309" i="2"/>
  <c r="H1310" i="2"/>
  <c r="H1311" i="2"/>
  <c r="H1307" i="2"/>
  <c r="F1318" i="2"/>
  <c r="D1318" i="2"/>
  <c r="F1353" i="2"/>
  <c r="D1353" i="2"/>
  <c r="D1357" i="2"/>
  <c r="D1362" i="2"/>
  <c r="F1362" i="2"/>
  <c r="F1357" i="2"/>
  <c r="F1383" i="2"/>
  <c r="D1383" i="2"/>
  <c r="F1408" i="2"/>
  <c r="F1407" i="2" s="1"/>
  <c r="D1408" i="2"/>
  <c r="D1407" i="2" s="1"/>
  <c r="D1043" i="2" l="1"/>
  <c r="D1348" i="2"/>
  <c r="H1353" i="2"/>
  <c r="D1083" i="2"/>
  <c r="H1197" i="2"/>
  <c r="F1043" i="2"/>
  <c r="H1208" i="2"/>
  <c r="D1429" i="2"/>
  <c r="D1430" i="2"/>
  <c r="F1431" i="2"/>
  <c r="F1430" i="2"/>
  <c r="F1429" i="2"/>
  <c r="D1431" i="2"/>
  <c r="D1428" i="2"/>
  <c r="F1442" i="2"/>
  <c r="D1442" i="2"/>
  <c r="F1437" i="2"/>
  <c r="D1437" i="2"/>
  <c r="F1432" i="2"/>
  <c r="D1432" i="2"/>
  <c r="D1462" i="2"/>
  <c r="F1457" i="2"/>
  <c r="D1457" i="2"/>
  <c r="D1453" i="2"/>
  <c r="F1453" i="2"/>
  <c r="F1468" i="2"/>
  <c r="D1468" i="2"/>
  <c r="H1442" i="2" l="1"/>
  <c r="D1452" i="2"/>
  <c r="D1427" i="2"/>
  <c r="H1431" i="2"/>
  <c r="F1427" i="2"/>
  <c r="F681" i="2" l="1"/>
  <c r="F680" i="2"/>
  <c r="F679" i="2"/>
  <c r="F678" i="2"/>
  <c r="D679" i="2"/>
  <c r="D680" i="2"/>
  <c r="D681" i="2"/>
  <c r="D678" i="2"/>
  <c r="H836" i="2"/>
  <c r="H835" i="2"/>
  <c r="H834" i="2"/>
  <c r="H833" i="2"/>
  <c r="F832" i="2"/>
  <c r="G835" i="2" s="1"/>
  <c r="D832" i="2"/>
  <c r="E834" i="2" s="1"/>
  <c r="H861" i="2"/>
  <c r="H860" i="2"/>
  <c r="H859" i="2"/>
  <c r="H858" i="2"/>
  <c r="F857" i="2"/>
  <c r="G860" i="2" s="1"/>
  <c r="D857" i="2"/>
  <c r="E859" i="2" s="1"/>
  <c r="H856" i="2"/>
  <c r="H855" i="2"/>
  <c r="H854" i="2"/>
  <c r="H853" i="2"/>
  <c r="F852" i="2"/>
  <c r="G855" i="2" s="1"/>
  <c r="D852" i="2"/>
  <c r="E854" i="2" s="1"/>
  <c r="H851" i="2"/>
  <c r="H850" i="2"/>
  <c r="H849" i="2"/>
  <c r="H848" i="2"/>
  <c r="F847" i="2"/>
  <c r="G851" i="2" s="1"/>
  <c r="D847" i="2"/>
  <c r="E850" i="2" s="1"/>
  <c r="H846" i="2"/>
  <c r="H845" i="2"/>
  <c r="H844" i="2"/>
  <c r="H843" i="2"/>
  <c r="F842" i="2"/>
  <c r="G845" i="2" s="1"/>
  <c r="D842" i="2"/>
  <c r="E844" i="2" s="1"/>
  <c r="G834" i="2" l="1"/>
  <c r="E836" i="2"/>
  <c r="E833" i="2"/>
  <c r="E835" i="2"/>
  <c r="G833" i="2"/>
  <c r="G836" i="2"/>
  <c r="H832" i="2"/>
  <c r="G859" i="2"/>
  <c r="E858" i="2"/>
  <c r="G850" i="2"/>
  <c r="G849" i="2"/>
  <c r="E846" i="2"/>
  <c r="E861" i="2"/>
  <c r="E860" i="2"/>
  <c r="G861" i="2"/>
  <c r="G858" i="2"/>
  <c r="H857" i="2"/>
  <c r="E853" i="2"/>
  <c r="G854" i="2"/>
  <c r="G853" i="2"/>
  <c r="E856" i="2"/>
  <c r="E855" i="2"/>
  <c r="G856" i="2"/>
  <c r="H852" i="2"/>
  <c r="H847" i="2"/>
  <c r="E849" i="2"/>
  <c r="E848" i="2"/>
  <c r="G848" i="2"/>
  <c r="E851" i="2"/>
  <c r="E845" i="2"/>
  <c r="G846" i="2"/>
  <c r="E843" i="2"/>
  <c r="G844" i="2"/>
  <c r="G843" i="2"/>
  <c r="H842" i="2"/>
  <c r="F132" i="2"/>
  <c r="D132" i="2"/>
  <c r="E134" i="2" s="1"/>
  <c r="F127" i="2"/>
  <c r="D127" i="2"/>
  <c r="F122" i="2"/>
  <c r="D122" i="2"/>
  <c r="F121" i="2"/>
  <c r="D121" i="2"/>
  <c r="F120" i="2"/>
  <c r="D120" i="2"/>
  <c r="F119" i="2"/>
  <c r="D119" i="2"/>
  <c r="F118" i="2"/>
  <c r="D118" i="2"/>
  <c r="F112" i="2"/>
  <c r="D112" i="2"/>
  <c r="F107" i="2"/>
  <c r="D107" i="2"/>
  <c r="F102" i="2"/>
  <c r="D102" i="2"/>
  <c r="F100" i="2"/>
  <c r="D100" i="2"/>
  <c r="F98" i="2"/>
  <c r="D98" i="2"/>
  <c r="F92" i="2"/>
  <c r="D92" i="2"/>
  <c r="F87" i="2"/>
  <c r="D87" i="2"/>
  <c r="F82" i="2"/>
  <c r="D82" i="2"/>
  <c r="F77" i="2"/>
  <c r="D77" i="2"/>
  <c r="F76" i="2"/>
  <c r="D76" i="2"/>
  <c r="F75" i="2"/>
  <c r="D75" i="2"/>
  <c r="F74" i="2"/>
  <c r="H74" i="2" s="1"/>
  <c r="F73" i="2"/>
  <c r="D73" i="2"/>
  <c r="F67" i="2"/>
  <c r="D67" i="2"/>
  <c r="F62" i="2"/>
  <c r="D62" i="2"/>
  <c r="F58" i="2"/>
  <c r="D58" i="2"/>
  <c r="F52" i="2"/>
  <c r="D52" i="2"/>
  <c r="F47" i="2"/>
  <c r="E47" i="2"/>
  <c r="F42" i="2"/>
  <c r="G46" i="2" s="1"/>
  <c r="D42" i="2"/>
  <c r="E46" i="2" s="1"/>
  <c r="G41" i="2"/>
  <c r="E41" i="2"/>
  <c r="G40" i="2"/>
  <c r="E40" i="2"/>
  <c r="G39" i="2"/>
  <c r="E39" i="2"/>
  <c r="G38" i="2"/>
  <c r="E38" i="2"/>
  <c r="F32" i="2"/>
  <c r="D32" i="2"/>
  <c r="F27" i="2"/>
  <c r="D27" i="2"/>
  <c r="F23" i="2"/>
  <c r="D23" i="2"/>
  <c r="F17" i="2"/>
  <c r="D17" i="2"/>
  <c r="F16" i="2"/>
  <c r="D16" i="2"/>
  <c r="F15" i="2"/>
  <c r="D15" i="2"/>
  <c r="F14" i="2"/>
  <c r="D14" i="2"/>
  <c r="E135" i="2" l="1"/>
  <c r="H75" i="2"/>
  <c r="H98" i="2"/>
  <c r="F13" i="2"/>
  <c r="F8" i="2" s="1"/>
  <c r="H23" i="2"/>
  <c r="H47" i="2"/>
  <c r="G51" i="2"/>
  <c r="G48" i="2"/>
  <c r="G49" i="2"/>
  <c r="G50" i="2"/>
  <c r="G91" i="2"/>
  <c r="G88" i="2"/>
  <c r="G89" i="2"/>
  <c r="H87" i="2"/>
  <c r="G90" i="2"/>
  <c r="G106" i="2"/>
  <c r="G103" i="2"/>
  <c r="G104" i="2"/>
  <c r="G105" i="2"/>
  <c r="G19" i="2"/>
  <c r="G20" i="2"/>
  <c r="G18" i="2"/>
  <c r="H17" i="2"/>
  <c r="H73" i="2"/>
  <c r="E86" i="2"/>
  <c r="E83" i="2"/>
  <c r="E84" i="2"/>
  <c r="E85" i="2"/>
  <c r="E126" i="2"/>
  <c r="E123" i="2"/>
  <c r="E124" i="2"/>
  <c r="E125" i="2"/>
  <c r="F11" i="2"/>
  <c r="G28" i="2"/>
  <c r="G29" i="2"/>
  <c r="H27" i="2"/>
  <c r="G30" i="2"/>
  <c r="G31" i="2"/>
  <c r="E56" i="2"/>
  <c r="E53" i="2"/>
  <c r="E54" i="2"/>
  <c r="E55" i="2"/>
  <c r="E71" i="2"/>
  <c r="E68" i="2"/>
  <c r="E69" i="2"/>
  <c r="E70" i="2"/>
  <c r="H76" i="2"/>
  <c r="G95" i="2"/>
  <c r="H92" i="2"/>
  <c r="H100" i="2"/>
  <c r="G111" i="2"/>
  <c r="G108" i="2"/>
  <c r="G109" i="2"/>
  <c r="G110" i="2"/>
  <c r="H118" i="2"/>
  <c r="H120" i="2"/>
  <c r="G126" i="2"/>
  <c r="H122" i="2"/>
  <c r="G123" i="2"/>
  <c r="G124" i="2"/>
  <c r="G125" i="2"/>
  <c r="G33" i="2"/>
  <c r="G34" i="2"/>
  <c r="G35" i="2"/>
  <c r="G36" i="2"/>
  <c r="H32" i="2"/>
  <c r="H52" i="2"/>
  <c r="G56" i="2"/>
  <c r="G53" i="2"/>
  <c r="G54" i="2"/>
  <c r="G55" i="2"/>
  <c r="E66" i="2"/>
  <c r="E63" i="2"/>
  <c r="E64" i="2"/>
  <c r="E65" i="2"/>
  <c r="G131" i="2"/>
  <c r="G128" i="2"/>
  <c r="G129" i="2"/>
  <c r="G130" i="2"/>
  <c r="E28" i="2"/>
  <c r="E29" i="2"/>
  <c r="E30" i="2"/>
  <c r="E31" i="2"/>
  <c r="E96" i="2"/>
  <c r="E93" i="2"/>
  <c r="E94" i="2"/>
  <c r="E95" i="2"/>
  <c r="E111" i="2"/>
  <c r="E108" i="2"/>
  <c r="E109" i="2"/>
  <c r="E110" i="2"/>
  <c r="H14" i="2"/>
  <c r="E19" i="2"/>
  <c r="E20" i="2"/>
  <c r="E18" i="2"/>
  <c r="E33" i="2"/>
  <c r="E34" i="2"/>
  <c r="E35" i="2"/>
  <c r="E36" i="2"/>
  <c r="E81" i="2"/>
  <c r="E78" i="2"/>
  <c r="E79" i="2"/>
  <c r="E80" i="2"/>
  <c r="E91" i="2"/>
  <c r="E88" i="2"/>
  <c r="E89" i="2"/>
  <c r="E90" i="2"/>
  <c r="E106" i="2"/>
  <c r="E103" i="2"/>
  <c r="E104" i="2"/>
  <c r="E105" i="2"/>
  <c r="E116" i="2"/>
  <c r="E113" i="2"/>
  <c r="E114" i="2"/>
  <c r="E115" i="2"/>
  <c r="E131" i="2"/>
  <c r="E128" i="2"/>
  <c r="E129" i="2"/>
  <c r="E130" i="2"/>
  <c r="E133" i="2"/>
  <c r="H15" i="2"/>
  <c r="H121" i="2"/>
  <c r="F117" i="2"/>
  <c r="G118" i="2" s="1"/>
  <c r="H119" i="2"/>
  <c r="H16" i="2"/>
  <c r="G135" i="2"/>
  <c r="H132" i="2"/>
  <c r="G120" i="2"/>
  <c r="H127" i="2"/>
  <c r="G114" i="2"/>
  <c r="G115" i="2"/>
  <c r="H112" i="2"/>
  <c r="G116" i="2"/>
  <c r="G113" i="2"/>
  <c r="H107" i="2"/>
  <c r="H102" i="2"/>
  <c r="G84" i="2"/>
  <c r="G85" i="2"/>
  <c r="H82" i="2"/>
  <c r="G86" i="2"/>
  <c r="G83" i="2"/>
  <c r="G79" i="2"/>
  <c r="G80" i="2"/>
  <c r="G81" i="2"/>
  <c r="G78" i="2"/>
  <c r="H77" i="2"/>
  <c r="G69" i="2"/>
  <c r="G71" i="2"/>
  <c r="G68" i="2"/>
  <c r="H67" i="2"/>
  <c r="G70" i="2"/>
  <c r="F57" i="2"/>
  <c r="G60" i="2" s="1"/>
  <c r="H58" i="2"/>
  <c r="G64" i="2"/>
  <c r="G65" i="2"/>
  <c r="H62" i="2"/>
  <c r="G63" i="2"/>
  <c r="G66" i="2"/>
  <c r="G45" i="2"/>
  <c r="G43" i="2"/>
  <c r="G44" i="2"/>
  <c r="E45" i="2"/>
  <c r="E43" i="2"/>
  <c r="H42" i="2"/>
  <c r="E44" i="2"/>
  <c r="D117" i="2"/>
  <c r="E118" i="2" s="1"/>
  <c r="E832" i="2"/>
  <c r="D97" i="2"/>
  <c r="E101" i="2" s="1"/>
  <c r="G134" i="2"/>
  <c r="G136" i="2"/>
  <c r="D22" i="2"/>
  <c r="D13" i="2"/>
  <c r="D12" i="2" s="1"/>
  <c r="E842" i="2"/>
  <c r="E37" i="2"/>
  <c r="D72" i="2"/>
  <c r="E74" i="2" s="1"/>
  <c r="D9" i="2"/>
  <c r="D11" i="2"/>
  <c r="H11" i="2" s="1"/>
  <c r="F22" i="2"/>
  <c r="G23" i="2" s="1"/>
  <c r="G121" i="2"/>
  <c r="F9" i="2"/>
  <c r="H9" i="2" s="1"/>
  <c r="D57" i="2"/>
  <c r="E58" i="2" s="1"/>
  <c r="F97" i="2"/>
  <c r="G37" i="2"/>
  <c r="G94" i="2"/>
  <c r="G96" i="2"/>
  <c r="E857" i="2"/>
  <c r="G832" i="2"/>
  <c r="G852" i="2"/>
  <c r="G847" i="2"/>
  <c r="G857" i="2"/>
  <c r="E852" i="2"/>
  <c r="E847" i="2"/>
  <c r="G842" i="2"/>
  <c r="D10" i="2"/>
  <c r="F10" i="2"/>
  <c r="G133" i="2"/>
  <c r="E136" i="2"/>
  <c r="F72" i="2"/>
  <c r="F528" i="2"/>
  <c r="E99" i="2" l="1"/>
  <c r="G119" i="2"/>
  <c r="G117" i="2" s="1"/>
  <c r="F12" i="2"/>
  <c r="G13" i="2" s="1"/>
  <c r="G17" i="2"/>
  <c r="G87" i="2"/>
  <c r="E102" i="2"/>
  <c r="E77" i="2"/>
  <c r="E98" i="2"/>
  <c r="E97" i="2" s="1"/>
  <c r="G52" i="2"/>
  <c r="H10" i="2"/>
  <c r="E24" i="2"/>
  <c r="E25" i="2"/>
  <c r="E26" i="2"/>
  <c r="E23" i="2"/>
  <c r="E52" i="2"/>
  <c r="G47" i="2"/>
  <c r="H57" i="2"/>
  <c r="E100" i="2"/>
  <c r="E132" i="2"/>
  <c r="G59" i="2"/>
  <c r="H22" i="2"/>
  <c r="G24" i="2"/>
  <c r="G25" i="2"/>
  <c r="G26" i="2"/>
  <c r="G112" i="2"/>
  <c r="E17" i="2"/>
  <c r="H13" i="2"/>
  <c r="E119" i="2"/>
  <c r="H117" i="2"/>
  <c r="E120" i="2"/>
  <c r="E121" i="2"/>
  <c r="G132" i="2"/>
  <c r="G101" i="2"/>
  <c r="H97" i="2"/>
  <c r="G75" i="2"/>
  <c r="H72" i="2"/>
  <c r="G77" i="2"/>
  <c r="G58" i="2"/>
  <c r="G61" i="2"/>
  <c r="G42" i="2"/>
  <c r="E42" i="2"/>
  <c r="G122" i="2"/>
  <c r="E112" i="2"/>
  <c r="G102" i="2"/>
  <c r="E67" i="2"/>
  <c r="E75" i="2"/>
  <c r="E76" i="2"/>
  <c r="E122" i="2"/>
  <c r="E73" i="2"/>
  <c r="G82" i="2"/>
  <c r="E62" i="2"/>
  <c r="G100" i="2"/>
  <c r="E82" i="2"/>
  <c r="E127" i="2"/>
  <c r="D8" i="2"/>
  <c r="H8" i="2" s="1"/>
  <c r="E92" i="2"/>
  <c r="E32" i="2"/>
  <c r="E15" i="2"/>
  <c r="E87" i="2"/>
  <c r="G62" i="2"/>
  <c r="G67" i="2"/>
  <c r="E27" i="2"/>
  <c r="E107" i="2"/>
  <c r="E60" i="2"/>
  <c r="E59" i="2"/>
  <c r="E61" i="2"/>
  <c r="G98" i="2"/>
  <c r="G99" i="2"/>
  <c r="G76" i="2"/>
  <c r="G74" i="2"/>
  <c r="G73" i="2"/>
  <c r="G127" i="2"/>
  <c r="E14" i="2"/>
  <c r="E16" i="2"/>
  <c r="D7" i="2"/>
  <c r="E10" i="2" s="1"/>
  <c r="G32" i="2"/>
  <c r="G107" i="2"/>
  <c r="F882" i="2"/>
  <c r="F717" i="2"/>
  <c r="F7" i="2" l="1"/>
  <c r="G14" i="2"/>
  <c r="G12" i="2" s="1"/>
  <c r="G15" i="2"/>
  <c r="G57" i="2"/>
  <c r="G16" i="2"/>
  <c r="H12" i="2"/>
  <c r="E117" i="2"/>
  <c r="G22" i="2"/>
  <c r="E22" i="2"/>
  <c r="E72" i="2"/>
  <c r="G97" i="2"/>
  <c r="E57" i="2"/>
  <c r="E13" i="2"/>
  <c r="E12" i="2" s="1"/>
  <c r="H7" i="2"/>
  <c r="G11" i="2"/>
  <c r="G9" i="2"/>
  <c r="E9" i="2"/>
  <c r="E11" i="2"/>
  <c r="G8" i="2"/>
  <c r="G10" i="2"/>
  <c r="G72" i="2"/>
  <c r="E8" i="2"/>
  <c r="F1126" i="2"/>
  <c r="F1125" i="2"/>
  <c r="F1124" i="2"/>
  <c r="D1124" i="2"/>
  <c r="D1125" i="2"/>
  <c r="D1126" i="2"/>
  <c r="H1138" i="2"/>
  <c r="H1139" i="2"/>
  <c r="H1140" i="2"/>
  <c r="H1141" i="2"/>
  <c r="H1133" i="2"/>
  <c r="H1134" i="2"/>
  <c r="H1135" i="2"/>
  <c r="H1136" i="2"/>
  <c r="H1130" i="2"/>
  <c r="H1131" i="2"/>
  <c r="F1137" i="2"/>
  <c r="G1140" i="2" s="1"/>
  <c r="D1137" i="2"/>
  <c r="E1139" i="2" s="1"/>
  <c r="F1132" i="2"/>
  <c r="G1134" i="2" s="1"/>
  <c r="D1132" i="2"/>
  <c r="E1133" i="2" s="1"/>
  <c r="D1144" i="2"/>
  <c r="D1145" i="2"/>
  <c r="D1146" i="2"/>
  <c r="H1148" i="2"/>
  <c r="H1149" i="2"/>
  <c r="H1150" i="2"/>
  <c r="H1151" i="2"/>
  <c r="H1124" i="2" l="1"/>
  <c r="H1126" i="2"/>
  <c r="H1125" i="2"/>
  <c r="E1138" i="2"/>
  <c r="G1141" i="2"/>
  <c r="H1137" i="2"/>
  <c r="G1139" i="2"/>
  <c r="E1140" i="2"/>
  <c r="H1132" i="2"/>
  <c r="G7" i="2"/>
  <c r="E7" i="2"/>
  <c r="G1133" i="2"/>
  <c r="E1136" i="2"/>
  <c r="E1135" i="2"/>
  <c r="G1136" i="2"/>
  <c r="G1138" i="2"/>
  <c r="E1141" i="2"/>
  <c r="E1134" i="2"/>
  <c r="G1135" i="2"/>
  <c r="D1142" i="2"/>
  <c r="H1145" i="2"/>
  <c r="H1146" i="2"/>
  <c r="H1160" i="2"/>
  <c r="H1161" i="2"/>
  <c r="H1155" i="2"/>
  <c r="H1156" i="2"/>
  <c r="H1158" i="2"/>
  <c r="H1159" i="2"/>
  <c r="F1157" i="2"/>
  <c r="G1160" i="2" s="1"/>
  <c r="D1157" i="2"/>
  <c r="E1159" i="2" s="1"/>
  <c r="H1154" i="2"/>
  <c r="H1153" i="2"/>
  <c r="F1152" i="2"/>
  <c r="G1154" i="2" s="1"/>
  <c r="D1152" i="2"/>
  <c r="E1153" i="2" s="1"/>
  <c r="H1120" i="2"/>
  <c r="H1121" i="2"/>
  <c r="H1115" i="2"/>
  <c r="H1116" i="2"/>
  <c r="H1114" i="2"/>
  <c r="H1095" i="2"/>
  <c r="H1096" i="2"/>
  <c r="H1094" i="2"/>
  <c r="H1093" i="2"/>
  <c r="H1105" i="2"/>
  <c r="H1106" i="2"/>
  <c r="H1100" i="2"/>
  <c r="H1101" i="2"/>
  <c r="F1091" i="2"/>
  <c r="F1086" i="2" s="1"/>
  <c r="F1090" i="2"/>
  <c r="F1085" i="2" s="1"/>
  <c r="F1089" i="2"/>
  <c r="D1089" i="2"/>
  <c r="D1090" i="2"/>
  <c r="D1091" i="2"/>
  <c r="D1102" i="2"/>
  <c r="E1104" i="2" s="1"/>
  <c r="F1102" i="2"/>
  <c r="G1106" i="2" s="1"/>
  <c r="F1097" i="2"/>
  <c r="D1097" i="2"/>
  <c r="F1092" i="2"/>
  <c r="D1092" i="2"/>
  <c r="H1104" i="2"/>
  <c r="H1103" i="2"/>
  <c r="G1132" i="2" l="1"/>
  <c r="D1087" i="2"/>
  <c r="F1084" i="2"/>
  <c r="F1087" i="2"/>
  <c r="G1104" i="2"/>
  <c r="G1105" i="2"/>
  <c r="E1132" i="2"/>
  <c r="E1137" i="2"/>
  <c r="E1103" i="2"/>
  <c r="E1105" i="2"/>
  <c r="E1160" i="2"/>
  <c r="E1155" i="2"/>
  <c r="E1158" i="2"/>
  <c r="G1137" i="2"/>
  <c r="E1156" i="2"/>
  <c r="G1159" i="2"/>
  <c r="H1157" i="2"/>
  <c r="E1161" i="2"/>
  <c r="G1153" i="2"/>
  <c r="G1156" i="2"/>
  <c r="G1158" i="2"/>
  <c r="H1152" i="2"/>
  <c r="E1154" i="2"/>
  <c r="G1155" i="2"/>
  <c r="G1161" i="2"/>
  <c r="H1091" i="2"/>
  <c r="H1090" i="2"/>
  <c r="G1103" i="2"/>
  <c r="E1106" i="2"/>
  <c r="H1102" i="2"/>
  <c r="G1102" i="2" l="1"/>
  <c r="E1152" i="2"/>
  <c r="E1102" i="2"/>
  <c r="G1152" i="2"/>
  <c r="E1157" i="2"/>
  <c r="G1157" i="2"/>
  <c r="F1210" i="2" l="1"/>
  <c r="D1210" i="2"/>
  <c r="D1168" i="2"/>
  <c r="G1071" i="2"/>
  <c r="F1051" i="2"/>
  <c r="F355" i="2"/>
  <c r="F410" i="2"/>
  <c r="F430" i="2"/>
  <c r="F440" i="2"/>
  <c r="F145" i="2"/>
  <c r="F165" i="2"/>
  <c r="F205" i="2"/>
  <c r="F235" i="2"/>
  <c r="F255" i="2"/>
  <c r="F305" i="2"/>
  <c r="F320" i="2"/>
  <c r="F465" i="2"/>
  <c r="F505" i="2"/>
  <c r="F530" i="2"/>
  <c r="F590" i="2"/>
  <c r="F600" i="2"/>
  <c r="F630" i="2"/>
  <c r="F990" i="2"/>
  <c r="F1020" i="2"/>
  <c r="F1030" i="2"/>
  <c r="F1170" i="2"/>
  <c r="F1180" i="2"/>
  <c r="F1195" i="2"/>
  <c r="F1230" i="2"/>
  <c r="F1250" i="2"/>
  <c r="F1295" i="2"/>
  <c r="F1355" i="2"/>
  <c r="F1385" i="2"/>
  <c r="F865" i="2"/>
  <c r="F875" i="2"/>
  <c r="F895" i="2"/>
  <c r="F920" i="2"/>
  <c r="F950" i="2"/>
  <c r="F1455" i="2"/>
  <c r="F1470" i="2"/>
  <c r="F354" i="2"/>
  <c r="F409" i="2"/>
  <c r="F429" i="2"/>
  <c r="F439" i="2"/>
  <c r="F144" i="2"/>
  <c r="F164" i="2"/>
  <c r="F204" i="2"/>
  <c r="F234" i="2"/>
  <c r="F254" i="2"/>
  <c r="F304" i="2"/>
  <c r="F319" i="2"/>
  <c r="F464" i="2"/>
  <c r="F504" i="2"/>
  <c r="F529" i="2"/>
  <c r="F589" i="2"/>
  <c r="F599" i="2"/>
  <c r="F629" i="2"/>
  <c r="F989" i="2"/>
  <c r="F1019" i="2"/>
  <c r="F1029" i="2"/>
  <c r="F1169" i="2"/>
  <c r="F1179" i="2"/>
  <c r="F1194" i="2"/>
  <c r="F1209" i="2"/>
  <c r="H1209" i="2" s="1"/>
  <c r="F1229" i="2"/>
  <c r="F1254" i="2"/>
  <c r="F1274" i="2"/>
  <c r="F1294" i="2"/>
  <c r="F1354" i="2"/>
  <c r="F1384" i="2"/>
  <c r="F1059" i="2"/>
  <c r="F1044" i="2" s="1"/>
  <c r="H1044" i="2" s="1"/>
  <c r="F864" i="2"/>
  <c r="F874" i="2"/>
  <c r="F894" i="2"/>
  <c r="F919" i="2"/>
  <c r="F949" i="2"/>
  <c r="F1454" i="2"/>
  <c r="F1469" i="2"/>
  <c r="F353" i="2"/>
  <c r="F408" i="2"/>
  <c r="F428" i="2"/>
  <c r="F438" i="2"/>
  <c r="F143" i="2"/>
  <c r="F163" i="2"/>
  <c r="F233" i="2"/>
  <c r="F253" i="2"/>
  <c r="F303" i="2"/>
  <c r="F318" i="2"/>
  <c r="F463" i="2"/>
  <c r="F503" i="2"/>
  <c r="F588" i="2"/>
  <c r="F598" i="2"/>
  <c r="F628" i="2"/>
  <c r="F988" i="2"/>
  <c r="F1018" i="2"/>
  <c r="F1168" i="2"/>
  <c r="F1193" i="2"/>
  <c r="F1228" i="2"/>
  <c r="H1228" i="2" s="1"/>
  <c r="F1248" i="2"/>
  <c r="F1293" i="2"/>
  <c r="F863" i="2"/>
  <c r="F873" i="2"/>
  <c r="F893" i="2"/>
  <c r="F918" i="2"/>
  <c r="F948" i="2"/>
  <c r="F356" i="2"/>
  <c r="F431" i="2"/>
  <c r="F146" i="2"/>
  <c r="F166" i="2"/>
  <c r="F206" i="2"/>
  <c r="F236" i="2"/>
  <c r="F256" i="2"/>
  <c r="F306" i="2"/>
  <c r="F321" i="2"/>
  <c r="F466" i="2"/>
  <c r="F506" i="2"/>
  <c r="F531" i="2"/>
  <c r="F591" i="2"/>
  <c r="F601" i="2"/>
  <c r="F631" i="2"/>
  <c r="F991" i="2"/>
  <c r="F1021" i="2"/>
  <c r="F1031" i="2"/>
  <c r="F1171" i="2"/>
  <c r="F1181" i="2"/>
  <c r="F1196" i="2"/>
  <c r="F1211" i="2"/>
  <c r="F1231" i="2"/>
  <c r="F1256" i="2"/>
  <c r="H1256" i="2" s="1"/>
  <c r="F1276" i="2"/>
  <c r="F1296" i="2"/>
  <c r="F1356" i="2"/>
  <c r="F1386" i="2"/>
  <c r="F1061" i="2"/>
  <c r="F866" i="2"/>
  <c r="F876" i="2"/>
  <c r="F896" i="2"/>
  <c r="F921" i="2"/>
  <c r="F951" i="2"/>
  <c r="F1456" i="2"/>
  <c r="F1471" i="2"/>
  <c r="D356" i="2"/>
  <c r="D411" i="2"/>
  <c r="H411" i="2" s="1"/>
  <c r="D431" i="2"/>
  <c r="D441" i="2"/>
  <c r="H441" i="2" s="1"/>
  <c r="D146" i="2"/>
  <c r="D166" i="2"/>
  <c r="D206" i="2"/>
  <c r="D236" i="2"/>
  <c r="D256" i="2"/>
  <c r="D306" i="2"/>
  <c r="D321" i="2"/>
  <c r="D466" i="2"/>
  <c r="D506" i="2"/>
  <c r="D531" i="2"/>
  <c r="D591" i="2"/>
  <c r="D601" i="2"/>
  <c r="D631" i="2"/>
  <c r="D991" i="2"/>
  <c r="D1021" i="2"/>
  <c r="D1031" i="2"/>
  <c r="D1111" i="2"/>
  <c r="D1086" i="2" s="1"/>
  <c r="D1171" i="2"/>
  <c r="D1181" i="2"/>
  <c r="D1196" i="2"/>
  <c r="D1211" i="2"/>
  <c r="D1231" i="2"/>
  <c r="D1251" i="2"/>
  <c r="D1276" i="2"/>
  <c r="D1296" i="2"/>
  <c r="D1356" i="2"/>
  <c r="D1386" i="2"/>
  <c r="D1046" i="2"/>
  <c r="D1042" i="2" s="1"/>
  <c r="H681" i="2"/>
  <c r="D866" i="2"/>
  <c r="D876" i="2"/>
  <c r="D896" i="2"/>
  <c r="D921" i="2"/>
  <c r="D951" i="2"/>
  <c r="D1456" i="2"/>
  <c r="D1471" i="2"/>
  <c r="D353" i="2"/>
  <c r="D408" i="2"/>
  <c r="D428" i="2"/>
  <c r="D438" i="2"/>
  <c r="D143" i="2"/>
  <c r="D163" i="2"/>
  <c r="D203" i="2"/>
  <c r="D233" i="2"/>
  <c r="D253" i="2"/>
  <c r="D303" i="2"/>
  <c r="D318" i="2"/>
  <c r="D463" i="2"/>
  <c r="D528" i="2"/>
  <c r="D588" i="2"/>
  <c r="D598" i="2"/>
  <c r="D628" i="2"/>
  <c r="D988" i="2"/>
  <c r="D1018" i="2"/>
  <c r="E1143" i="2"/>
  <c r="D1178" i="2"/>
  <c r="D1248" i="2"/>
  <c r="D1243" i="2" s="1"/>
  <c r="D1317" i="2"/>
  <c r="E1318" i="2" s="1"/>
  <c r="D863" i="2"/>
  <c r="D873" i="2"/>
  <c r="D893" i="2"/>
  <c r="D918" i="2"/>
  <c r="H1428" i="2"/>
  <c r="D354" i="2"/>
  <c r="D409" i="2"/>
  <c r="D429" i="2"/>
  <c r="D439" i="2"/>
  <c r="D144" i="2"/>
  <c r="D164" i="2"/>
  <c r="D204" i="2"/>
  <c r="D234" i="2"/>
  <c r="D254" i="2"/>
  <c r="D304" i="2"/>
  <c r="D319" i="2"/>
  <c r="D464" i="2"/>
  <c r="D504" i="2"/>
  <c r="D529" i="2"/>
  <c r="D589" i="2"/>
  <c r="D599" i="2"/>
  <c r="D629" i="2"/>
  <c r="D989" i="2"/>
  <c r="D1019" i="2"/>
  <c r="D1029" i="2"/>
  <c r="D1109" i="2"/>
  <c r="D1084" i="2" s="1"/>
  <c r="D1169" i="2"/>
  <c r="D1179" i="2"/>
  <c r="D1194" i="2"/>
  <c r="D1209" i="2"/>
  <c r="E1209" i="2" s="1"/>
  <c r="D1229" i="2"/>
  <c r="H1229" i="2" s="1"/>
  <c r="D1254" i="2"/>
  <c r="D1249" i="2" s="1"/>
  <c r="D1274" i="2"/>
  <c r="D1294" i="2"/>
  <c r="D1354" i="2"/>
  <c r="D1384" i="2"/>
  <c r="D864" i="2"/>
  <c r="D874" i="2"/>
  <c r="D894" i="2"/>
  <c r="D919" i="2"/>
  <c r="D949" i="2"/>
  <c r="H1429" i="2"/>
  <c r="D1454" i="2"/>
  <c r="D1469" i="2"/>
  <c r="D355" i="2"/>
  <c r="D410" i="2"/>
  <c r="D430" i="2"/>
  <c r="D440" i="2"/>
  <c r="D145" i="2"/>
  <c r="D165" i="2"/>
  <c r="D205" i="2"/>
  <c r="D235" i="2"/>
  <c r="D255" i="2"/>
  <c r="D305" i="2"/>
  <c r="D320" i="2"/>
  <c r="D465" i="2"/>
  <c r="D505" i="2"/>
  <c r="D530" i="2"/>
  <c r="D590" i="2"/>
  <c r="D600" i="2"/>
  <c r="D630" i="2"/>
  <c r="D990" i="2"/>
  <c r="D1020" i="2"/>
  <c r="D1030" i="2"/>
  <c r="D1110" i="2"/>
  <c r="D1085" i="2" s="1"/>
  <c r="D1170" i="2"/>
  <c r="D1180" i="2"/>
  <c r="D1195" i="2"/>
  <c r="D1230" i="2"/>
  <c r="D1250" i="2"/>
  <c r="D1295" i="2"/>
  <c r="D1355" i="2"/>
  <c r="D1385" i="2"/>
  <c r="D865" i="2"/>
  <c r="D875" i="2"/>
  <c r="D895" i="2"/>
  <c r="D920" i="2"/>
  <c r="D950" i="2"/>
  <c r="H1430" i="2"/>
  <c r="D1455" i="2"/>
  <c r="D1470" i="2"/>
  <c r="F1472" i="2"/>
  <c r="G1474" i="2" s="1"/>
  <c r="D1472" i="2"/>
  <c r="H1474" i="2"/>
  <c r="H1473" i="2"/>
  <c r="F1462" i="2"/>
  <c r="H1464" i="2"/>
  <c r="H1463" i="2"/>
  <c r="G1458" i="2"/>
  <c r="H1459" i="2"/>
  <c r="H1458" i="2"/>
  <c r="G1448" i="2"/>
  <c r="D1447" i="2"/>
  <c r="H1449" i="2"/>
  <c r="H1448" i="2"/>
  <c r="E1445" i="2"/>
  <c r="G1438" i="2"/>
  <c r="E1439" i="2"/>
  <c r="H1440" i="2"/>
  <c r="H1439" i="2"/>
  <c r="H1438" i="2"/>
  <c r="E1433" i="2"/>
  <c r="H1435" i="2"/>
  <c r="H1434" i="2"/>
  <c r="H1433" i="2"/>
  <c r="G1426" i="2"/>
  <c r="D1422" i="2"/>
  <c r="H1422" i="2" s="1"/>
  <c r="G1425" i="2"/>
  <c r="G1424" i="2"/>
  <c r="G1423" i="2"/>
  <c r="F1417" i="2"/>
  <c r="G1419" i="2" s="1"/>
  <c r="D1417" i="2"/>
  <c r="H1419" i="2"/>
  <c r="H1418" i="2"/>
  <c r="F1412" i="2"/>
  <c r="D1412" i="2"/>
  <c r="E1413" i="2" s="1"/>
  <c r="H1414" i="2"/>
  <c r="H1413" i="2"/>
  <c r="H1409" i="2"/>
  <c r="E1409" i="2"/>
  <c r="F1402" i="2"/>
  <c r="G1405" i="2" s="1"/>
  <c r="D1402" i="2"/>
  <c r="H1404" i="2"/>
  <c r="H1403" i="2"/>
  <c r="H1401" i="2"/>
  <c r="G1401" i="2"/>
  <c r="D1397" i="2"/>
  <c r="E1398" i="2" s="1"/>
  <c r="H1400" i="2"/>
  <c r="G1400" i="2"/>
  <c r="H1399" i="2"/>
  <c r="G1399" i="2"/>
  <c r="H1398" i="2"/>
  <c r="G1398" i="2"/>
  <c r="F1392" i="2"/>
  <c r="D1392" i="2"/>
  <c r="H1395" i="2"/>
  <c r="H1394" i="2"/>
  <c r="H1393" i="2"/>
  <c r="F1387" i="2"/>
  <c r="G1388" i="2" s="1"/>
  <c r="D1387" i="2"/>
  <c r="H1389" i="2"/>
  <c r="H1388" i="2"/>
  <c r="H1381" i="2"/>
  <c r="G1381" i="2"/>
  <c r="E1381" i="2"/>
  <c r="H1380" i="2"/>
  <c r="G1380" i="2"/>
  <c r="E1380" i="2"/>
  <c r="H1379" i="2"/>
  <c r="G1379" i="2"/>
  <c r="E1379" i="2"/>
  <c r="H1378" i="2"/>
  <c r="G1378" i="2"/>
  <c r="E1378" i="2"/>
  <c r="H1377" i="2"/>
  <c r="H1376" i="2"/>
  <c r="F1372" i="2"/>
  <c r="G1376" i="2" s="1"/>
  <c r="D1372" i="2"/>
  <c r="E1373" i="2" s="1"/>
  <c r="H1375" i="2"/>
  <c r="H1374" i="2"/>
  <c r="G1374" i="2"/>
  <c r="H1373" i="2"/>
  <c r="H1371" i="2"/>
  <c r="G1371" i="2"/>
  <c r="E1371" i="2"/>
  <c r="H1370" i="2"/>
  <c r="G1370" i="2"/>
  <c r="E1370" i="2"/>
  <c r="H1369" i="2"/>
  <c r="G1369" i="2"/>
  <c r="E1369" i="2"/>
  <c r="H1368" i="2"/>
  <c r="G1368" i="2"/>
  <c r="E1368" i="2"/>
  <c r="H1367" i="2"/>
  <c r="G1364" i="2"/>
  <c r="H1364" i="2"/>
  <c r="H1363" i="2"/>
  <c r="E1359" i="2"/>
  <c r="H1359" i="2"/>
  <c r="H1358" i="2"/>
  <c r="E1358" i="2"/>
  <c r="D1342" i="2"/>
  <c r="H1344" i="2"/>
  <c r="H1343" i="2"/>
  <c r="F1337" i="2"/>
  <c r="D1337" i="2"/>
  <c r="H1339" i="2"/>
  <c r="H1338" i="2"/>
  <c r="F1332" i="2"/>
  <c r="D1332" i="2"/>
  <c r="E1335" i="2" s="1"/>
  <c r="H1334" i="2"/>
  <c r="H1333" i="2"/>
  <c r="F1327" i="2"/>
  <c r="G1328" i="2" s="1"/>
  <c r="D1327" i="2"/>
  <c r="E1331" i="2" s="1"/>
  <c r="H1328" i="2"/>
  <c r="F1322" i="2"/>
  <c r="G1324" i="2" s="1"/>
  <c r="D1322" i="2"/>
  <c r="E1325" i="2" s="1"/>
  <c r="H1323" i="2"/>
  <c r="G1316" i="2"/>
  <c r="E1316" i="2"/>
  <c r="G1315" i="2"/>
  <c r="E1315" i="2"/>
  <c r="G1314" i="2"/>
  <c r="E1314" i="2"/>
  <c r="G1313" i="2"/>
  <c r="E1313" i="2"/>
  <c r="G1311" i="2"/>
  <c r="E1311" i="2"/>
  <c r="G1310" i="2"/>
  <c r="E1310" i="2"/>
  <c r="G1309" i="2"/>
  <c r="E1309" i="2"/>
  <c r="G1308" i="2"/>
  <c r="E1308" i="2"/>
  <c r="G1305" i="2"/>
  <c r="E1305" i="2"/>
  <c r="H1303" i="2"/>
  <c r="G1303" i="2"/>
  <c r="E1303" i="2"/>
  <c r="H1302" i="2"/>
  <c r="F1297" i="2"/>
  <c r="D1297" i="2"/>
  <c r="E1300" i="2" s="1"/>
  <c r="H1299" i="2"/>
  <c r="H1298" i="2"/>
  <c r="G1291" i="2"/>
  <c r="E1290" i="2"/>
  <c r="H1290" i="2"/>
  <c r="G1290" i="2"/>
  <c r="H1289" i="2"/>
  <c r="G1289" i="2"/>
  <c r="G1288" i="2"/>
  <c r="F1282" i="2"/>
  <c r="G1283" i="2" s="1"/>
  <c r="D1282" i="2"/>
  <c r="H1285" i="2"/>
  <c r="H1284" i="2"/>
  <c r="E1284" i="2"/>
  <c r="H1283" i="2"/>
  <c r="F1262" i="2"/>
  <c r="D1262" i="2"/>
  <c r="F1257" i="2"/>
  <c r="D1257" i="2"/>
  <c r="F1237" i="2"/>
  <c r="G1239" i="2" s="1"/>
  <c r="D1237" i="2"/>
  <c r="E1240" i="2" s="1"/>
  <c r="H1239" i="2"/>
  <c r="H1238" i="2"/>
  <c r="F1232" i="2"/>
  <c r="D1232" i="2"/>
  <c r="E1236" i="2" s="1"/>
  <c r="H1234" i="2"/>
  <c r="H1233" i="2"/>
  <c r="F1222" i="2"/>
  <c r="D1222" i="2"/>
  <c r="F1217" i="2"/>
  <c r="D1217" i="2"/>
  <c r="E1218" i="2" s="1"/>
  <c r="F1212" i="2"/>
  <c r="D1212" i="2"/>
  <c r="G1205" i="2"/>
  <c r="H1204" i="2"/>
  <c r="H1203" i="2"/>
  <c r="E1198" i="2"/>
  <c r="H1199" i="2"/>
  <c r="G1199" i="2"/>
  <c r="H1198" i="2"/>
  <c r="F1187" i="2"/>
  <c r="D1187" i="2"/>
  <c r="E1190" i="2" s="1"/>
  <c r="F1182" i="2"/>
  <c r="G1186" i="2" s="1"/>
  <c r="D1182" i="2"/>
  <c r="H1184" i="2"/>
  <c r="H1183" i="2"/>
  <c r="F1172" i="2"/>
  <c r="D1172" i="2"/>
  <c r="H1174" i="2"/>
  <c r="H1173" i="2"/>
  <c r="F1147" i="2"/>
  <c r="G1149" i="2" s="1"/>
  <c r="D1147" i="2"/>
  <c r="E1149" i="2" s="1"/>
  <c r="G1143" i="2"/>
  <c r="H1144" i="2"/>
  <c r="F1127" i="2"/>
  <c r="D1127" i="2"/>
  <c r="E1128" i="2" s="1"/>
  <c r="H1129" i="2"/>
  <c r="H1128" i="2"/>
  <c r="D1122" i="2"/>
  <c r="G1121" i="2"/>
  <c r="D1117" i="2"/>
  <c r="E1120" i="2" s="1"/>
  <c r="G1120" i="2"/>
  <c r="H1119" i="2"/>
  <c r="G1119" i="2"/>
  <c r="H1118" i="2"/>
  <c r="G1118" i="2"/>
  <c r="F1112" i="2"/>
  <c r="D1112" i="2"/>
  <c r="E1113" i="2" s="1"/>
  <c r="H1113" i="2"/>
  <c r="G1101" i="2"/>
  <c r="E1101" i="2"/>
  <c r="E1100" i="2"/>
  <c r="H1099" i="2"/>
  <c r="E1099" i="2"/>
  <c r="H1098" i="2"/>
  <c r="E1098" i="2"/>
  <c r="E1095" i="2"/>
  <c r="G1088" i="2"/>
  <c r="G1091" i="2"/>
  <c r="E1091" i="2"/>
  <c r="G1090" i="2"/>
  <c r="H1089" i="2"/>
  <c r="G1089" i="2"/>
  <c r="H1088" i="2"/>
  <c r="H1087" i="2"/>
  <c r="H1081" i="2"/>
  <c r="G1081" i="2"/>
  <c r="E1081" i="2"/>
  <c r="H1080" i="2"/>
  <c r="G1080" i="2"/>
  <c r="E1080" i="2"/>
  <c r="H1079" i="2"/>
  <c r="G1079" i="2"/>
  <c r="E1079" i="2"/>
  <c r="H1078" i="2"/>
  <c r="G1078" i="2"/>
  <c r="E1078" i="2"/>
  <c r="H1077" i="2"/>
  <c r="G1076" i="2"/>
  <c r="E1076" i="2"/>
  <c r="G1075" i="2"/>
  <c r="E1075" i="2"/>
  <c r="H1074" i="2"/>
  <c r="G1074" i="2"/>
  <c r="E1074" i="2"/>
  <c r="H1073" i="2"/>
  <c r="G1073" i="2"/>
  <c r="E1073" i="2"/>
  <c r="H1072" i="2"/>
  <c r="E1071" i="2"/>
  <c r="G1070" i="2"/>
  <c r="E1070" i="2"/>
  <c r="H1069" i="2"/>
  <c r="G1069" i="2"/>
  <c r="E1069" i="2"/>
  <c r="H1068" i="2"/>
  <c r="G1068" i="2"/>
  <c r="E1068" i="2"/>
  <c r="H1067" i="2"/>
  <c r="H1066" i="2"/>
  <c r="F1062" i="2"/>
  <c r="G1063" i="2" s="1"/>
  <c r="E1065" i="2"/>
  <c r="H1064" i="2"/>
  <c r="H1063" i="2"/>
  <c r="H1056" i="2"/>
  <c r="G1056" i="2"/>
  <c r="E1056" i="2"/>
  <c r="G1055" i="2"/>
  <c r="E1055" i="2"/>
  <c r="G1054" i="2"/>
  <c r="E1054" i="2"/>
  <c r="G1053" i="2"/>
  <c r="E1053" i="2"/>
  <c r="H1052" i="2"/>
  <c r="E1051" i="2"/>
  <c r="E1050" i="2"/>
  <c r="E1049" i="2"/>
  <c r="E1048" i="2"/>
  <c r="H1041" i="2"/>
  <c r="G1041" i="2"/>
  <c r="E1041" i="2"/>
  <c r="H1040" i="2"/>
  <c r="G1040" i="2"/>
  <c r="E1040" i="2"/>
  <c r="H1039" i="2"/>
  <c r="G1039" i="2"/>
  <c r="E1039" i="2"/>
  <c r="H1038" i="2"/>
  <c r="G1038" i="2"/>
  <c r="E1038" i="2"/>
  <c r="H1037" i="2"/>
  <c r="F1032" i="2"/>
  <c r="D1032" i="2"/>
  <c r="H1034" i="2"/>
  <c r="H1033" i="2"/>
  <c r="F1022" i="2"/>
  <c r="G1023" i="2" s="1"/>
  <c r="D1022" i="2"/>
  <c r="H1024" i="2"/>
  <c r="H1023" i="2"/>
  <c r="F1012" i="2"/>
  <c r="D1012" i="2"/>
  <c r="E1014" i="2" s="1"/>
  <c r="F1007" i="2"/>
  <c r="G1009" i="2" s="1"/>
  <c r="D1007" i="2"/>
  <c r="E1010" i="2" s="1"/>
  <c r="F1002" i="2"/>
  <c r="D1002" i="2"/>
  <c r="E1004" i="2" s="1"/>
  <c r="F997" i="2"/>
  <c r="G1001" i="2" s="1"/>
  <c r="D997" i="2"/>
  <c r="H999" i="2"/>
  <c r="H998" i="2"/>
  <c r="H996" i="2"/>
  <c r="F992" i="2"/>
  <c r="E996" i="2"/>
  <c r="H995" i="2"/>
  <c r="E995" i="2"/>
  <c r="H994" i="2"/>
  <c r="E994" i="2"/>
  <c r="H993" i="2"/>
  <c r="E993" i="2"/>
  <c r="F977" i="2"/>
  <c r="D977" i="2"/>
  <c r="E979" i="2" s="1"/>
  <c r="F972" i="2"/>
  <c r="D972" i="2"/>
  <c r="E974" i="2" s="1"/>
  <c r="H974" i="2"/>
  <c r="F967" i="2"/>
  <c r="D967" i="2"/>
  <c r="E971" i="2" s="1"/>
  <c r="F962" i="2"/>
  <c r="D962" i="2"/>
  <c r="H961" i="2"/>
  <c r="F957" i="2"/>
  <c r="G959" i="2" s="1"/>
  <c r="D957" i="2"/>
  <c r="H960" i="2"/>
  <c r="H959" i="2"/>
  <c r="H958" i="2"/>
  <c r="H956" i="2"/>
  <c r="F952" i="2"/>
  <c r="D952" i="2"/>
  <c r="H955" i="2"/>
  <c r="H954" i="2"/>
  <c r="H953" i="2"/>
  <c r="H946" i="2"/>
  <c r="F942" i="2"/>
  <c r="G943" i="2" s="1"/>
  <c r="D942" i="2"/>
  <c r="H945" i="2"/>
  <c r="H944" i="2"/>
  <c r="G944" i="2"/>
  <c r="H943" i="2"/>
  <c r="H941" i="2"/>
  <c r="F937" i="2"/>
  <c r="G938" i="2" s="1"/>
  <c r="D937" i="2"/>
  <c r="E939" i="2" s="1"/>
  <c r="H940" i="2"/>
  <c r="H939" i="2"/>
  <c r="H938" i="2"/>
  <c r="H936" i="2"/>
  <c r="F932" i="2"/>
  <c r="G936" i="2" s="1"/>
  <c r="D932" i="2"/>
  <c r="E934" i="2" s="1"/>
  <c r="H935" i="2"/>
  <c r="H934" i="2"/>
  <c r="H933" i="2"/>
  <c r="H931" i="2"/>
  <c r="F927" i="2"/>
  <c r="G929" i="2" s="1"/>
  <c r="D927" i="2"/>
  <c r="H930" i="2"/>
  <c r="H929" i="2"/>
  <c r="H928" i="2"/>
  <c r="H926" i="2"/>
  <c r="F922" i="2"/>
  <c r="G923" i="2" s="1"/>
  <c r="D922" i="2"/>
  <c r="E925" i="2" s="1"/>
  <c r="H925" i="2"/>
  <c r="H924" i="2"/>
  <c r="H923" i="2"/>
  <c r="H916" i="2"/>
  <c r="F912" i="2"/>
  <c r="G914" i="2" s="1"/>
  <c r="D912" i="2"/>
  <c r="H915" i="2"/>
  <c r="H914" i="2"/>
  <c r="H913" i="2"/>
  <c r="E913" i="2"/>
  <c r="H911" i="2"/>
  <c r="F907" i="2"/>
  <c r="G909" i="2" s="1"/>
  <c r="D907" i="2"/>
  <c r="H910" i="2"/>
  <c r="H909" i="2"/>
  <c r="H908" i="2"/>
  <c r="H906" i="2"/>
  <c r="F902" i="2"/>
  <c r="G903" i="2" s="1"/>
  <c r="D902" i="2"/>
  <c r="E906" i="2" s="1"/>
  <c r="H905" i="2"/>
  <c r="H904" i="2"/>
  <c r="H903" i="2"/>
  <c r="H901" i="2"/>
  <c r="F897" i="2"/>
  <c r="G901" i="2" s="1"/>
  <c r="D897" i="2"/>
  <c r="E900" i="2" s="1"/>
  <c r="H900" i="2"/>
  <c r="H899" i="2"/>
  <c r="G899" i="2"/>
  <c r="H898" i="2"/>
  <c r="H891" i="2"/>
  <c r="F887" i="2"/>
  <c r="G889" i="2" s="1"/>
  <c r="D887" i="2"/>
  <c r="E891" i="2" s="1"/>
  <c r="H890" i="2"/>
  <c r="H889" i="2"/>
  <c r="H888" i="2"/>
  <c r="H886" i="2"/>
  <c r="G883" i="2"/>
  <c r="D882" i="2"/>
  <c r="E885" i="2" s="1"/>
  <c r="H885" i="2"/>
  <c r="H884" i="2"/>
  <c r="G884" i="2"/>
  <c r="H883" i="2"/>
  <c r="H881" i="2"/>
  <c r="F877" i="2"/>
  <c r="D877" i="2"/>
  <c r="E880" i="2" s="1"/>
  <c r="H880" i="2"/>
  <c r="H879" i="2"/>
  <c r="H878" i="2"/>
  <c r="H871" i="2"/>
  <c r="F867" i="2"/>
  <c r="G869" i="2" s="1"/>
  <c r="D867" i="2"/>
  <c r="E871" i="2" s="1"/>
  <c r="H870" i="2"/>
  <c r="H869" i="2"/>
  <c r="H868" i="2"/>
  <c r="H841" i="2"/>
  <c r="D837" i="2"/>
  <c r="E840" i="2" s="1"/>
  <c r="H840" i="2"/>
  <c r="H839" i="2"/>
  <c r="H838" i="2"/>
  <c r="H831" i="2"/>
  <c r="F827" i="2"/>
  <c r="G829" i="2" s="1"/>
  <c r="D827" i="2"/>
  <c r="E828" i="2" s="1"/>
  <c r="H830" i="2"/>
  <c r="H829" i="2"/>
  <c r="H828" i="2"/>
  <c r="H826" i="2"/>
  <c r="F822" i="2"/>
  <c r="G824" i="2" s="1"/>
  <c r="D822" i="2"/>
  <c r="H825" i="2"/>
  <c r="H824" i="2"/>
  <c r="H823" i="2"/>
  <c r="H821" i="2"/>
  <c r="F817" i="2"/>
  <c r="G819" i="2" s="1"/>
  <c r="D817" i="2"/>
  <c r="E818" i="2" s="1"/>
  <c r="H820" i="2"/>
  <c r="H819" i="2"/>
  <c r="H818" i="2"/>
  <c r="H816" i="2"/>
  <c r="F812" i="2"/>
  <c r="G816" i="2" s="1"/>
  <c r="D812" i="2"/>
  <c r="E815" i="2" s="1"/>
  <c r="H815" i="2"/>
  <c r="H814" i="2"/>
  <c r="H813" i="2"/>
  <c r="H811" i="2"/>
  <c r="F807" i="2"/>
  <c r="G811" i="2" s="1"/>
  <c r="D807" i="2"/>
  <c r="H810" i="2"/>
  <c r="H809" i="2"/>
  <c r="H808" i="2"/>
  <c r="H806" i="2"/>
  <c r="F802" i="2"/>
  <c r="G804" i="2" s="1"/>
  <c r="D802" i="2"/>
  <c r="E805" i="2" s="1"/>
  <c r="H805" i="2"/>
  <c r="H804" i="2"/>
  <c r="H803" i="2"/>
  <c r="H801" i="2"/>
  <c r="F797" i="2"/>
  <c r="G798" i="2" s="1"/>
  <c r="D797" i="2"/>
  <c r="E798" i="2" s="1"/>
  <c r="H800" i="2"/>
  <c r="H799" i="2"/>
  <c r="H798" i="2"/>
  <c r="H796" i="2"/>
  <c r="F792" i="2"/>
  <c r="G796" i="2" s="1"/>
  <c r="D792" i="2"/>
  <c r="E795" i="2" s="1"/>
  <c r="H795" i="2"/>
  <c r="H794" i="2"/>
  <c r="H793" i="2"/>
  <c r="H791" i="2"/>
  <c r="F787" i="2"/>
  <c r="G788" i="2" s="1"/>
  <c r="D787" i="2"/>
  <c r="E790" i="2" s="1"/>
  <c r="H790" i="2"/>
  <c r="H789" i="2"/>
  <c r="G789" i="2"/>
  <c r="H788" i="2"/>
  <c r="H786" i="2"/>
  <c r="F782" i="2"/>
  <c r="G784" i="2" s="1"/>
  <c r="D782" i="2"/>
  <c r="H785" i="2"/>
  <c r="H784" i="2"/>
  <c r="H783" i="2"/>
  <c r="E783" i="2"/>
  <c r="H781" i="2"/>
  <c r="F777" i="2"/>
  <c r="G778" i="2" s="1"/>
  <c r="D777" i="2"/>
  <c r="E780" i="2" s="1"/>
  <c r="H780" i="2"/>
  <c r="H779" i="2"/>
  <c r="H778" i="2"/>
  <c r="H776" i="2"/>
  <c r="F772" i="2"/>
  <c r="D772" i="2"/>
  <c r="E775" i="2" s="1"/>
  <c r="H775" i="2"/>
  <c r="H774" i="2"/>
  <c r="H773" i="2"/>
  <c r="H771" i="2"/>
  <c r="F767" i="2"/>
  <c r="D767" i="2"/>
  <c r="E768" i="2" s="1"/>
  <c r="H770" i="2"/>
  <c r="H769" i="2"/>
  <c r="H768" i="2"/>
  <c r="H766" i="2"/>
  <c r="F762" i="2"/>
  <c r="D762" i="2"/>
  <c r="H765" i="2"/>
  <c r="H764" i="2"/>
  <c r="G764" i="2"/>
  <c r="H763" i="2"/>
  <c r="H761" i="2"/>
  <c r="F757" i="2"/>
  <c r="G761" i="2" s="1"/>
  <c r="D757" i="2"/>
  <c r="H760" i="2"/>
  <c r="H759" i="2"/>
  <c r="H758" i="2"/>
  <c r="H756" i="2"/>
  <c r="D752" i="2"/>
  <c r="H755" i="2"/>
  <c r="H754" i="2"/>
  <c r="H753" i="2"/>
  <c r="H751" i="2"/>
  <c r="F747" i="2"/>
  <c r="G751" i="2" s="1"/>
  <c r="D747" i="2"/>
  <c r="H750" i="2"/>
  <c r="H749" i="2"/>
  <c r="H748" i="2"/>
  <c r="H746" i="2"/>
  <c r="F742" i="2"/>
  <c r="G744" i="2" s="1"/>
  <c r="D742" i="2"/>
  <c r="E745" i="2" s="1"/>
  <c r="H745" i="2"/>
  <c r="H744" i="2"/>
  <c r="H743" i="2"/>
  <c r="H741" i="2"/>
  <c r="F737" i="2"/>
  <c r="G739" i="2" s="1"/>
  <c r="D737" i="2"/>
  <c r="E740" i="2" s="1"/>
  <c r="H740" i="2"/>
  <c r="H739" i="2"/>
  <c r="H738" i="2"/>
  <c r="H736" i="2"/>
  <c r="F732" i="2"/>
  <c r="G734" i="2" s="1"/>
  <c r="D732" i="2"/>
  <c r="H735" i="2"/>
  <c r="H734" i="2"/>
  <c r="H733" i="2"/>
  <c r="H731" i="2"/>
  <c r="F727" i="2"/>
  <c r="G729" i="2" s="1"/>
  <c r="D727" i="2"/>
  <c r="E728" i="2" s="1"/>
  <c r="H730" i="2"/>
  <c r="H729" i="2"/>
  <c r="H728" i="2"/>
  <c r="H726" i="2"/>
  <c r="F722" i="2"/>
  <c r="G724" i="2" s="1"/>
  <c r="D722" i="2"/>
  <c r="E723" i="2" s="1"/>
  <c r="H725" i="2"/>
  <c r="H724" i="2"/>
  <c r="H723" i="2"/>
  <c r="H721" i="2"/>
  <c r="G721" i="2"/>
  <c r="D717" i="2"/>
  <c r="E718" i="2" s="1"/>
  <c r="H720" i="2"/>
  <c r="G720" i="2"/>
  <c r="H719" i="2"/>
  <c r="G719" i="2"/>
  <c r="H718" i="2"/>
  <c r="G718" i="2"/>
  <c r="H716" i="2"/>
  <c r="F712" i="2"/>
  <c r="G714" i="2" s="1"/>
  <c r="D712" i="2"/>
  <c r="H715" i="2"/>
  <c r="H714" i="2"/>
  <c r="H713" i="2"/>
  <c r="H711" i="2"/>
  <c r="E710" i="2"/>
  <c r="H710" i="2"/>
  <c r="H709" i="2"/>
  <c r="H708" i="2"/>
  <c r="H706" i="2"/>
  <c r="F702" i="2"/>
  <c r="D702" i="2"/>
  <c r="H705" i="2"/>
  <c r="H704" i="2"/>
  <c r="H703" i="2"/>
  <c r="H701" i="2"/>
  <c r="F697" i="2"/>
  <c r="D697" i="2"/>
  <c r="E699" i="2" s="1"/>
  <c r="H700" i="2"/>
  <c r="H699" i="2"/>
  <c r="H698" i="2"/>
  <c r="H696" i="2"/>
  <c r="F692" i="2"/>
  <c r="G694" i="2" s="1"/>
  <c r="D692" i="2"/>
  <c r="H695" i="2"/>
  <c r="H694" i="2"/>
  <c r="H693" i="2"/>
  <c r="H691" i="2"/>
  <c r="G688" i="2"/>
  <c r="D687" i="2"/>
  <c r="E690" i="2" s="1"/>
  <c r="H690" i="2"/>
  <c r="H689" i="2"/>
  <c r="H688" i="2"/>
  <c r="H686" i="2"/>
  <c r="D682" i="2"/>
  <c r="H685" i="2"/>
  <c r="H684" i="2"/>
  <c r="G684" i="2"/>
  <c r="H683" i="2"/>
  <c r="F677" i="2"/>
  <c r="G680" i="2" s="1"/>
  <c r="H671" i="2"/>
  <c r="F667" i="2"/>
  <c r="D667" i="2"/>
  <c r="E670" i="2" s="1"/>
  <c r="H670" i="2"/>
  <c r="H669" i="2"/>
  <c r="H668" i="2"/>
  <c r="H666" i="2"/>
  <c r="F662" i="2"/>
  <c r="G664" i="2" s="1"/>
  <c r="D662" i="2"/>
  <c r="E663" i="2" s="1"/>
  <c r="H665" i="2"/>
  <c r="H664" i="2"/>
  <c r="H663" i="2"/>
  <c r="H661" i="2"/>
  <c r="F657" i="2"/>
  <c r="D657" i="2"/>
  <c r="E661" i="2" s="1"/>
  <c r="H660" i="2"/>
  <c r="H659" i="2"/>
  <c r="G659" i="2"/>
  <c r="H658" i="2"/>
  <c r="H656" i="2"/>
  <c r="G654" i="2"/>
  <c r="D652" i="2"/>
  <c r="E655" i="2" s="1"/>
  <c r="H655" i="2"/>
  <c r="H654" i="2"/>
  <c r="H653" i="2"/>
  <c r="E653" i="2"/>
  <c r="H651" i="2"/>
  <c r="D647" i="2"/>
  <c r="E648" i="2" s="1"/>
  <c r="H650" i="2"/>
  <c r="H649" i="2"/>
  <c r="H648" i="2"/>
  <c r="H646" i="2"/>
  <c r="F642" i="2"/>
  <c r="D642" i="2"/>
  <c r="H645" i="2"/>
  <c r="H644" i="2"/>
  <c r="H643" i="2"/>
  <c r="H641" i="2"/>
  <c r="F637" i="2"/>
  <c r="G638" i="2" s="1"/>
  <c r="D637" i="2"/>
  <c r="E640" i="2" s="1"/>
  <c r="H640" i="2"/>
  <c r="H639" i="2"/>
  <c r="H638" i="2"/>
  <c r="H636" i="2"/>
  <c r="F632" i="2"/>
  <c r="D632" i="2"/>
  <c r="H635" i="2"/>
  <c r="H634" i="2"/>
  <c r="H633" i="2"/>
  <c r="E633" i="2"/>
  <c r="H626" i="2"/>
  <c r="F622" i="2"/>
  <c r="D622" i="2"/>
  <c r="H625" i="2"/>
  <c r="H624" i="2"/>
  <c r="H623" i="2"/>
  <c r="H621" i="2"/>
  <c r="F617" i="2"/>
  <c r="G618" i="2" s="1"/>
  <c r="D617" i="2"/>
  <c r="E618" i="2" s="1"/>
  <c r="H620" i="2"/>
  <c r="H619" i="2"/>
  <c r="H618" i="2"/>
  <c r="H616" i="2"/>
  <c r="G616" i="2"/>
  <c r="D612" i="2"/>
  <c r="E613" i="2" s="1"/>
  <c r="H615" i="2"/>
  <c r="G615" i="2"/>
  <c r="H614" i="2"/>
  <c r="G614" i="2"/>
  <c r="H613" i="2"/>
  <c r="G613" i="2"/>
  <c r="H611" i="2"/>
  <c r="F607" i="2"/>
  <c r="D607" i="2"/>
  <c r="H610" i="2"/>
  <c r="H609" i="2"/>
  <c r="H608" i="2"/>
  <c r="H606" i="2"/>
  <c r="F602" i="2"/>
  <c r="D602" i="2"/>
  <c r="E605" i="2" s="1"/>
  <c r="H605" i="2"/>
  <c r="H604" i="2"/>
  <c r="G604" i="2"/>
  <c r="H603" i="2"/>
  <c r="H596" i="2"/>
  <c r="F592" i="2"/>
  <c r="G594" i="2" s="1"/>
  <c r="D592" i="2"/>
  <c r="E593" i="2" s="1"/>
  <c r="H595" i="2"/>
  <c r="H594" i="2"/>
  <c r="H593" i="2"/>
  <c r="H586" i="2"/>
  <c r="F582" i="2"/>
  <c r="G583" i="2" s="1"/>
  <c r="D582" i="2"/>
  <c r="E583" i="2" s="1"/>
  <c r="H585" i="2"/>
  <c r="H584" i="2"/>
  <c r="H583" i="2"/>
  <c r="H581" i="2"/>
  <c r="F577" i="2"/>
  <c r="D577" i="2"/>
  <c r="E580" i="2" s="1"/>
  <c r="H580" i="2"/>
  <c r="H579" i="2"/>
  <c r="H578" i="2"/>
  <c r="H576" i="2"/>
  <c r="F572" i="2"/>
  <c r="G573" i="2" s="1"/>
  <c r="D572" i="2"/>
  <c r="E574" i="2" s="1"/>
  <c r="H575" i="2"/>
  <c r="H574" i="2"/>
  <c r="H573" i="2"/>
  <c r="H566" i="2"/>
  <c r="F562" i="2"/>
  <c r="G563" i="2" s="1"/>
  <c r="D562" i="2"/>
  <c r="E563" i="2" s="1"/>
  <c r="H565" i="2"/>
  <c r="H564" i="2"/>
  <c r="G564" i="2"/>
  <c r="H563" i="2"/>
  <c r="H561" i="2"/>
  <c r="G561" i="2"/>
  <c r="D557" i="2"/>
  <c r="E561" i="2" s="1"/>
  <c r="H560" i="2"/>
  <c r="G560" i="2"/>
  <c r="H559" i="2"/>
  <c r="G559" i="2"/>
  <c r="H558" i="2"/>
  <c r="G558" i="2"/>
  <c r="H556" i="2"/>
  <c r="F552" i="2"/>
  <c r="G553" i="2" s="1"/>
  <c r="D552" i="2"/>
  <c r="E553" i="2" s="1"/>
  <c r="H555" i="2"/>
  <c r="H554" i="2"/>
  <c r="H553" i="2"/>
  <c r="H551" i="2"/>
  <c r="F547" i="2"/>
  <c r="G549" i="2" s="1"/>
  <c r="D547" i="2"/>
  <c r="H550" i="2"/>
  <c r="H549" i="2"/>
  <c r="H548" i="2"/>
  <c r="H546" i="2"/>
  <c r="F542" i="2"/>
  <c r="G543" i="2" s="1"/>
  <c r="D542" i="2"/>
  <c r="H545" i="2"/>
  <c r="H544" i="2"/>
  <c r="H543" i="2"/>
  <c r="H541" i="2"/>
  <c r="F537" i="2"/>
  <c r="D537" i="2"/>
  <c r="E541" i="2" s="1"/>
  <c r="H540" i="2"/>
  <c r="H539" i="2"/>
  <c r="H538" i="2"/>
  <c r="E538" i="2"/>
  <c r="H536" i="2"/>
  <c r="F532" i="2"/>
  <c r="G536" i="2" s="1"/>
  <c r="D532" i="2"/>
  <c r="H535" i="2"/>
  <c r="H534" i="2"/>
  <c r="H533" i="2"/>
  <c r="H526" i="2"/>
  <c r="F522" i="2"/>
  <c r="G526" i="2" s="1"/>
  <c r="D522" i="2"/>
  <c r="H525" i="2"/>
  <c r="H524" i="2"/>
  <c r="H523" i="2"/>
  <c r="H521" i="2"/>
  <c r="F517" i="2"/>
  <c r="G520" i="2" s="1"/>
  <c r="D517" i="2"/>
  <c r="H520" i="2"/>
  <c r="H519" i="2"/>
  <c r="H518" i="2"/>
  <c r="H516" i="2"/>
  <c r="F512" i="2"/>
  <c r="D512" i="2"/>
  <c r="E515" i="2" s="1"/>
  <c r="H515" i="2"/>
  <c r="H514" i="2"/>
  <c r="H513" i="2"/>
  <c r="H511" i="2"/>
  <c r="F507" i="2"/>
  <c r="D507" i="2"/>
  <c r="H510" i="2"/>
  <c r="H509" i="2"/>
  <c r="H508" i="2"/>
  <c r="H501" i="2"/>
  <c r="F497" i="2"/>
  <c r="G500" i="2" s="1"/>
  <c r="D497" i="2"/>
  <c r="E501" i="2" s="1"/>
  <c r="H500" i="2"/>
  <c r="H499" i="2"/>
  <c r="G499" i="2"/>
  <c r="H498" i="2"/>
  <c r="H496" i="2"/>
  <c r="F492" i="2"/>
  <c r="G493" i="2" s="1"/>
  <c r="D492" i="2"/>
  <c r="H495" i="2"/>
  <c r="H494" i="2"/>
  <c r="H493" i="2"/>
  <c r="H491" i="2"/>
  <c r="G491" i="2"/>
  <c r="E491" i="2"/>
  <c r="H490" i="2"/>
  <c r="G490" i="2"/>
  <c r="E490" i="2"/>
  <c r="H489" i="2"/>
  <c r="G489" i="2"/>
  <c r="E489" i="2"/>
  <c r="H488" i="2"/>
  <c r="G488" i="2"/>
  <c r="E488" i="2"/>
  <c r="H487" i="2"/>
  <c r="H486" i="2"/>
  <c r="F482" i="2"/>
  <c r="G484" i="2" s="1"/>
  <c r="D482" i="2"/>
  <c r="E486" i="2" s="1"/>
  <c r="H485" i="2"/>
  <c r="H484" i="2"/>
  <c r="H483" i="2"/>
  <c r="H481" i="2"/>
  <c r="F477" i="2"/>
  <c r="G480" i="2" s="1"/>
  <c r="D477" i="2"/>
  <c r="E479" i="2" s="1"/>
  <c r="H480" i="2"/>
  <c r="H479" i="2"/>
  <c r="H478" i="2"/>
  <c r="H476" i="2"/>
  <c r="F472" i="2"/>
  <c r="D472" i="2"/>
  <c r="E475" i="2" s="1"/>
  <c r="H475" i="2"/>
  <c r="H474" i="2"/>
  <c r="H473" i="2"/>
  <c r="H471" i="2"/>
  <c r="F467" i="2"/>
  <c r="D467" i="2"/>
  <c r="E469" i="2" s="1"/>
  <c r="H470" i="2"/>
  <c r="H469" i="2"/>
  <c r="H468" i="2"/>
  <c r="H456" i="2"/>
  <c r="F452" i="2"/>
  <c r="G454" i="2" s="1"/>
  <c r="D452" i="2"/>
  <c r="E455" i="2" s="1"/>
  <c r="H455" i="2"/>
  <c r="H454" i="2"/>
  <c r="H453" i="2"/>
  <c r="H451" i="2"/>
  <c r="F447" i="2"/>
  <c r="D447" i="2"/>
  <c r="E449" i="2" s="1"/>
  <c r="H450" i="2"/>
  <c r="H449" i="2"/>
  <c r="H448" i="2"/>
  <c r="H446" i="2"/>
  <c r="F442" i="2"/>
  <c r="G443" i="2" s="1"/>
  <c r="D442" i="2"/>
  <c r="E443" i="2" s="1"/>
  <c r="H445" i="2"/>
  <c r="H444" i="2"/>
  <c r="H443" i="2"/>
  <c r="H436" i="2"/>
  <c r="F432" i="2"/>
  <c r="G434" i="2" s="1"/>
  <c r="D432" i="2"/>
  <c r="E436" i="2" s="1"/>
  <c r="H435" i="2"/>
  <c r="H434" i="2"/>
  <c r="H433" i="2"/>
  <c r="H426" i="2"/>
  <c r="F422" i="2"/>
  <c r="G423" i="2" s="1"/>
  <c r="D422" i="2"/>
  <c r="E425" i="2" s="1"/>
  <c r="H425" i="2"/>
  <c r="H424" i="2"/>
  <c r="H423" i="2"/>
  <c r="H421" i="2"/>
  <c r="F417" i="2"/>
  <c r="G418" i="2" s="1"/>
  <c r="D417" i="2"/>
  <c r="E418" i="2" s="1"/>
  <c r="H420" i="2"/>
  <c r="H419" i="2"/>
  <c r="H418" i="2"/>
  <c r="H416" i="2"/>
  <c r="F412" i="2"/>
  <c r="D412" i="2"/>
  <c r="H415" i="2"/>
  <c r="H414" i="2"/>
  <c r="H413" i="2"/>
  <c r="H406" i="2"/>
  <c r="F402" i="2"/>
  <c r="D402" i="2"/>
  <c r="E405" i="2" s="1"/>
  <c r="H405" i="2"/>
  <c r="H404" i="2"/>
  <c r="G404" i="2"/>
  <c r="H403" i="2"/>
  <c r="H401" i="2"/>
  <c r="F397" i="2"/>
  <c r="G398" i="2" s="1"/>
  <c r="D397" i="2"/>
  <c r="E399" i="2" s="1"/>
  <c r="H400" i="2"/>
  <c r="H399" i="2"/>
  <c r="H398" i="2"/>
  <c r="H396" i="2"/>
  <c r="F392" i="2"/>
  <c r="D392" i="2"/>
  <c r="E394" i="2" s="1"/>
  <c r="H395" i="2"/>
  <c r="H394" i="2"/>
  <c r="H393" i="2"/>
  <c r="H391" i="2"/>
  <c r="F387" i="2"/>
  <c r="G388" i="2" s="1"/>
  <c r="D387" i="2"/>
  <c r="H390" i="2"/>
  <c r="H389" i="2"/>
  <c r="G389" i="2"/>
  <c r="H388" i="2"/>
  <c r="H386" i="2"/>
  <c r="F382" i="2"/>
  <c r="G383" i="2" s="1"/>
  <c r="D382" i="2"/>
  <c r="E386" i="2"/>
  <c r="H385" i="2"/>
  <c r="H384" i="2"/>
  <c r="H383" i="2"/>
  <c r="H381" i="2"/>
  <c r="F377" i="2"/>
  <c r="D377" i="2"/>
  <c r="E381" i="2" s="1"/>
  <c r="H380" i="2"/>
  <c r="H379" i="2"/>
  <c r="H378" i="2"/>
  <c r="H376" i="2"/>
  <c r="F372" i="2"/>
  <c r="G373" i="2" s="1"/>
  <c r="D372" i="2"/>
  <c r="E373" i="2" s="1"/>
  <c r="H375" i="2"/>
  <c r="H374" i="2"/>
  <c r="H373" i="2"/>
  <c r="H371" i="2"/>
  <c r="F367" i="2"/>
  <c r="G368" i="2" s="1"/>
  <c r="D367" i="2"/>
  <c r="H370" i="2"/>
  <c r="H369" i="2"/>
  <c r="H368" i="2"/>
  <c r="H366" i="2"/>
  <c r="F362" i="2"/>
  <c r="G363" i="2" s="1"/>
  <c r="D362" i="2"/>
  <c r="E363" i="2" s="1"/>
  <c r="H365" i="2"/>
  <c r="H364" i="2"/>
  <c r="H363" i="2"/>
  <c r="H361" i="2"/>
  <c r="F357" i="2"/>
  <c r="G358" i="2" s="1"/>
  <c r="D357" i="2"/>
  <c r="E361" i="2" s="1"/>
  <c r="H360" i="2"/>
  <c r="H359" i="2"/>
  <c r="H358" i="2"/>
  <c r="H346" i="2"/>
  <c r="F342" i="2"/>
  <c r="G346" i="2" s="1"/>
  <c r="D342" i="2"/>
  <c r="E345" i="2" s="1"/>
  <c r="H345" i="2"/>
  <c r="H344" i="2"/>
  <c r="G344" i="2"/>
  <c r="H343" i="2"/>
  <c r="H341" i="2"/>
  <c r="F337" i="2"/>
  <c r="G340" i="2" s="1"/>
  <c r="D337" i="2"/>
  <c r="H340" i="2"/>
  <c r="H339" i="2"/>
  <c r="H338" i="2"/>
  <c r="H336" i="2"/>
  <c r="F332" i="2"/>
  <c r="D332" i="2"/>
  <c r="E334" i="2" s="1"/>
  <c r="H335" i="2"/>
  <c r="H334" i="2"/>
  <c r="H333" i="2"/>
  <c r="H331" i="2"/>
  <c r="F327" i="2"/>
  <c r="G329" i="2" s="1"/>
  <c r="D327" i="2"/>
  <c r="E329" i="2" s="1"/>
  <c r="H330" i="2"/>
  <c r="H329" i="2"/>
  <c r="H328" i="2"/>
  <c r="E328" i="2"/>
  <c r="H326" i="2"/>
  <c r="F322" i="2"/>
  <c r="D322" i="2"/>
  <c r="E325" i="2" s="1"/>
  <c r="H325" i="2"/>
  <c r="H324" i="2"/>
  <c r="H323" i="2"/>
  <c r="H316" i="2"/>
  <c r="F312" i="2"/>
  <c r="G314" i="2" s="1"/>
  <c r="D312" i="2"/>
  <c r="E314" i="2" s="1"/>
  <c r="H315" i="2"/>
  <c r="H314" i="2"/>
  <c r="H313" i="2"/>
  <c r="H311" i="2"/>
  <c r="F307" i="2"/>
  <c r="G308" i="2" s="1"/>
  <c r="D307" i="2"/>
  <c r="H310" i="2"/>
  <c r="H309" i="2"/>
  <c r="H308" i="2"/>
  <c r="H301" i="2"/>
  <c r="F297" i="2"/>
  <c r="G298" i="2" s="1"/>
  <c r="D297" i="2"/>
  <c r="E301" i="2" s="1"/>
  <c r="H300" i="2"/>
  <c r="H299" i="2"/>
  <c r="H298" i="2"/>
  <c r="H291" i="2"/>
  <c r="F287" i="2"/>
  <c r="G288" i="2" s="1"/>
  <c r="D287" i="2"/>
  <c r="H290" i="2"/>
  <c r="H289" i="2"/>
  <c r="G289" i="2"/>
  <c r="H288" i="2"/>
  <c r="H286" i="2"/>
  <c r="F282" i="2"/>
  <c r="G283" i="2" s="1"/>
  <c r="D282" i="2"/>
  <c r="E284" i="2" s="1"/>
  <c r="H285" i="2"/>
  <c r="H284" i="2"/>
  <c r="H283" i="2"/>
  <c r="H281" i="2"/>
  <c r="F277" i="2"/>
  <c r="G281" i="2" s="1"/>
  <c r="D277" i="2"/>
  <c r="E278" i="2" s="1"/>
  <c r="H280" i="2"/>
  <c r="H279" i="2"/>
  <c r="H278" i="2"/>
  <c r="H271" i="2"/>
  <c r="F267" i="2"/>
  <c r="G268" i="2" s="1"/>
  <c r="D267" i="2"/>
  <c r="H270" i="2"/>
  <c r="H269" i="2"/>
  <c r="H268" i="2"/>
  <c r="H266" i="2"/>
  <c r="F262" i="2"/>
  <c r="G263" i="2" s="1"/>
  <c r="D262" i="2"/>
  <c r="E264" i="2" s="1"/>
  <c r="H265" i="2"/>
  <c r="H264" i="2"/>
  <c r="H263" i="2"/>
  <c r="E263" i="2"/>
  <c r="H261" i="2"/>
  <c r="F257" i="2"/>
  <c r="G261" i="2" s="1"/>
  <c r="D257" i="2"/>
  <c r="E260" i="2" s="1"/>
  <c r="H260" i="2"/>
  <c r="H259" i="2"/>
  <c r="H258" i="2"/>
  <c r="H251" i="2"/>
  <c r="F247" i="2"/>
  <c r="G249" i="2" s="1"/>
  <c r="D247" i="2"/>
  <c r="H250" i="2"/>
  <c r="H249" i="2"/>
  <c r="H248" i="2"/>
  <c r="H246" i="2"/>
  <c r="F242" i="2"/>
  <c r="G243" i="2" s="1"/>
  <c r="D242" i="2"/>
  <c r="H245" i="2"/>
  <c r="H244" i="2"/>
  <c r="H243" i="2"/>
  <c r="H241" i="2"/>
  <c r="F237" i="2"/>
  <c r="G238" i="2" s="1"/>
  <c r="D237" i="2"/>
  <c r="E239" i="2" s="1"/>
  <c r="H240" i="2"/>
  <c r="H239" i="2"/>
  <c r="H238" i="2"/>
  <c r="H231" i="2"/>
  <c r="F227" i="2"/>
  <c r="G228" i="2" s="1"/>
  <c r="D227" i="2"/>
  <c r="H230" i="2"/>
  <c r="H229" i="2"/>
  <c r="G229" i="2"/>
  <c r="H228" i="2"/>
  <c r="H221" i="2"/>
  <c r="F217" i="2"/>
  <c r="G218" i="2" s="1"/>
  <c r="D217" i="2"/>
  <c r="E219" i="2" s="1"/>
  <c r="H220" i="2"/>
  <c r="H219" i="2"/>
  <c r="H218" i="2"/>
  <c r="H216" i="2"/>
  <c r="F212" i="2"/>
  <c r="G213" i="2" s="1"/>
  <c r="D212" i="2"/>
  <c r="E214" i="2" s="1"/>
  <c r="H215" i="2"/>
  <c r="H214" i="2"/>
  <c r="H213" i="2"/>
  <c r="H211" i="2"/>
  <c r="F207" i="2"/>
  <c r="D207" i="2"/>
  <c r="E208" i="2" s="1"/>
  <c r="H210" i="2"/>
  <c r="H209" i="2"/>
  <c r="H208" i="2"/>
  <c r="H201" i="2"/>
  <c r="F197" i="2"/>
  <c r="G198" i="2" s="1"/>
  <c r="D197" i="2"/>
  <c r="E199" i="2" s="1"/>
  <c r="H200" i="2"/>
  <c r="H199" i="2"/>
  <c r="H198" i="2"/>
  <c r="H196" i="2"/>
  <c r="F192" i="2"/>
  <c r="G194" i="2" s="1"/>
  <c r="D192" i="2"/>
  <c r="E194" i="2" s="1"/>
  <c r="H195" i="2"/>
  <c r="H194" i="2"/>
  <c r="H193" i="2"/>
  <c r="H191" i="2"/>
  <c r="F187" i="2"/>
  <c r="G188" i="2" s="1"/>
  <c r="D187" i="2"/>
  <c r="E188" i="2" s="1"/>
  <c r="H190" i="2"/>
  <c r="H189" i="2"/>
  <c r="H188" i="2"/>
  <c r="H186" i="2"/>
  <c r="F182" i="2"/>
  <c r="G183" i="2" s="1"/>
  <c r="D182" i="2"/>
  <c r="E185" i="2" s="1"/>
  <c r="H185" i="2"/>
  <c r="H184" i="2"/>
  <c r="H183" i="2"/>
  <c r="H181" i="2"/>
  <c r="F177" i="2"/>
  <c r="G178" i="2" s="1"/>
  <c r="D177" i="2"/>
  <c r="H180" i="2"/>
  <c r="H179" i="2"/>
  <c r="H178" i="2"/>
  <c r="H176" i="2"/>
  <c r="F172" i="2"/>
  <c r="D172" i="2"/>
  <c r="E175" i="2" s="1"/>
  <c r="H175" i="2"/>
  <c r="H174" i="2"/>
  <c r="H173" i="2"/>
  <c r="H171" i="2"/>
  <c r="F167" i="2"/>
  <c r="D167" i="2"/>
  <c r="E168" i="2" s="1"/>
  <c r="H170" i="2"/>
  <c r="H169" i="2"/>
  <c r="H168" i="2"/>
  <c r="H161" i="2"/>
  <c r="F157" i="2"/>
  <c r="G158" i="2" s="1"/>
  <c r="D157" i="2"/>
  <c r="H160" i="2"/>
  <c r="H159" i="2"/>
  <c r="H158" i="2"/>
  <c r="H156" i="2"/>
  <c r="F152" i="2"/>
  <c r="G153" i="2" s="1"/>
  <c r="D152" i="2"/>
  <c r="H155" i="2"/>
  <c r="H154" i="2"/>
  <c r="H153" i="2"/>
  <c r="H151" i="2"/>
  <c r="F147" i="2"/>
  <c r="G148" i="2" s="1"/>
  <c r="D147" i="2"/>
  <c r="E148" i="2" s="1"/>
  <c r="H150" i="2"/>
  <c r="H149" i="2"/>
  <c r="H148" i="2"/>
  <c r="H98" i="1"/>
  <c r="H97" i="1"/>
  <c r="H96" i="1"/>
  <c r="H95" i="1"/>
  <c r="H93" i="1"/>
  <c r="H91" i="1"/>
  <c r="H90" i="1"/>
  <c r="H89" i="1"/>
  <c r="H88" i="1"/>
  <c r="H86" i="1"/>
  <c r="H85" i="1"/>
  <c r="H84" i="1"/>
  <c r="H83" i="1"/>
  <c r="H82" i="1"/>
  <c r="H80" i="1"/>
  <c r="H78" i="1"/>
  <c r="H77" i="1"/>
  <c r="H75" i="1"/>
  <c r="H74" i="1"/>
  <c r="H73" i="1"/>
  <c r="H72" i="1"/>
  <c r="H71" i="1"/>
  <c r="H69" i="1"/>
  <c r="H68" i="1"/>
  <c r="H66" i="1"/>
  <c r="H65" i="1"/>
  <c r="H64" i="1"/>
  <c r="H63" i="1"/>
  <c r="H62" i="1"/>
  <c r="H60" i="1"/>
  <c r="H59" i="1"/>
  <c r="H58" i="1"/>
  <c r="H57" i="1"/>
  <c r="H55" i="1"/>
  <c r="H54" i="1"/>
  <c r="H53" i="1"/>
  <c r="H52" i="1"/>
  <c r="H50" i="1"/>
  <c r="H49" i="1"/>
  <c r="H48" i="1"/>
  <c r="H46" i="1"/>
  <c r="H45" i="1"/>
  <c r="H44" i="1"/>
  <c r="H43" i="1"/>
  <c r="H42" i="1"/>
  <c r="H41" i="1"/>
  <c r="H40" i="1"/>
  <c r="H39" i="1"/>
  <c r="H38" i="1"/>
  <c r="H37" i="1"/>
  <c r="H36" i="1"/>
  <c r="H34" i="1"/>
  <c r="H33" i="1"/>
  <c r="H31" i="1"/>
  <c r="H30" i="1"/>
  <c r="H29" i="1"/>
  <c r="H28" i="1"/>
  <c r="H27" i="1"/>
  <c r="H26" i="1"/>
  <c r="H25" i="1"/>
  <c r="H23" i="1"/>
  <c r="H22" i="1"/>
  <c r="H21" i="1"/>
  <c r="H20" i="1"/>
  <c r="H19" i="1"/>
  <c r="H18" i="1"/>
  <c r="H17" i="1"/>
  <c r="H14" i="1"/>
  <c r="H13" i="1"/>
  <c r="H12" i="1"/>
  <c r="H11" i="1"/>
  <c r="H10" i="1"/>
  <c r="H9" i="1"/>
  <c r="E691" i="2" l="1"/>
  <c r="H942" i="2"/>
  <c r="H962" i="2"/>
  <c r="G244" i="2"/>
  <c r="G620" i="2"/>
  <c r="H967" i="2"/>
  <c r="G343" i="2"/>
  <c r="G345" i="2"/>
  <c r="H439" i="2"/>
  <c r="D1192" i="2"/>
  <c r="E1193" i="2" s="1"/>
  <c r="D1027" i="2"/>
  <c r="E1030" i="2" s="1"/>
  <c r="E240" i="2"/>
  <c r="G1285" i="2"/>
  <c r="E1333" i="2"/>
  <c r="H1296" i="2"/>
  <c r="H1211" i="2"/>
  <c r="H1250" i="2"/>
  <c r="H1170" i="2"/>
  <c r="G584" i="2"/>
  <c r="G184" i="2"/>
  <c r="G524" i="2"/>
  <c r="E730" i="2"/>
  <c r="E1239" i="2"/>
  <c r="E434" i="2"/>
  <c r="G455" i="2"/>
  <c r="E471" i="2"/>
  <c r="H1386" i="2"/>
  <c r="H1181" i="2"/>
  <c r="H1195" i="2"/>
  <c r="G425" i="2"/>
  <c r="G284" i="2"/>
  <c r="G155" i="2"/>
  <c r="G360" i="2"/>
  <c r="E554" i="2"/>
  <c r="G621" i="2"/>
  <c r="E651" i="2"/>
  <c r="G814" i="2"/>
  <c r="E905" i="2"/>
  <c r="G1185" i="2"/>
  <c r="E299" i="2"/>
  <c r="H372" i="2"/>
  <c r="E650" i="2"/>
  <c r="H647" i="2"/>
  <c r="E720" i="2"/>
  <c r="G1263" i="2"/>
  <c r="H1262" i="2"/>
  <c r="G1262" i="2"/>
  <c r="G1464" i="2"/>
  <c r="F1452" i="2"/>
  <c r="E1475" i="2"/>
  <c r="D1467" i="2"/>
  <c r="E1471" i="2" s="1"/>
  <c r="H1031" i="2"/>
  <c r="H1029" i="2"/>
  <c r="F1027" i="2"/>
  <c r="G1028" i="2" s="1"/>
  <c r="G214" i="2"/>
  <c r="E316" i="2"/>
  <c r="G361" i="2"/>
  <c r="E976" i="2"/>
  <c r="G978" i="2"/>
  <c r="H977" i="2"/>
  <c r="H1217" i="2"/>
  <c r="E1257" i="2"/>
  <c r="E1258" i="2"/>
  <c r="E1376" i="2"/>
  <c r="E1448" i="2"/>
  <c r="H1447" i="2"/>
  <c r="F1467" i="2"/>
  <c r="G1471" i="2" s="1"/>
  <c r="H1276" i="2"/>
  <c r="H1196" i="2"/>
  <c r="H1021" i="2"/>
  <c r="H1385" i="2"/>
  <c r="H1230" i="2"/>
  <c r="H1030" i="2"/>
  <c r="D1163" i="2"/>
  <c r="G215" i="2"/>
  <c r="G279" i="2"/>
  <c r="G420" i="2"/>
  <c r="E725" i="2"/>
  <c r="E770" i="2"/>
  <c r="G964" i="2"/>
  <c r="G1000" i="2"/>
  <c r="E1219" i="2"/>
  <c r="G1257" i="2"/>
  <c r="G1258" i="2"/>
  <c r="H1257" i="2"/>
  <c r="D1349" i="2"/>
  <c r="D1352" i="2"/>
  <c r="H1471" i="2"/>
  <c r="H1248" i="2"/>
  <c r="H1470" i="2"/>
  <c r="H1355" i="2"/>
  <c r="F1350" i="2"/>
  <c r="H1020" i="2"/>
  <c r="E215" i="2"/>
  <c r="G216" i="2"/>
  <c r="G250" i="2"/>
  <c r="E375" i="2"/>
  <c r="G421" i="2"/>
  <c r="G426" i="2"/>
  <c r="E555" i="2"/>
  <c r="E615" i="2"/>
  <c r="G958" i="2"/>
  <c r="G974" i="2"/>
  <c r="H972" i="2"/>
  <c r="G998" i="2"/>
  <c r="G1219" i="2"/>
  <c r="H1222" i="2"/>
  <c r="E1262" i="2"/>
  <c r="E1263" i="2"/>
  <c r="E1375" i="2"/>
  <c r="G1389" i="2"/>
  <c r="H588" i="2"/>
  <c r="E1211" i="2"/>
  <c r="H1456" i="2"/>
  <c r="H1356" i="2"/>
  <c r="F1351" i="2"/>
  <c r="H1231" i="2"/>
  <c r="H1171" i="2"/>
  <c r="H1354" i="2"/>
  <c r="F1349" i="2"/>
  <c r="F1352" i="2"/>
  <c r="G1353" i="2" s="1"/>
  <c r="H1169" i="2"/>
  <c r="H1455" i="2"/>
  <c r="H1295" i="2"/>
  <c r="F1165" i="2"/>
  <c r="H1180" i="2"/>
  <c r="H990" i="2"/>
  <c r="H1210" i="2"/>
  <c r="G1325" i="2"/>
  <c r="G1326" i="2"/>
  <c r="G1064" i="2"/>
  <c r="H1051" i="2"/>
  <c r="F1047" i="2"/>
  <c r="G1051" i="2" s="1"/>
  <c r="F1163" i="2"/>
  <c r="F1227" i="2"/>
  <c r="G1229" i="2" s="1"/>
  <c r="G1191" i="2"/>
  <c r="H1187" i="2"/>
  <c r="G1003" i="2"/>
  <c r="H1002" i="2"/>
  <c r="G1004" i="2"/>
  <c r="G1016" i="2"/>
  <c r="H1012" i="2"/>
  <c r="G1008" i="2"/>
  <c r="H1007" i="2"/>
  <c r="G1024" i="2"/>
  <c r="H1018" i="2"/>
  <c r="F1245" i="2"/>
  <c r="E195" i="2"/>
  <c r="E200" i="2"/>
  <c r="E620" i="2"/>
  <c r="E719" i="2"/>
  <c r="G750" i="2"/>
  <c r="H1062" i="2"/>
  <c r="H1127" i="2"/>
  <c r="E241" i="2"/>
  <c r="H312" i="2"/>
  <c r="E315" i="2"/>
  <c r="G374" i="2"/>
  <c r="E376" i="2"/>
  <c r="G554" i="2"/>
  <c r="E556" i="2"/>
  <c r="G565" i="2"/>
  <c r="H612" i="2"/>
  <c r="E616" i="2"/>
  <c r="H617" i="2"/>
  <c r="H717" i="2"/>
  <c r="G999" i="2"/>
  <c r="E1118" i="2"/>
  <c r="E1130" i="2"/>
  <c r="D1252" i="2"/>
  <c r="E1254" i="2" s="1"/>
  <c r="G1286" i="2"/>
  <c r="H1275" i="2"/>
  <c r="D985" i="2"/>
  <c r="H463" i="2"/>
  <c r="H353" i="2"/>
  <c r="H1043" i="2"/>
  <c r="F1192" i="2"/>
  <c r="G1196" i="2" s="1"/>
  <c r="F437" i="2"/>
  <c r="G439" i="2" s="1"/>
  <c r="F872" i="2"/>
  <c r="G876" i="2" s="1"/>
  <c r="H1318" i="2"/>
  <c r="G156" i="2"/>
  <c r="E196" i="2"/>
  <c r="E201" i="2"/>
  <c r="E216" i="2"/>
  <c r="E221" i="2"/>
  <c r="E298" i="2"/>
  <c r="E300" i="2"/>
  <c r="E313" i="2"/>
  <c r="E335" i="2"/>
  <c r="G612" i="2"/>
  <c r="E721" i="2"/>
  <c r="G749" i="2"/>
  <c r="E1066" i="2"/>
  <c r="E1097" i="2"/>
  <c r="G1128" i="2"/>
  <c r="G1130" i="2"/>
  <c r="E1233" i="2"/>
  <c r="E1241" i="2"/>
  <c r="G1375" i="2"/>
  <c r="H863" i="2"/>
  <c r="H896" i="2"/>
  <c r="H1468" i="2"/>
  <c r="H1085" i="2"/>
  <c r="G473" i="2"/>
  <c r="G474" i="2"/>
  <c r="G545" i="2"/>
  <c r="G691" i="2"/>
  <c r="G690" i="2"/>
  <c r="G759" i="2"/>
  <c r="G906" i="2"/>
  <c r="G905" i="2"/>
  <c r="E914" i="2"/>
  <c r="E915" i="2"/>
  <c r="G924" i="2"/>
  <c r="G939" i="2"/>
  <c r="G1174" i="2"/>
  <c r="G1173" i="2"/>
  <c r="E1199" i="2"/>
  <c r="G1236" i="2"/>
  <c r="G1234" i="2"/>
  <c r="G1344" i="2"/>
  <c r="G1343" i="2"/>
  <c r="G1345" i="2"/>
  <c r="H1274" i="2"/>
  <c r="G258" i="2"/>
  <c r="E435" i="2"/>
  <c r="E433" i="2"/>
  <c r="G606" i="2"/>
  <c r="G603" i="2"/>
  <c r="E658" i="2"/>
  <c r="E659" i="2"/>
  <c r="G168" i="2"/>
  <c r="G171" i="2"/>
  <c r="G239" i="2"/>
  <c r="G533" i="2"/>
  <c r="G544" i="2"/>
  <c r="G548" i="2"/>
  <c r="G605" i="2"/>
  <c r="G648" i="2"/>
  <c r="H657" i="2"/>
  <c r="E660" i="2"/>
  <c r="G658" i="2"/>
  <c r="G661" i="2"/>
  <c r="G660" i="2"/>
  <c r="E665" i="2"/>
  <c r="G689" i="2"/>
  <c r="E769" i="2"/>
  <c r="E771" i="2"/>
  <c r="E786" i="2"/>
  <c r="E785" i="2"/>
  <c r="E820" i="2"/>
  <c r="G904" i="2"/>
  <c r="E973" i="2"/>
  <c r="E975" i="2"/>
  <c r="G1015" i="2"/>
  <c r="G1033" i="2"/>
  <c r="G1035" i="2"/>
  <c r="G1037" i="2"/>
  <c r="G1066" i="2"/>
  <c r="G1065" i="2"/>
  <c r="G1233" i="2"/>
  <c r="E1238" i="2"/>
  <c r="G1338" i="2"/>
  <c r="G1340" i="2"/>
  <c r="G1414" i="2"/>
  <c r="G1413" i="2"/>
  <c r="G151" i="2"/>
  <c r="G154" i="2"/>
  <c r="G170" i="2"/>
  <c r="G248" i="2"/>
  <c r="G251" i="2"/>
  <c r="G259" i="2"/>
  <c r="G278" i="2"/>
  <c r="G280" i="2"/>
  <c r="E369" i="2"/>
  <c r="E371" i="2"/>
  <c r="E368" i="2"/>
  <c r="E383" i="2"/>
  <c r="E385" i="2"/>
  <c r="E395" i="2"/>
  <c r="G424" i="2"/>
  <c r="E448" i="2"/>
  <c r="E451" i="2"/>
  <c r="G453" i="2"/>
  <c r="G456" i="2"/>
  <c r="G546" i="2"/>
  <c r="G619" i="2"/>
  <c r="G640" i="2"/>
  <c r="E903" i="2"/>
  <c r="E904" i="2"/>
  <c r="E946" i="2"/>
  <c r="G954" i="2"/>
  <c r="G955" i="2"/>
  <c r="H1059" i="2"/>
  <c r="H1117" i="2"/>
  <c r="E1119" i="2"/>
  <c r="E1121" i="2"/>
  <c r="E1283" i="2"/>
  <c r="E1285" i="2"/>
  <c r="G1323" i="2"/>
  <c r="G1397" i="2"/>
  <c r="G150" i="2"/>
  <c r="E174" i="2"/>
  <c r="E176" i="2"/>
  <c r="G494" i="2"/>
  <c r="G534" i="2"/>
  <c r="G581" i="2"/>
  <c r="G578" i="2"/>
  <c r="E806" i="2"/>
  <c r="E803" i="2"/>
  <c r="E1016" i="2"/>
  <c r="E1015" i="2"/>
  <c r="E1013" i="2"/>
  <c r="E1223" i="2"/>
  <c r="E1224" i="2"/>
  <c r="E1329" i="2"/>
  <c r="E1328" i="2"/>
  <c r="E1330" i="2"/>
  <c r="E1363" i="2"/>
  <c r="E1365" i="2"/>
  <c r="E1419" i="2"/>
  <c r="E1421" i="2"/>
  <c r="G173" i="2"/>
  <c r="G174" i="2"/>
  <c r="G338" i="2"/>
  <c r="G341" i="2"/>
  <c r="E1063" i="2"/>
  <c r="E1064" i="2"/>
  <c r="E1401" i="2"/>
  <c r="E1399" i="2"/>
  <c r="H1397" i="2"/>
  <c r="E1400" i="2"/>
  <c r="H1417" i="2"/>
  <c r="F1251" i="2"/>
  <c r="H1251" i="2" s="1"/>
  <c r="H568" i="2"/>
  <c r="H1254" i="2"/>
  <c r="H1179" i="2"/>
  <c r="H144" i="2"/>
  <c r="D917" i="2"/>
  <c r="E920" i="2" s="1"/>
  <c r="H1168" i="2"/>
  <c r="H382" i="2"/>
  <c r="E1045" i="2"/>
  <c r="D1057" i="2"/>
  <c r="E1058" i="2" s="1"/>
  <c r="D1227" i="2"/>
  <c r="E1230" i="2" s="1"/>
  <c r="E179" i="2"/>
  <c r="E181" i="2"/>
  <c r="G190" i="2"/>
  <c r="E251" i="2"/>
  <c r="E248" i="2"/>
  <c r="H247" i="2"/>
  <c r="H322" i="2"/>
  <c r="G323" i="2"/>
  <c r="E341" i="2"/>
  <c r="E338" i="2"/>
  <c r="H337" i="2"/>
  <c r="E453" i="2"/>
  <c r="E454" i="2"/>
  <c r="H452" i="2"/>
  <c r="E499" i="2"/>
  <c r="G633" i="2"/>
  <c r="G636" i="2"/>
  <c r="G634" i="2"/>
  <c r="E154" i="2"/>
  <c r="E156" i="2"/>
  <c r="E159" i="2"/>
  <c r="E160" i="2"/>
  <c r="E180" i="2"/>
  <c r="E249" i="2"/>
  <c r="G334" i="2"/>
  <c r="H332" i="2"/>
  <c r="G384" i="2"/>
  <c r="G394" i="2"/>
  <c r="H392" i="2"/>
  <c r="G446" i="2"/>
  <c r="G444" i="2"/>
  <c r="G478" i="2"/>
  <c r="G479" i="2"/>
  <c r="G538" i="2"/>
  <c r="G541" i="2"/>
  <c r="E603" i="2"/>
  <c r="E604" i="2"/>
  <c r="H602" i="2"/>
  <c r="G649" i="2"/>
  <c r="E693" i="2"/>
  <c r="E695" i="2"/>
  <c r="E758" i="2"/>
  <c r="E759" i="2"/>
  <c r="E760" i="2"/>
  <c r="E931" i="2"/>
  <c r="E928" i="2"/>
  <c r="E930" i="2"/>
  <c r="E1183" i="2"/>
  <c r="E1184" i="2"/>
  <c r="G1358" i="2"/>
  <c r="G1361" i="2"/>
  <c r="G1359" i="2"/>
  <c r="H1357" i="2"/>
  <c r="G1360" i="2"/>
  <c r="E155" i="2"/>
  <c r="G191" i="2"/>
  <c r="G240" i="2"/>
  <c r="G241" i="2"/>
  <c r="G301" i="2"/>
  <c r="E343" i="2"/>
  <c r="E346" i="2"/>
  <c r="G376" i="2"/>
  <c r="G375" i="2"/>
  <c r="G400" i="2"/>
  <c r="E414" i="2"/>
  <c r="E415" i="2"/>
  <c r="E421" i="2"/>
  <c r="H417" i="2"/>
  <c r="G445" i="2"/>
  <c r="E456" i="2"/>
  <c r="G540" i="2"/>
  <c r="G555" i="2"/>
  <c r="G556" i="2"/>
  <c r="E621" i="2"/>
  <c r="E624" i="2"/>
  <c r="E625" i="2"/>
  <c r="E688" i="2"/>
  <c r="H687" i="2"/>
  <c r="E689" i="2"/>
  <c r="E748" i="2"/>
  <c r="E751" i="2"/>
  <c r="E749" i="2"/>
  <c r="E750" i="2"/>
  <c r="E964" i="2"/>
  <c r="E965" i="2"/>
  <c r="E963" i="2"/>
  <c r="E1185" i="2"/>
  <c r="G1203" i="2"/>
  <c r="G1206" i="2"/>
  <c r="H1202" i="2"/>
  <c r="G1204" i="2"/>
  <c r="E1214" i="2"/>
  <c r="E1216" i="2"/>
  <c r="E1215" i="2"/>
  <c r="E1213" i="2"/>
  <c r="F1317" i="2"/>
  <c r="H1317" i="2" s="1"/>
  <c r="G208" i="2"/>
  <c r="G211" i="2"/>
  <c r="G300" i="2"/>
  <c r="G324" i="2"/>
  <c r="G386" i="2"/>
  <c r="G385" i="2"/>
  <c r="G414" i="2"/>
  <c r="H412" i="2"/>
  <c r="G596" i="2"/>
  <c r="G593" i="2"/>
  <c r="G651" i="2"/>
  <c r="G650" i="2"/>
  <c r="G771" i="2"/>
  <c r="G770" i="2"/>
  <c r="H767" i="2"/>
  <c r="G769" i="2"/>
  <c r="G973" i="2"/>
  <c r="G976" i="2"/>
  <c r="G975" i="2"/>
  <c r="G1216" i="2"/>
  <c r="G1214" i="2"/>
  <c r="G1213" i="2"/>
  <c r="G1223" i="2"/>
  <c r="G1224" i="2"/>
  <c r="G1226" i="2"/>
  <c r="H1194" i="2"/>
  <c r="G1194" i="2"/>
  <c r="E161" i="2"/>
  <c r="G175" i="2"/>
  <c r="G176" i="2"/>
  <c r="G193" i="2"/>
  <c r="G196" i="2"/>
  <c r="G195" i="2"/>
  <c r="G210" i="2"/>
  <c r="E250" i="2"/>
  <c r="E309" i="2"/>
  <c r="E311" i="2"/>
  <c r="E308" i="2"/>
  <c r="G313" i="2"/>
  <c r="G316" i="2"/>
  <c r="G315" i="2"/>
  <c r="H402" i="2"/>
  <c r="G403" i="2"/>
  <c r="E423" i="2"/>
  <c r="E426" i="2"/>
  <c r="G481" i="2"/>
  <c r="G486" i="2"/>
  <c r="G483" i="2"/>
  <c r="E543" i="2"/>
  <c r="E544" i="2"/>
  <c r="E545" i="2"/>
  <c r="H552" i="2"/>
  <c r="G595" i="2"/>
  <c r="E606" i="2"/>
  <c r="E611" i="2"/>
  <c r="E609" i="2"/>
  <c r="G635" i="2"/>
  <c r="E698" i="2"/>
  <c r="E701" i="2"/>
  <c r="E700" i="2"/>
  <c r="E761" i="2"/>
  <c r="G768" i="2"/>
  <c r="E808" i="2"/>
  <c r="E811" i="2"/>
  <c r="E809" i="2"/>
  <c r="E810" i="2"/>
  <c r="E829" i="2"/>
  <c r="E830" i="2"/>
  <c r="E933" i="2"/>
  <c r="E935" i="2"/>
  <c r="H932" i="2"/>
  <c r="E936" i="2"/>
  <c r="G1013" i="2"/>
  <c r="G1014" i="2"/>
  <c r="G1129" i="2"/>
  <c r="G1131" i="2"/>
  <c r="G1225" i="2"/>
  <c r="E1234" i="2"/>
  <c r="E1235" i="2"/>
  <c r="E1389" i="2"/>
  <c r="E1388" i="2"/>
  <c r="E1465" i="2"/>
  <c r="E1463" i="2"/>
  <c r="E1466" i="2"/>
  <c r="E1464" i="2"/>
  <c r="G701" i="2"/>
  <c r="G699" i="2"/>
  <c r="G881" i="2"/>
  <c r="G879" i="2"/>
  <c r="E943" i="2"/>
  <c r="E944" i="2"/>
  <c r="E992" i="2"/>
  <c r="G1183" i="2"/>
  <c r="G1184" i="2"/>
  <c r="E1307" i="2"/>
  <c r="E1418" i="2"/>
  <c r="E1420" i="2"/>
  <c r="G1418" i="2"/>
  <c r="G1421" i="2"/>
  <c r="G1420" i="2"/>
  <c r="G1422" i="2"/>
  <c r="G1436" i="2"/>
  <c r="G1435" i="2"/>
  <c r="D1167" i="2"/>
  <c r="E1169" i="2" s="1"/>
  <c r="F348" i="2"/>
  <c r="H1454" i="2"/>
  <c r="E220" i="2"/>
  <c r="G365" i="2"/>
  <c r="E374" i="2"/>
  <c r="E384" i="2"/>
  <c r="E470" i="2"/>
  <c r="H497" i="2"/>
  <c r="G523" i="2"/>
  <c r="G525" i="2"/>
  <c r="E540" i="2"/>
  <c r="G557" i="2"/>
  <c r="E560" i="2"/>
  <c r="E579" i="2"/>
  <c r="E595" i="2"/>
  <c r="E614" i="2"/>
  <c r="E649" i="2"/>
  <c r="H697" i="2"/>
  <c r="G748" i="2"/>
  <c r="H747" i="2"/>
  <c r="G776" i="2"/>
  <c r="G774" i="2"/>
  <c r="G800" i="2"/>
  <c r="E945" i="2"/>
  <c r="G946" i="2"/>
  <c r="G945" i="2"/>
  <c r="G994" i="2"/>
  <c r="G995" i="2"/>
  <c r="G1067" i="2"/>
  <c r="E1203" i="2"/>
  <c r="E1205" i="2"/>
  <c r="E1225" i="2"/>
  <c r="G1284" i="2"/>
  <c r="E1291" i="2"/>
  <c r="E1288" i="2"/>
  <c r="E1334" i="2"/>
  <c r="E1336" i="2"/>
  <c r="E1361" i="2"/>
  <c r="E1360" i="2"/>
  <c r="G1373" i="2"/>
  <c r="H1372" i="2"/>
  <c r="G1393" i="2"/>
  <c r="G1395" i="2"/>
  <c r="E1435" i="2"/>
  <c r="H1472" i="2"/>
  <c r="G1473" i="2"/>
  <c r="H874" i="2"/>
  <c r="H1109" i="2"/>
  <c r="H1293" i="2"/>
  <c r="H503" i="2"/>
  <c r="H876" i="2"/>
  <c r="H951" i="2"/>
  <c r="H866" i="2"/>
  <c r="F1207" i="2"/>
  <c r="H1086" i="2"/>
  <c r="H1111" i="2"/>
  <c r="H865" i="2"/>
  <c r="E1037" i="2"/>
  <c r="G1148" i="2"/>
  <c r="H1147" i="2"/>
  <c r="G1312" i="2"/>
  <c r="G1367" i="2"/>
  <c r="H440" i="2"/>
  <c r="H919" i="2"/>
  <c r="H318" i="2"/>
  <c r="H438" i="2"/>
  <c r="H991" i="2"/>
  <c r="H948" i="2"/>
  <c r="H864" i="2"/>
  <c r="D437" i="2"/>
  <c r="E441" i="2" s="1"/>
  <c r="H274" i="2"/>
  <c r="D162" i="2"/>
  <c r="E165" i="2" s="1"/>
  <c r="D407" i="2"/>
  <c r="E409" i="2" s="1"/>
  <c r="H631" i="2"/>
  <c r="H531" i="2"/>
  <c r="H306" i="2"/>
  <c r="H206" i="2"/>
  <c r="H163" i="2"/>
  <c r="G568" i="2"/>
  <c r="F317" i="2"/>
  <c r="G318" i="2" s="1"/>
  <c r="H600" i="2"/>
  <c r="H505" i="2"/>
  <c r="H165" i="2"/>
  <c r="F350" i="2"/>
  <c r="H630" i="2"/>
  <c r="H530" i="2"/>
  <c r="H305" i="2"/>
  <c r="H430" i="2"/>
  <c r="H464" i="2"/>
  <c r="H254" i="2"/>
  <c r="H354" i="2"/>
  <c r="H629" i="2"/>
  <c r="F427" i="2"/>
  <c r="G428" i="2" s="1"/>
  <c r="G779" i="2"/>
  <c r="F587" i="2"/>
  <c r="G588" i="2" s="1"/>
  <c r="H466" i="2"/>
  <c r="H256" i="2"/>
  <c r="H146" i="2"/>
  <c r="H235" i="2"/>
  <c r="H590" i="2"/>
  <c r="H465" i="2"/>
  <c r="H255" i="2"/>
  <c r="H145" i="2"/>
  <c r="H355" i="2"/>
  <c r="H601" i="2"/>
  <c r="H506" i="2"/>
  <c r="H276" i="2"/>
  <c r="H166" i="2"/>
  <c r="G799" i="2"/>
  <c r="E800" i="2"/>
  <c r="G801" i="2"/>
  <c r="E799" i="2"/>
  <c r="E801" i="2"/>
  <c r="E1003" i="2"/>
  <c r="G934" i="2"/>
  <c r="E938" i="2"/>
  <c r="G933" i="2"/>
  <c r="H920" i="2"/>
  <c r="G935" i="2"/>
  <c r="H893" i="2"/>
  <c r="E888" i="2"/>
  <c r="E890" i="2"/>
  <c r="H807" i="2"/>
  <c r="G758" i="2"/>
  <c r="G760" i="2"/>
  <c r="H737" i="2"/>
  <c r="G698" i="2"/>
  <c r="G700" i="2"/>
  <c r="G678" i="2"/>
  <c r="D627" i="2"/>
  <c r="E631" i="2" s="1"/>
  <c r="D252" i="2"/>
  <c r="E253" i="2" s="1"/>
  <c r="F272" i="2"/>
  <c r="G273" i="2" s="1"/>
  <c r="F862" i="2"/>
  <c r="G863" i="2" s="1"/>
  <c r="D947" i="2"/>
  <c r="E951" i="2" s="1"/>
  <c r="H356" i="2"/>
  <c r="H571" i="2"/>
  <c r="H431" i="2"/>
  <c r="H679" i="2"/>
  <c r="H429" i="2"/>
  <c r="H817" i="2"/>
  <c r="H1143" i="2"/>
  <c r="F597" i="2"/>
  <c r="G598" i="2" s="1"/>
  <c r="G679" i="2"/>
  <c r="D142" i="2"/>
  <c r="E143" i="2" s="1"/>
  <c r="H569" i="2"/>
  <c r="H591" i="2"/>
  <c r="H875" i="2"/>
  <c r="D567" i="2"/>
  <c r="E570" i="2" s="1"/>
  <c r="D1107" i="2"/>
  <c r="E1109" i="2" s="1"/>
  <c r="E628" i="2"/>
  <c r="H528" i="2"/>
  <c r="D302" i="2"/>
  <c r="E306" i="2" s="1"/>
  <c r="D202" i="2"/>
  <c r="E205" i="2" s="1"/>
  <c r="D348" i="2"/>
  <c r="H921" i="2"/>
  <c r="H321" i="2"/>
  <c r="H236" i="2"/>
  <c r="F352" i="2"/>
  <c r="G354" i="2" s="1"/>
  <c r="F917" i="2"/>
  <c r="G921" i="2" s="1"/>
  <c r="H894" i="2"/>
  <c r="H504" i="2"/>
  <c r="H164" i="2"/>
  <c r="H409" i="2"/>
  <c r="H570" i="2"/>
  <c r="H320" i="2"/>
  <c r="G681" i="2"/>
  <c r="H1084" i="2"/>
  <c r="H304" i="2"/>
  <c r="H204" i="2"/>
  <c r="D674" i="2"/>
  <c r="D677" i="2"/>
  <c r="H677" i="2" s="1"/>
  <c r="H989" i="2"/>
  <c r="H319" i="2"/>
  <c r="F232" i="2"/>
  <c r="G233" i="2" s="1"/>
  <c r="H895" i="2"/>
  <c r="H143" i="2"/>
  <c r="D427" i="2"/>
  <c r="E429" i="2" s="1"/>
  <c r="F527" i="2"/>
  <c r="G528" i="2" s="1"/>
  <c r="G809" i="2"/>
  <c r="D862" i="2"/>
  <c r="E863" i="2" s="1"/>
  <c r="D587" i="2"/>
  <c r="E591" i="2" s="1"/>
  <c r="D462" i="2"/>
  <c r="E463" i="2" s="1"/>
  <c r="D987" i="2"/>
  <c r="E990" i="2" s="1"/>
  <c r="D317" i="2"/>
  <c r="E321" i="2" s="1"/>
  <c r="D232" i="2"/>
  <c r="E233" i="2" s="1"/>
  <c r="F627" i="2"/>
  <c r="G629" i="2" s="1"/>
  <c r="F302" i="2"/>
  <c r="G304" i="2" s="1"/>
  <c r="F202" i="2"/>
  <c r="G203" i="2" s="1"/>
  <c r="D140" i="2"/>
  <c r="H599" i="2"/>
  <c r="F502" i="2"/>
  <c r="G503" i="2" s="1"/>
  <c r="F162" i="2"/>
  <c r="G166" i="2" s="1"/>
  <c r="F947" i="2"/>
  <c r="G950" i="2" s="1"/>
  <c r="H234" i="2"/>
  <c r="H275" i="2"/>
  <c r="D352" i="2"/>
  <c r="E353" i="2" s="1"/>
  <c r="D527" i="2"/>
  <c r="E529" i="2" s="1"/>
  <c r="D597" i="2"/>
  <c r="E599" i="2" s="1"/>
  <c r="D502" i="2"/>
  <c r="D272" i="2"/>
  <c r="E273" i="2" s="1"/>
  <c r="F1017" i="2"/>
  <c r="G1018" i="2" s="1"/>
  <c r="F462" i="2"/>
  <c r="G463" i="2" s="1"/>
  <c r="H253" i="2"/>
  <c r="F142" i="2"/>
  <c r="G143" i="2" s="1"/>
  <c r="H1110" i="2"/>
  <c r="H203" i="2"/>
  <c r="H205" i="2"/>
  <c r="F252" i="2"/>
  <c r="G256" i="2" s="1"/>
  <c r="H273" i="2"/>
  <c r="H303" i="2"/>
  <c r="H410" i="2"/>
  <c r="H428" i="2"/>
  <c r="H529" i="2"/>
  <c r="H628" i="2"/>
  <c r="H680" i="2"/>
  <c r="G808" i="2"/>
  <c r="H873" i="2"/>
  <c r="D872" i="2"/>
  <c r="H918" i="2"/>
  <c r="H950" i="2"/>
  <c r="H988" i="2"/>
  <c r="F987" i="2"/>
  <c r="H1058" i="2"/>
  <c r="D351" i="2"/>
  <c r="F985" i="2"/>
  <c r="G1099" i="2"/>
  <c r="D460" i="2"/>
  <c r="D673" i="2"/>
  <c r="H233" i="2"/>
  <c r="H408" i="2"/>
  <c r="E438" i="2"/>
  <c r="H589" i="2"/>
  <c r="H598" i="2"/>
  <c r="H678" i="2"/>
  <c r="G810" i="2"/>
  <c r="F986" i="2"/>
  <c r="G1087" i="2"/>
  <c r="E1088" i="2"/>
  <c r="E1090" i="2"/>
  <c r="E231" i="2"/>
  <c r="E228" i="2"/>
  <c r="H227" i="2"/>
  <c r="E229" i="2"/>
  <c r="E291" i="2"/>
  <c r="E288" i="2"/>
  <c r="E289" i="2"/>
  <c r="G378" i="2"/>
  <c r="G381" i="2"/>
  <c r="G449" i="2"/>
  <c r="G448" i="2"/>
  <c r="E549" i="2"/>
  <c r="E551" i="2"/>
  <c r="E548" i="2"/>
  <c r="D984" i="2"/>
  <c r="H1019" i="2"/>
  <c r="D1017" i="2"/>
  <c r="E258" i="2"/>
  <c r="E261" i="2"/>
  <c r="G380" i="2"/>
  <c r="E389" i="2"/>
  <c r="E391" i="2"/>
  <c r="E388" i="2"/>
  <c r="E476" i="2"/>
  <c r="E473" i="2"/>
  <c r="H472" i="2"/>
  <c r="E474" i="2"/>
  <c r="E496" i="2"/>
  <c r="E493" i="2"/>
  <c r="H492" i="2"/>
  <c r="E494" i="2"/>
  <c r="E508" i="2"/>
  <c r="E510" i="2"/>
  <c r="G671" i="2"/>
  <c r="G670" i="2"/>
  <c r="H667" i="2"/>
  <c r="G668" i="2"/>
  <c r="G669" i="2"/>
  <c r="G711" i="2"/>
  <c r="G710" i="2"/>
  <c r="H707" i="2"/>
  <c r="G708" i="2"/>
  <c r="G709" i="2"/>
  <c r="E186" i="2"/>
  <c r="E183" i="2"/>
  <c r="H182" i="2"/>
  <c r="E184" i="2"/>
  <c r="E230" i="2"/>
  <c r="E244" i="2"/>
  <c r="E246" i="2"/>
  <c r="E245" i="2"/>
  <c r="E243" i="2"/>
  <c r="E271" i="2"/>
  <c r="E269" i="2"/>
  <c r="E270" i="2"/>
  <c r="E268" i="2"/>
  <c r="E290" i="2"/>
  <c r="E323" i="2"/>
  <c r="E326" i="2"/>
  <c r="E401" i="2"/>
  <c r="E398" i="2"/>
  <c r="E485" i="2"/>
  <c r="G968" i="2"/>
  <c r="G971" i="2"/>
  <c r="G969" i="2"/>
  <c r="G970" i="2"/>
  <c r="E1024" i="2"/>
  <c r="E1026" i="2"/>
  <c r="E1025" i="2"/>
  <c r="E1023" i="2"/>
  <c r="G333" i="2"/>
  <c r="G336" i="2"/>
  <c r="G335" i="2"/>
  <c r="G366" i="2"/>
  <c r="G364" i="2"/>
  <c r="G393" i="2"/>
  <c r="G396" i="2"/>
  <c r="G395" i="2"/>
  <c r="E403" i="2"/>
  <c r="E406" i="2"/>
  <c r="G413" i="2"/>
  <c r="G416" i="2"/>
  <c r="G415" i="2"/>
  <c r="E495" i="2"/>
  <c r="G518" i="2"/>
  <c r="G521" i="2"/>
  <c r="G519" i="2"/>
  <c r="E536" i="2"/>
  <c r="E533" i="2"/>
  <c r="E534" i="2"/>
  <c r="E535" i="2"/>
  <c r="E715" i="2"/>
  <c r="E713" i="2"/>
  <c r="E953" i="2"/>
  <c r="E955" i="2"/>
  <c r="H952" i="2"/>
  <c r="E1036" i="2"/>
  <c r="E1035" i="2"/>
  <c r="E1033" i="2"/>
  <c r="H1032" i="2"/>
  <c r="F1057" i="2"/>
  <c r="G1061" i="2" s="1"/>
  <c r="H1061" i="2"/>
  <c r="F1046" i="2"/>
  <c r="F1042" i="2" s="1"/>
  <c r="D1207" i="2"/>
  <c r="E1208" i="2" s="1"/>
  <c r="G149" i="2"/>
  <c r="E158" i="2"/>
  <c r="G169" i="2"/>
  <c r="E178" i="2"/>
  <c r="G185" i="2"/>
  <c r="G186" i="2"/>
  <c r="G189" i="2"/>
  <c r="E198" i="2"/>
  <c r="G209" i="2"/>
  <c r="E218" i="2"/>
  <c r="G230" i="2"/>
  <c r="G231" i="2"/>
  <c r="G260" i="2"/>
  <c r="E266" i="2"/>
  <c r="E286" i="2"/>
  <c r="H287" i="2"/>
  <c r="G290" i="2"/>
  <c r="G291" i="2"/>
  <c r="G309" i="2"/>
  <c r="G325" i="2"/>
  <c r="G326" i="2"/>
  <c r="G328" i="2"/>
  <c r="E333" i="2"/>
  <c r="E336" i="2"/>
  <c r="G339" i="2"/>
  <c r="G369" i="2"/>
  <c r="E379" i="2"/>
  <c r="E393" i="2"/>
  <c r="E396" i="2"/>
  <c r="G405" i="2"/>
  <c r="G406" i="2"/>
  <c r="E413" i="2"/>
  <c r="E416" i="2"/>
  <c r="G419" i="2"/>
  <c r="E468" i="2"/>
  <c r="E467" i="2" s="1"/>
  <c r="G475" i="2"/>
  <c r="G476" i="2"/>
  <c r="H477" i="2"/>
  <c r="G485" i="2"/>
  <c r="E487" i="2"/>
  <c r="G495" i="2"/>
  <c r="G496" i="2"/>
  <c r="E498" i="2"/>
  <c r="E514" i="2"/>
  <c r="E516" i="2"/>
  <c r="G566" i="2"/>
  <c r="E576" i="2"/>
  <c r="E578" i="2"/>
  <c r="G579" i="2"/>
  <c r="E581" i="2"/>
  <c r="E594" i="2"/>
  <c r="E608" i="2"/>
  <c r="E610" i="2"/>
  <c r="E623" i="2"/>
  <c r="G641" i="2"/>
  <c r="G639" i="2"/>
  <c r="E668" i="2"/>
  <c r="E708" i="2"/>
  <c r="E743" i="2"/>
  <c r="E826" i="2"/>
  <c r="E825" i="2"/>
  <c r="E823" i="2"/>
  <c r="G841" i="2"/>
  <c r="G839" i="2"/>
  <c r="G916" i="2"/>
  <c r="G915" i="2"/>
  <c r="H912" i="2"/>
  <c r="G913" i="2"/>
  <c r="G966" i="2"/>
  <c r="G965" i="2"/>
  <c r="G963" i="2"/>
  <c r="F407" i="2"/>
  <c r="G410" i="2" s="1"/>
  <c r="E731" i="2"/>
  <c r="E729" i="2"/>
  <c r="E738" i="2"/>
  <c r="E739" i="2"/>
  <c r="E741" i="2"/>
  <c r="E778" i="2"/>
  <c r="E781" i="2"/>
  <c r="H777" i="2"/>
  <c r="E779" i="2"/>
  <c r="E923" i="2"/>
  <c r="E926" i="2"/>
  <c r="H922" i="2"/>
  <c r="E924" i="2"/>
  <c r="E1151" i="2"/>
  <c r="E1150" i="2"/>
  <c r="E1148" i="2"/>
  <c r="E1426" i="2"/>
  <c r="E1424" i="2"/>
  <c r="E1423" i="2"/>
  <c r="E265" i="2"/>
  <c r="E283" i="2"/>
  <c r="E378" i="2"/>
  <c r="E380" i="2"/>
  <c r="E513" i="2"/>
  <c r="E573" i="2"/>
  <c r="E575" i="2"/>
  <c r="E669" i="2"/>
  <c r="E671" i="2"/>
  <c r="E709" i="2"/>
  <c r="E711" i="2"/>
  <c r="G728" i="2"/>
  <c r="G731" i="2"/>
  <c r="G730" i="2"/>
  <c r="H727" i="2"/>
  <c r="G741" i="2"/>
  <c r="G740" i="2"/>
  <c r="G738" i="2"/>
  <c r="E791" i="2"/>
  <c r="E788" i="2"/>
  <c r="E789" i="2"/>
  <c r="G821" i="2"/>
  <c r="G820" i="2"/>
  <c r="G818" i="2"/>
  <c r="G831" i="2"/>
  <c r="G830" i="2"/>
  <c r="H827" i="2"/>
  <c r="G828" i="2"/>
  <c r="E883" i="2"/>
  <c r="E886" i="2"/>
  <c r="H882" i="2"/>
  <c r="E884" i="2"/>
  <c r="E911" i="2"/>
  <c r="E908" i="2"/>
  <c r="E910" i="2"/>
  <c r="E1011" i="2"/>
  <c r="E1008" i="2"/>
  <c r="E1009" i="2"/>
  <c r="E1125" i="2"/>
  <c r="E1126" i="2"/>
  <c r="E1124" i="2"/>
  <c r="E1123" i="2"/>
  <c r="G1336" i="2"/>
  <c r="G1333" i="2"/>
  <c r="G1334" i="2"/>
  <c r="H1392" i="2"/>
  <c r="E1395" i="2"/>
  <c r="E1393" i="2"/>
  <c r="H757" i="2"/>
  <c r="G780" i="2"/>
  <c r="G781" i="2"/>
  <c r="H787" i="2"/>
  <c r="G790" i="2"/>
  <c r="G791" i="2"/>
  <c r="G794" i="2"/>
  <c r="H797" i="2"/>
  <c r="E821" i="2"/>
  <c r="E831" i="2"/>
  <c r="E868" i="2"/>
  <c r="E870" i="2"/>
  <c r="G885" i="2"/>
  <c r="G886" i="2"/>
  <c r="H902" i="2"/>
  <c r="E916" i="2"/>
  <c r="G925" i="2"/>
  <c r="G926" i="2"/>
  <c r="G953" i="2"/>
  <c r="G956" i="2"/>
  <c r="E966" i="2"/>
  <c r="E981" i="2"/>
  <c r="G1010" i="2"/>
  <c r="G1011" i="2"/>
  <c r="G1036" i="2"/>
  <c r="G1094" i="2"/>
  <c r="G1114" i="2"/>
  <c r="G1113" i="2"/>
  <c r="G1189" i="2"/>
  <c r="E1220" i="2"/>
  <c r="E1221" i="2"/>
  <c r="E1459" i="2"/>
  <c r="E1461" i="2"/>
  <c r="E1453" i="2"/>
  <c r="E1460" i="2"/>
  <c r="E1458" i="2"/>
  <c r="E1052" i="2"/>
  <c r="E1174" i="2"/>
  <c r="E1176" i="2"/>
  <c r="E1175" i="2"/>
  <c r="E1173" i="2"/>
  <c r="E1341" i="2"/>
  <c r="E1338" i="2"/>
  <c r="E1340" i="2"/>
  <c r="E1343" i="2"/>
  <c r="E1344" i="2"/>
  <c r="E1345" i="2"/>
  <c r="G1403" i="2"/>
  <c r="G1406" i="2"/>
  <c r="D1165" i="2"/>
  <c r="D1177" i="2"/>
  <c r="D139" i="2"/>
  <c r="E1410" i="2"/>
  <c r="E1411" i="2"/>
  <c r="H1193" i="2"/>
  <c r="D138" i="2"/>
  <c r="E1428" i="2"/>
  <c r="D1351" i="2"/>
  <c r="F1167" i="2"/>
  <c r="E819" i="2"/>
  <c r="E968" i="2"/>
  <c r="E970" i="2"/>
  <c r="E978" i="2"/>
  <c r="E980" i="2"/>
  <c r="G1034" i="2"/>
  <c r="E1067" i="2"/>
  <c r="E1072" i="2"/>
  <c r="E1144" i="2"/>
  <c r="E1146" i="2"/>
  <c r="E1145" i="2"/>
  <c r="G1188" i="2"/>
  <c r="G1190" i="2"/>
  <c r="E1201" i="2"/>
  <c r="E1200" i="2"/>
  <c r="G1287" i="2"/>
  <c r="G1363" i="2"/>
  <c r="G1366" i="2"/>
  <c r="G1365" i="2"/>
  <c r="H1362" i="2"/>
  <c r="E1473" i="2"/>
  <c r="E1476" i="2"/>
  <c r="D459" i="2"/>
  <c r="F1292" i="2"/>
  <c r="G1293" i="2" s="1"/>
  <c r="G1408" i="2"/>
  <c r="H1408" i="2"/>
  <c r="F1272" i="2"/>
  <c r="G1273" i="2" s="1"/>
  <c r="F1177" i="2"/>
  <c r="H1178" i="2"/>
  <c r="F1249" i="2"/>
  <c r="H1249" i="2" s="1"/>
  <c r="F1252" i="2"/>
  <c r="G1077" i="2"/>
  <c r="H1182" i="2"/>
  <c r="E1204" i="2"/>
  <c r="E1299" i="2"/>
  <c r="E1301" i="2"/>
  <c r="E1312" i="2"/>
  <c r="G1341" i="2"/>
  <c r="G1346" i="2"/>
  <c r="E1366" i="2"/>
  <c r="E1391" i="2"/>
  <c r="G1396" i="2"/>
  <c r="E1436" i="2"/>
  <c r="G1475" i="2"/>
  <c r="G1476" i="2"/>
  <c r="D350" i="2"/>
  <c r="D349" i="2"/>
  <c r="D458" i="2"/>
  <c r="D676" i="2"/>
  <c r="H949" i="2"/>
  <c r="F984" i="2"/>
  <c r="G1307" i="2"/>
  <c r="E1377" i="2"/>
  <c r="D983" i="2"/>
  <c r="E1298" i="2"/>
  <c r="E1364" i="2"/>
  <c r="G1377" i="2"/>
  <c r="G1394" i="2"/>
  <c r="H1453" i="2"/>
  <c r="F676" i="2"/>
  <c r="F1164" i="2"/>
  <c r="F349" i="2"/>
  <c r="G1434" i="2"/>
  <c r="G1450" i="2"/>
  <c r="G1451" i="2"/>
  <c r="E1444" i="2"/>
  <c r="E1446" i="2"/>
  <c r="E1443" i="2"/>
  <c r="E1440" i="2"/>
  <c r="E1438" i="2"/>
  <c r="E1441" i="2"/>
  <c r="G1433" i="2"/>
  <c r="E1396" i="2"/>
  <c r="E1394" i="2"/>
  <c r="H1384" i="2"/>
  <c r="G159" i="2"/>
  <c r="E170" i="2"/>
  <c r="E190" i="2"/>
  <c r="G199" i="2"/>
  <c r="E210" i="2"/>
  <c r="G219" i="2"/>
  <c r="G269" i="2"/>
  <c r="E280" i="2"/>
  <c r="E358" i="2"/>
  <c r="E445" i="2"/>
  <c r="G471" i="2"/>
  <c r="G470" i="2"/>
  <c r="H467" i="2"/>
  <c r="G511" i="2"/>
  <c r="G510" i="2"/>
  <c r="H507" i="2"/>
  <c r="G509" i="2"/>
  <c r="G513" i="2"/>
  <c r="G516" i="2"/>
  <c r="G515" i="2"/>
  <c r="E523" i="2"/>
  <c r="E524" i="2"/>
  <c r="E526" i="2"/>
  <c r="H522" i="2"/>
  <c r="G608" i="2"/>
  <c r="G609" i="2"/>
  <c r="H607" i="2"/>
  <c r="G611" i="2"/>
  <c r="E959" i="2"/>
  <c r="E960" i="2"/>
  <c r="E961" i="2"/>
  <c r="E958" i="2"/>
  <c r="E151" i="2"/>
  <c r="E153" i="2"/>
  <c r="H157" i="2"/>
  <c r="G160" i="2"/>
  <c r="G161" i="2"/>
  <c r="E171" i="2"/>
  <c r="E173" i="2"/>
  <c r="H177" i="2"/>
  <c r="G180" i="2"/>
  <c r="G181" i="2"/>
  <c r="E191" i="2"/>
  <c r="E193" i="2"/>
  <c r="H197" i="2"/>
  <c r="G200" i="2"/>
  <c r="G201" i="2"/>
  <c r="E211" i="2"/>
  <c r="E213" i="2"/>
  <c r="H217" i="2"/>
  <c r="G220" i="2"/>
  <c r="G221" i="2"/>
  <c r="E238" i="2"/>
  <c r="H242" i="2"/>
  <c r="G245" i="2"/>
  <c r="G246" i="2"/>
  <c r="H257" i="2"/>
  <c r="H267" i="2"/>
  <c r="G270" i="2"/>
  <c r="G271" i="2"/>
  <c r="E281" i="2"/>
  <c r="E285" i="2"/>
  <c r="G286" i="2"/>
  <c r="G285" i="2"/>
  <c r="H282" i="2"/>
  <c r="E324" i="2"/>
  <c r="E331" i="2"/>
  <c r="E339" i="2"/>
  <c r="H342" i="2"/>
  <c r="H357" i="2"/>
  <c r="G359" i="2"/>
  <c r="E366" i="2"/>
  <c r="E370" i="2"/>
  <c r="G371" i="2"/>
  <c r="G370" i="2"/>
  <c r="H367" i="2"/>
  <c r="E400" i="2"/>
  <c r="G401" i="2"/>
  <c r="E404" i="2"/>
  <c r="E419" i="2"/>
  <c r="H422" i="2"/>
  <c r="H432" i="2"/>
  <c r="G435" i="2"/>
  <c r="G436" i="2"/>
  <c r="E446" i="2"/>
  <c r="E450" i="2"/>
  <c r="G451" i="2"/>
  <c r="G450" i="2"/>
  <c r="H447" i="2"/>
  <c r="E484" i="2"/>
  <c r="H482" i="2"/>
  <c r="E483" i="2"/>
  <c r="E509" i="2"/>
  <c r="E511" i="2"/>
  <c r="E584" i="2"/>
  <c r="E585" i="2"/>
  <c r="E586" i="2"/>
  <c r="E636" i="2"/>
  <c r="E635" i="2"/>
  <c r="H632" i="2"/>
  <c r="E634" i="2"/>
  <c r="E638" i="2"/>
  <c r="E639" i="2"/>
  <c r="E641" i="2"/>
  <c r="H637" i="2"/>
  <c r="G1298" i="2"/>
  <c r="G1301" i="2"/>
  <c r="G1300" i="2"/>
  <c r="H1297" i="2"/>
  <c r="G1299" i="2"/>
  <c r="E150" i="2"/>
  <c r="G179" i="2"/>
  <c r="E521" i="2"/>
  <c r="E520" i="2"/>
  <c r="H517" i="2"/>
  <c r="E519" i="2"/>
  <c r="G626" i="2"/>
  <c r="G625" i="2"/>
  <c r="H622" i="2"/>
  <c r="G624" i="2"/>
  <c r="G643" i="2"/>
  <c r="G646" i="2"/>
  <c r="G645" i="2"/>
  <c r="H642" i="2"/>
  <c r="G644" i="2"/>
  <c r="H147" i="2"/>
  <c r="E149" i="2"/>
  <c r="H167" i="2"/>
  <c r="E169" i="2"/>
  <c r="H187" i="2"/>
  <c r="E189" i="2"/>
  <c r="H207" i="2"/>
  <c r="E209" i="2"/>
  <c r="E279" i="2"/>
  <c r="E330" i="2"/>
  <c r="G331" i="2"/>
  <c r="G330" i="2"/>
  <c r="H327" i="2"/>
  <c r="E360" i="2"/>
  <c r="E364" i="2"/>
  <c r="H397" i="2"/>
  <c r="G399" i="2"/>
  <c r="G433" i="2"/>
  <c r="E444" i="2"/>
  <c r="E478" i="2"/>
  <c r="E481" i="2"/>
  <c r="E525" i="2"/>
  <c r="G610" i="2"/>
  <c r="E686" i="2"/>
  <c r="E684" i="2"/>
  <c r="E685" i="2"/>
  <c r="E683" i="2"/>
  <c r="E998" i="2"/>
  <c r="H997" i="2"/>
  <c r="E999" i="2"/>
  <c r="E1001" i="2"/>
  <c r="E1000" i="2"/>
  <c r="G266" i="2"/>
  <c r="G265" i="2"/>
  <c r="H262" i="2"/>
  <c r="E365" i="2"/>
  <c r="G468" i="2"/>
  <c r="H152" i="2"/>
  <c r="H172" i="2"/>
  <c r="H192" i="2"/>
  <c r="H212" i="2"/>
  <c r="H237" i="2"/>
  <c r="E259" i="2"/>
  <c r="G264" i="2"/>
  <c r="H277" i="2"/>
  <c r="H297" i="2"/>
  <c r="G299" i="2"/>
  <c r="E310" i="2"/>
  <c r="G311" i="2"/>
  <c r="G310" i="2"/>
  <c r="H307" i="2"/>
  <c r="E340" i="2"/>
  <c r="E344" i="2"/>
  <c r="E359" i="2"/>
  <c r="H362" i="2"/>
  <c r="H377" i="2"/>
  <c r="G379" i="2"/>
  <c r="E390" i="2"/>
  <c r="G391" i="2"/>
  <c r="G390" i="2"/>
  <c r="H387" i="2"/>
  <c r="E420" i="2"/>
  <c r="E424" i="2"/>
  <c r="E439" i="2"/>
  <c r="H442" i="2"/>
  <c r="G469" i="2"/>
  <c r="E480" i="2"/>
  <c r="G487" i="2"/>
  <c r="G498" i="2"/>
  <c r="G501" i="2"/>
  <c r="G508" i="2"/>
  <c r="H512" i="2"/>
  <c r="G514" i="2"/>
  <c r="E518" i="2"/>
  <c r="E566" i="2"/>
  <c r="E565" i="2"/>
  <c r="H562" i="2"/>
  <c r="E564" i="2"/>
  <c r="G623" i="2"/>
  <c r="G703" i="2"/>
  <c r="G706" i="2"/>
  <c r="G705" i="2"/>
  <c r="H702" i="2"/>
  <c r="G704" i="2"/>
  <c r="E734" i="2"/>
  <c r="E736" i="2"/>
  <c r="E735" i="2"/>
  <c r="E733" i="2"/>
  <c r="G756" i="2"/>
  <c r="G755" i="2"/>
  <c r="H752" i="2"/>
  <c r="G753" i="2"/>
  <c r="G754" i="2"/>
  <c r="E766" i="2"/>
  <c r="E764" i="2"/>
  <c r="E765" i="2"/>
  <c r="E763" i="2"/>
  <c r="E500" i="2"/>
  <c r="H532" i="2"/>
  <c r="G535" i="2"/>
  <c r="H537" i="2"/>
  <c r="G539" i="2"/>
  <c r="E546" i="2"/>
  <c r="E550" i="2"/>
  <c r="G551" i="2"/>
  <c r="G550" i="2"/>
  <c r="H547" i="2"/>
  <c r="E558" i="2"/>
  <c r="H577" i="2"/>
  <c r="G580" i="2"/>
  <c r="E596" i="2"/>
  <c r="E619" i="2"/>
  <c r="E626" i="2"/>
  <c r="G656" i="2"/>
  <c r="G655" i="2"/>
  <c r="H652" i="2"/>
  <c r="G653" i="2"/>
  <c r="E666" i="2"/>
  <c r="E664" i="2"/>
  <c r="E694" i="2"/>
  <c r="E696" i="2"/>
  <c r="G716" i="2"/>
  <c r="G715" i="2"/>
  <c r="H712" i="2"/>
  <c r="G713" i="2"/>
  <c r="G717" i="2"/>
  <c r="E726" i="2"/>
  <c r="E724" i="2"/>
  <c r="G743" i="2"/>
  <c r="G746" i="2"/>
  <c r="G745" i="2"/>
  <c r="H742" i="2"/>
  <c r="G783" i="2"/>
  <c r="G786" i="2"/>
  <c r="G785" i="2"/>
  <c r="H782" i="2"/>
  <c r="G803" i="2"/>
  <c r="G806" i="2"/>
  <c r="G805" i="2"/>
  <c r="H802" i="2"/>
  <c r="G823" i="2"/>
  <c r="G826" i="2"/>
  <c r="G825" i="2"/>
  <c r="H822" i="2"/>
  <c r="G868" i="2"/>
  <c r="G871" i="2"/>
  <c r="G870" i="2"/>
  <c r="H867" i="2"/>
  <c r="G888" i="2"/>
  <c r="G891" i="2"/>
  <c r="G890" i="2"/>
  <c r="H887" i="2"/>
  <c r="E898" i="2"/>
  <c r="E899" i="2"/>
  <c r="E901" i="2"/>
  <c r="D892" i="2"/>
  <c r="G1072" i="2"/>
  <c r="E1114" i="2"/>
  <c r="E1115" i="2"/>
  <c r="E1116" i="2"/>
  <c r="H1123" i="2"/>
  <c r="G1123" i="2"/>
  <c r="G576" i="2"/>
  <c r="G575" i="2"/>
  <c r="H572" i="2"/>
  <c r="E646" i="2"/>
  <c r="E644" i="2"/>
  <c r="G663" i="2"/>
  <c r="G666" i="2"/>
  <c r="G665" i="2"/>
  <c r="H662" i="2"/>
  <c r="G696" i="2"/>
  <c r="G695" i="2"/>
  <c r="H692" i="2"/>
  <c r="G693" i="2"/>
  <c r="E706" i="2"/>
  <c r="E704" i="2"/>
  <c r="G723" i="2"/>
  <c r="G726" i="2"/>
  <c r="G725" i="2"/>
  <c r="H722" i="2"/>
  <c r="E754" i="2"/>
  <c r="E756" i="2"/>
  <c r="G908" i="2"/>
  <c r="G911" i="2"/>
  <c r="G910" i="2"/>
  <c r="H907" i="2"/>
  <c r="G928" i="2"/>
  <c r="G931" i="2"/>
  <c r="G930" i="2"/>
  <c r="H927" i="2"/>
  <c r="G981" i="2"/>
  <c r="G980" i="2"/>
  <c r="G979" i="2"/>
  <c r="D1245" i="2"/>
  <c r="D1247" i="2"/>
  <c r="D1292" i="2"/>
  <c r="H1294" i="2"/>
  <c r="D1382" i="2"/>
  <c r="E1383" i="2" s="1"/>
  <c r="H1383" i="2"/>
  <c r="D1272" i="2"/>
  <c r="E1273" i="2" s="1"/>
  <c r="H1273" i="2"/>
  <c r="E539" i="2"/>
  <c r="E537" i="2" s="1"/>
  <c r="H542" i="2"/>
  <c r="H557" i="2"/>
  <c r="E559" i="2"/>
  <c r="G574" i="2"/>
  <c r="G586" i="2"/>
  <c r="G585" i="2"/>
  <c r="H582" i="2"/>
  <c r="H592" i="2"/>
  <c r="E643" i="2"/>
  <c r="E645" i="2"/>
  <c r="E654" i="2"/>
  <c r="E656" i="2"/>
  <c r="G683" i="2"/>
  <c r="G686" i="2"/>
  <c r="G685" i="2"/>
  <c r="H682" i="2"/>
  <c r="E703" i="2"/>
  <c r="E705" i="2"/>
  <c r="E714" i="2"/>
  <c r="E716" i="2"/>
  <c r="G736" i="2"/>
  <c r="G735" i="2"/>
  <c r="H732" i="2"/>
  <c r="G733" i="2"/>
  <c r="E746" i="2"/>
  <c r="E744" i="2"/>
  <c r="E753" i="2"/>
  <c r="E755" i="2"/>
  <c r="G763" i="2"/>
  <c r="G766" i="2"/>
  <c r="G765" i="2"/>
  <c r="H762" i="2"/>
  <c r="E773" i="2"/>
  <c r="E774" i="2"/>
  <c r="E776" i="2"/>
  <c r="E793" i="2"/>
  <c r="E794" i="2"/>
  <c r="E796" i="2"/>
  <c r="E813" i="2"/>
  <c r="E814" i="2"/>
  <c r="E816" i="2"/>
  <c r="E838" i="2"/>
  <c r="E839" i="2"/>
  <c r="E841" i="2"/>
  <c r="E878" i="2"/>
  <c r="E879" i="2"/>
  <c r="E881" i="2"/>
  <c r="E1093" i="2"/>
  <c r="E1094" i="2"/>
  <c r="E1096" i="2"/>
  <c r="G1146" i="2"/>
  <c r="G1145" i="2"/>
  <c r="H1142" i="2"/>
  <c r="G1144" i="2"/>
  <c r="G1429" i="2"/>
  <c r="G1430" i="2"/>
  <c r="G773" i="2"/>
  <c r="E784" i="2"/>
  <c r="G793" i="2"/>
  <c r="E804" i="2"/>
  <c r="G813" i="2"/>
  <c r="E824" i="2"/>
  <c r="G838" i="2"/>
  <c r="E869" i="2"/>
  <c r="G878" i="2"/>
  <c r="E889" i="2"/>
  <c r="G898" i="2"/>
  <c r="E909" i="2"/>
  <c r="E929" i="2"/>
  <c r="E940" i="2"/>
  <c r="G941" i="2"/>
  <c r="G940" i="2"/>
  <c r="E954" i="2"/>
  <c r="E969" i="2"/>
  <c r="H992" i="2"/>
  <c r="E1005" i="2"/>
  <c r="G1006" i="2"/>
  <c r="G1005" i="2"/>
  <c r="E1034" i="2"/>
  <c r="E1047" i="2"/>
  <c r="E1077" i="2"/>
  <c r="E1089" i="2"/>
  <c r="G1098" i="2"/>
  <c r="E1129" i="2"/>
  <c r="G1198" i="2"/>
  <c r="G1201" i="2"/>
  <c r="G1200" i="2"/>
  <c r="G1431" i="2"/>
  <c r="H772" i="2"/>
  <c r="G775" i="2"/>
  <c r="H792" i="2"/>
  <c r="G795" i="2"/>
  <c r="H812" i="2"/>
  <c r="G815" i="2"/>
  <c r="H837" i="2"/>
  <c r="G840" i="2"/>
  <c r="H877" i="2"/>
  <c r="G880" i="2"/>
  <c r="F892" i="2"/>
  <c r="H897" i="2"/>
  <c r="G900" i="2"/>
  <c r="H937" i="2"/>
  <c r="E941" i="2"/>
  <c r="E956" i="2"/>
  <c r="G961" i="2"/>
  <c r="G960" i="2"/>
  <c r="H957" i="2"/>
  <c r="G993" i="2"/>
  <c r="G996" i="2"/>
  <c r="E1006" i="2"/>
  <c r="G1095" i="2"/>
  <c r="H1097" i="2"/>
  <c r="G1100" i="2"/>
  <c r="G1116" i="2"/>
  <c r="G1115" i="2"/>
  <c r="H1112" i="2"/>
  <c r="F1083" i="2"/>
  <c r="F1082" i="2" s="1"/>
  <c r="E1131" i="2"/>
  <c r="G1150" i="2"/>
  <c r="G1151" i="2"/>
  <c r="G1176" i="2"/>
  <c r="G1175" i="2"/>
  <c r="H1172" i="2"/>
  <c r="G1238" i="2"/>
  <c r="G1241" i="2"/>
  <c r="G1240" i="2"/>
  <c r="H1237" i="2"/>
  <c r="E1406" i="2"/>
  <c r="E1404" i="2"/>
  <c r="E1405" i="2"/>
  <c r="E1403" i="2"/>
  <c r="G1026" i="2"/>
  <c r="G1025" i="2"/>
  <c r="H1022" i="2"/>
  <c r="G1117" i="2"/>
  <c r="E1189" i="2"/>
  <c r="E1191" i="2"/>
  <c r="E1188" i="2"/>
  <c r="G1218" i="2"/>
  <c r="G1221" i="2"/>
  <c r="G1220" i="2"/>
  <c r="E1321" i="2"/>
  <c r="E1320" i="2"/>
  <c r="E1319" i="2"/>
  <c r="E1323" i="2"/>
  <c r="E1324" i="2"/>
  <c r="E1326" i="2"/>
  <c r="H1322" i="2"/>
  <c r="G1443" i="2"/>
  <c r="G1446" i="2"/>
  <c r="G1445" i="2"/>
  <c r="G1444" i="2"/>
  <c r="F983" i="2"/>
  <c r="H1028" i="2"/>
  <c r="F674" i="2"/>
  <c r="F459" i="2"/>
  <c r="E1186" i="2"/>
  <c r="E1206" i="2"/>
  <c r="H1212" i="2"/>
  <c r="G1215" i="2"/>
  <c r="E1226" i="2"/>
  <c r="H1232" i="2"/>
  <c r="G1235" i="2"/>
  <c r="E1286" i="2"/>
  <c r="E1289" i="2"/>
  <c r="H1287" i="2"/>
  <c r="H1332" i="2"/>
  <c r="G1335" i="2"/>
  <c r="H1337" i="2"/>
  <c r="G1339" i="2"/>
  <c r="E1346" i="2"/>
  <c r="E1414" i="2"/>
  <c r="E1415" i="2"/>
  <c r="E1416" i="2"/>
  <c r="G1463" i="2"/>
  <c r="G1466" i="2"/>
  <c r="G1465" i="2"/>
  <c r="H1462" i="2"/>
  <c r="F141" i="2"/>
  <c r="F138" i="2"/>
  <c r="G1331" i="2"/>
  <c r="G1330" i="2"/>
  <c r="H1327" i="2"/>
  <c r="E1451" i="2"/>
  <c r="E1449" i="2"/>
  <c r="E1450" i="2"/>
  <c r="G1461" i="2"/>
  <c r="G1460" i="2"/>
  <c r="H1457" i="2"/>
  <c r="G1459" i="2"/>
  <c r="D1164" i="2"/>
  <c r="F458" i="2"/>
  <c r="F139" i="2"/>
  <c r="H1282" i="2"/>
  <c r="G1329" i="2"/>
  <c r="E1339" i="2"/>
  <c r="H1342" i="2"/>
  <c r="E1367" i="2"/>
  <c r="G1441" i="2"/>
  <c r="G1440" i="2"/>
  <c r="H1437" i="2"/>
  <c r="G1439" i="2"/>
  <c r="D1350" i="2"/>
  <c r="G1428" i="2"/>
  <c r="H1469" i="2"/>
  <c r="F675" i="2"/>
  <c r="E1374" i="2"/>
  <c r="H1402" i="2"/>
  <c r="G1404" i="2"/>
  <c r="E1425" i="2"/>
  <c r="H1432" i="2"/>
  <c r="G1449" i="2"/>
  <c r="E1474" i="2"/>
  <c r="E1408" i="2"/>
  <c r="D1166" i="2"/>
  <c r="D986" i="2"/>
  <c r="F351" i="2"/>
  <c r="F460" i="2"/>
  <c r="G1416" i="2"/>
  <c r="G1415" i="2"/>
  <c r="H1412" i="2"/>
  <c r="D675" i="2"/>
  <c r="D1246" i="2"/>
  <c r="D141" i="2"/>
  <c r="F1166" i="2"/>
  <c r="F461" i="2"/>
  <c r="F1243" i="2"/>
  <c r="E1390" i="2"/>
  <c r="G1391" i="2"/>
  <c r="G1390" i="2"/>
  <c r="H1387" i="2"/>
  <c r="E1434" i="2"/>
  <c r="D1244" i="2"/>
  <c r="D461" i="2"/>
  <c r="F673" i="2"/>
  <c r="F1348" i="2"/>
  <c r="F1382" i="2"/>
  <c r="F140" i="2"/>
  <c r="E1028" i="2" l="1"/>
  <c r="E1029" i="2"/>
  <c r="E1031" i="2"/>
  <c r="E1027" i="2" s="1"/>
  <c r="G997" i="2"/>
  <c r="E687" i="2"/>
  <c r="E197" i="2"/>
  <c r="G342" i="2"/>
  <c r="E531" i="2"/>
  <c r="E237" i="2"/>
  <c r="E1228" i="2"/>
  <c r="E152" i="2"/>
  <c r="H1165" i="2"/>
  <c r="E1231" i="2"/>
  <c r="E254" i="2"/>
  <c r="E382" i="2"/>
  <c r="E187" i="2"/>
  <c r="G357" i="2"/>
  <c r="E607" i="2"/>
  <c r="E1332" i="2"/>
  <c r="E1117" i="2"/>
  <c r="E552" i="2"/>
  <c r="G236" i="2"/>
  <c r="G1282" i="2"/>
  <c r="G1030" i="2"/>
  <c r="E1182" i="2"/>
  <c r="E1372" i="2"/>
  <c r="G1342" i="2"/>
  <c r="E1197" i="2"/>
  <c r="G1417" i="2"/>
  <c r="G1228" i="2"/>
  <c r="G902" i="2"/>
  <c r="E430" i="2"/>
  <c r="G582" i="2"/>
  <c r="G1230" i="2"/>
  <c r="H350" i="2"/>
  <c r="G422" i="2"/>
  <c r="G282" i="2"/>
  <c r="G165" i="2"/>
  <c r="G164" i="2"/>
  <c r="G163" i="2"/>
  <c r="G146" i="2"/>
  <c r="G212" i="2"/>
  <c r="E647" i="2"/>
  <c r="G1232" i="2"/>
  <c r="E1255" i="2"/>
  <c r="G204" i="2"/>
  <c r="G1322" i="2"/>
  <c r="E612" i="2"/>
  <c r="E1210" i="2"/>
  <c r="G1470" i="2"/>
  <c r="G1468" i="2"/>
  <c r="H1467" i="2"/>
  <c r="G1469" i="2"/>
  <c r="E1229" i="2"/>
  <c r="E1227" i="2" s="1"/>
  <c r="H1057" i="2"/>
  <c r="H1167" i="2"/>
  <c r="G1193" i="2"/>
  <c r="E397" i="2"/>
  <c r="G522" i="2"/>
  <c r="G617" i="2"/>
  <c r="G167" i="2"/>
  <c r="E717" i="2"/>
  <c r="H1349" i="2"/>
  <c r="G948" i="2"/>
  <c r="G1255" i="2"/>
  <c r="H1252" i="2"/>
  <c r="G1252" i="2"/>
  <c r="E569" i="2"/>
  <c r="E1059" i="2"/>
  <c r="E192" i="2"/>
  <c r="E1007" i="2"/>
  <c r="G737" i="2"/>
  <c r="E177" i="2"/>
  <c r="E242" i="2"/>
  <c r="E472" i="2"/>
  <c r="E1417" i="2"/>
  <c r="E1462" i="2"/>
  <c r="G1127" i="2"/>
  <c r="G767" i="2"/>
  <c r="G592" i="2"/>
  <c r="G441" i="2"/>
  <c r="E1397" i="2"/>
  <c r="G277" i="2"/>
  <c r="G687" i="2"/>
  <c r="E1253" i="2"/>
  <c r="E1252" i="2"/>
  <c r="H1227" i="2"/>
  <c r="H1350" i="2"/>
  <c r="E1187" i="2"/>
  <c r="G1294" i="2"/>
  <c r="E1168" i="2"/>
  <c r="E918" i="2"/>
  <c r="E282" i="2"/>
  <c r="E912" i="2"/>
  <c r="E1256" i="2"/>
  <c r="G417" i="2"/>
  <c r="E163" i="2"/>
  <c r="E145" i="2"/>
  <c r="E303" i="2"/>
  <c r="H348" i="2"/>
  <c r="E942" i="2"/>
  <c r="G1231" i="2"/>
  <c r="G1012" i="2"/>
  <c r="G440" i="2"/>
  <c r="G438" i="2"/>
  <c r="G437" i="2" s="1"/>
  <c r="E1012" i="2"/>
  <c r="E902" i="2"/>
  <c r="G152" i="2"/>
  <c r="E767" i="2"/>
  <c r="E432" i="2"/>
  <c r="E312" i="2"/>
  <c r="H1351" i="2"/>
  <c r="E921" i="2"/>
  <c r="F1347" i="2"/>
  <c r="G942" i="2"/>
  <c r="E372" i="2"/>
  <c r="G247" i="2"/>
  <c r="G647" i="2"/>
  <c r="E297" i="2"/>
  <c r="D1347" i="2"/>
  <c r="E1348" i="2" s="1"/>
  <c r="G1208" i="2"/>
  <c r="H1207" i="2"/>
  <c r="G1195" i="2"/>
  <c r="E1287" i="2"/>
  <c r="E1357" i="2"/>
  <c r="G312" i="2"/>
  <c r="G172" i="2"/>
  <c r="G1202" i="2"/>
  <c r="G552" i="2"/>
  <c r="E1043" i="2"/>
  <c r="E1422" i="2"/>
  <c r="E1342" i="2"/>
  <c r="E1222" i="2"/>
  <c r="G1296" i="2"/>
  <c r="E1112" i="2"/>
  <c r="E622" i="2"/>
  <c r="G319" i="2"/>
  <c r="E147" i="2"/>
  <c r="G242" i="2"/>
  <c r="E1111" i="2"/>
  <c r="G562" i="2"/>
  <c r="E1022" i="2"/>
  <c r="G873" i="2"/>
  <c r="G874" i="2"/>
  <c r="G1372" i="2"/>
  <c r="G1182" i="2"/>
  <c r="E697" i="2"/>
  <c r="G697" i="2"/>
  <c r="G147" i="2"/>
  <c r="H1427" i="2"/>
  <c r="G572" i="2"/>
  <c r="G320" i="2"/>
  <c r="G321" i="2"/>
  <c r="E236" i="2"/>
  <c r="E212" i="2"/>
  <c r="E1455" i="2"/>
  <c r="F1246" i="2"/>
  <c r="H1246" i="2" s="1"/>
  <c r="G1007" i="2"/>
  <c r="E377" i="2"/>
  <c r="E497" i="2"/>
  <c r="E166" i="2"/>
  <c r="E1327" i="2"/>
  <c r="G637" i="2"/>
  <c r="G1062" i="2"/>
  <c r="E927" i="2"/>
  <c r="E919" i="2"/>
  <c r="G1472" i="2"/>
  <c r="E817" i="2"/>
  <c r="E827" i="2"/>
  <c r="G787" i="2"/>
  <c r="E777" i="2"/>
  <c r="G492" i="2"/>
  <c r="G472" i="2"/>
  <c r="G182" i="2"/>
  <c r="E157" i="2"/>
  <c r="E164" i="2"/>
  <c r="G875" i="2"/>
  <c r="G747" i="2"/>
  <c r="G972" i="2"/>
  <c r="G382" i="2"/>
  <c r="E452" i="2"/>
  <c r="G372" i="2"/>
  <c r="G237" i="2"/>
  <c r="G632" i="2"/>
  <c r="E1062" i="2"/>
  <c r="E1237" i="2"/>
  <c r="E972" i="2"/>
  <c r="G657" i="2"/>
  <c r="G542" i="2"/>
  <c r="E1212" i="2"/>
  <c r="E747" i="2"/>
  <c r="G1357" i="2"/>
  <c r="G187" i="2"/>
  <c r="G1447" i="2"/>
  <c r="G1337" i="2"/>
  <c r="G1212" i="2"/>
  <c r="H1192" i="2"/>
  <c r="G1147" i="2"/>
  <c r="E782" i="2"/>
  <c r="E600" i="2"/>
  <c r="E547" i="2"/>
  <c r="G532" i="2"/>
  <c r="E422" i="2"/>
  <c r="G387" i="2"/>
  <c r="E337" i="2"/>
  <c r="E307" i="2"/>
  <c r="G431" i="2"/>
  <c r="E1061" i="2"/>
  <c r="E682" i="2"/>
  <c r="E167" i="2"/>
  <c r="E447" i="2"/>
  <c r="E402" i="2"/>
  <c r="E172" i="2"/>
  <c r="E1392" i="2"/>
  <c r="G1392" i="2"/>
  <c r="E1217" i="2"/>
  <c r="G337" i="2"/>
  <c r="G287" i="2"/>
  <c r="G257" i="2"/>
  <c r="G207" i="2"/>
  <c r="E203" i="2"/>
  <c r="E932" i="2"/>
  <c r="E757" i="2"/>
  <c r="G442" i="2"/>
  <c r="G452" i="2"/>
  <c r="E657" i="2"/>
  <c r="G1222" i="2"/>
  <c r="E592" i="2"/>
  <c r="G432" i="2"/>
  <c r="E262" i="2"/>
  <c r="G482" i="2"/>
  <c r="G322" i="2"/>
  <c r="G797" i="2"/>
  <c r="E217" i="2"/>
  <c r="G192" i="2"/>
  <c r="G622" i="2"/>
  <c r="E322" i="2"/>
  <c r="E512" i="2"/>
  <c r="E318" i="2"/>
  <c r="G932" i="2"/>
  <c r="E1432" i="2"/>
  <c r="E1472" i="2"/>
  <c r="E1282" i="2"/>
  <c r="E1202" i="2"/>
  <c r="G1172" i="2"/>
  <c r="E802" i="2"/>
  <c r="G577" i="2"/>
  <c r="G537" i="2"/>
  <c r="E387" i="2"/>
  <c r="G307" i="2"/>
  <c r="E1060" i="2"/>
  <c r="G397" i="2"/>
  <c r="E582" i="2"/>
  <c r="E367" i="2"/>
  <c r="G1032" i="2"/>
  <c r="G227" i="2"/>
  <c r="G392" i="2"/>
  <c r="E267" i="2"/>
  <c r="G569" i="2"/>
  <c r="E256" i="2"/>
  <c r="G866" i="2"/>
  <c r="H502" i="2"/>
  <c r="E1232" i="2"/>
  <c r="E1046" i="2"/>
  <c r="E1044" i="2"/>
  <c r="G602" i="2"/>
  <c r="G1318" i="2"/>
  <c r="G1320" i="2"/>
  <c r="G1321" i="2"/>
  <c r="G477" i="2"/>
  <c r="E247" i="2"/>
  <c r="E1407" i="2"/>
  <c r="G1402" i="2"/>
  <c r="E1337" i="2"/>
  <c r="G1295" i="2"/>
  <c r="E907" i="2"/>
  <c r="E867" i="2"/>
  <c r="E652" i="2"/>
  <c r="H1292" i="2"/>
  <c r="E662" i="2"/>
  <c r="E617" i="2"/>
  <c r="G589" i="2"/>
  <c r="E542" i="2"/>
  <c r="E417" i="2"/>
  <c r="G297" i="2"/>
  <c r="E257" i="2"/>
  <c r="E442" i="2"/>
  <c r="E277" i="2"/>
  <c r="E637" i="2"/>
  <c r="E632" i="2"/>
  <c r="G447" i="2"/>
  <c r="G1187" i="2"/>
  <c r="E1457" i="2"/>
  <c r="G727" i="2"/>
  <c r="E667" i="2"/>
  <c r="G402" i="2"/>
  <c r="E332" i="2"/>
  <c r="G206" i="2"/>
  <c r="G517" i="2"/>
  <c r="G362" i="2"/>
  <c r="G707" i="2"/>
  <c r="G591" i="2"/>
  <c r="E408" i="2"/>
  <c r="E602" i="2"/>
  <c r="G977" i="2"/>
  <c r="E207" i="2"/>
  <c r="G197" i="2"/>
  <c r="E1437" i="2"/>
  <c r="G1362" i="2"/>
  <c r="E572" i="2"/>
  <c r="E506" i="2"/>
  <c r="E1387" i="2"/>
  <c r="G1412" i="2"/>
  <c r="E1412" i="2"/>
  <c r="G1332" i="2"/>
  <c r="G1112" i="2"/>
  <c r="E1032" i="2"/>
  <c r="E967" i="2"/>
  <c r="E887" i="2"/>
  <c r="E822" i="2"/>
  <c r="E877" i="2"/>
  <c r="E772" i="2"/>
  <c r="E742" i="2"/>
  <c r="G530" i="2"/>
  <c r="E722" i="2"/>
  <c r="G497" i="2"/>
  <c r="G429" i="2"/>
  <c r="G377" i="2"/>
  <c r="E342" i="2"/>
  <c r="G467" i="2"/>
  <c r="E410" i="2"/>
  <c r="H462" i="2"/>
  <c r="E411" i="2"/>
  <c r="E1297" i="2"/>
  <c r="G1319" i="2"/>
  <c r="E962" i="2"/>
  <c r="G922" i="2"/>
  <c r="E707" i="2"/>
  <c r="E1147" i="2"/>
  <c r="E737" i="2"/>
  <c r="G962" i="2"/>
  <c r="E412" i="2"/>
  <c r="E204" i="2"/>
  <c r="G757" i="2"/>
  <c r="G1210" i="2"/>
  <c r="G1209" i="2"/>
  <c r="G1211" i="2"/>
  <c r="E1170" i="2"/>
  <c r="E1171" i="2"/>
  <c r="E807" i="2"/>
  <c r="G570" i="2"/>
  <c r="G571" i="2"/>
  <c r="E431" i="2"/>
  <c r="G590" i="2"/>
  <c r="E440" i="2"/>
  <c r="E437" i="2" s="1"/>
  <c r="E276" i="2"/>
  <c r="G864" i="2"/>
  <c r="G430" i="2"/>
  <c r="H437" i="2"/>
  <c r="G777" i="2"/>
  <c r="E144" i="2"/>
  <c r="E589" i="2"/>
  <c r="G628" i="2"/>
  <c r="G807" i="2"/>
  <c r="G276" i="2"/>
  <c r="E255" i="2"/>
  <c r="H349" i="2"/>
  <c r="E354" i="2"/>
  <c r="G464" i="2"/>
  <c r="E797" i="2"/>
  <c r="E988" i="2"/>
  <c r="G952" i="2"/>
  <c r="E937" i="2"/>
  <c r="H917" i="2"/>
  <c r="G918" i="2"/>
  <c r="G919" i="2"/>
  <c r="G912" i="2"/>
  <c r="G882" i="2"/>
  <c r="G865" i="2"/>
  <c r="G762" i="2"/>
  <c r="E679" i="2"/>
  <c r="E1122" i="2"/>
  <c r="E989" i="2"/>
  <c r="E950" i="2"/>
  <c r="G411" i="2"/>
  <c r="E234" i="2"/>
  <c r="E528" i="2"/>
  <c r="H162" i="2"/>
  <c r="E356" i="2"/>
  <c r="E146" i="2"/>
  <c r="E629" i="2"/>
  <c r="G144" i="2"/>
  <c r="E678" i="2"/>
  <c r="E991" i="2"/>
  <c r="E590" i="2"/>
  <c r="G235" i="2"/>
  <c r="G599" i="2"/>
  <c r="H352" i="2"/>
  <c r="G601" i="2"/>
  <c r="H587" i="2"/>
  <c r="H567" i="2"/>
  <c r="E274" i="2"/>
  <c r="G355" i="2"/>
  <c r="G827" i="2"/>
  <c r="E355" i="2"/>
  <c r="G306" i="2"/>
  <c r="E630" i="2"/>
  <c r="G275" i="2"/>
  <c r="E949" i="2"/>
  <c r="G529" i="2"/>
  <c r="H527" i="2"/>
  <c r="G600" i="2"/>
  <c r="E568" i="2"/>
  <c r="G630" i="2"/>
  <c r="G356" i="2"/>
  <c r="E304" i="2"/>
  <c r="G205" i="2"/>
  <c r="E1087" i="2"/>
  <c r="G353" i="2"/>
  <c r="E465" i="2"/>
  <c r="E305" i="2"/>
  <c r="G677" i="2"/>
  <c r="E948" i="2"/>
  <c r="G531" i="2"/>
  <c r="E571" i="2"/>
  <c r="G274" i="2"/>
  <c r="G1020" i="2"/>
  <c r="H252" i="2"/>
  <c r="G1142" i="2"/>
  <c r="E1142" i="2"/>
  <c r="E505" i="2"/>
  <c r="G920" i="2"/>
  <c r="E1110" i="2"/>
  <c r="H947" i="2"/>
  <c r="E504" i="2"/>
  <c r="H984" i="2"/>
  <c r="G1021" i="2"/>
  <c r="E588" i="2"/>
  <c r="H302" i="2"/>
  <c r="G303" i="2"/>
  <c r="E206" i="2"/>
  <c r="G504" i="2"/>
  <c r="E503" i="2"/>
  <c r="G505" i="2"/>
  <c r="E680" i="2"/>
  <c r="H676" i="2"/>
  <c r="H427" i="2"/>
  <c r="H232" i="2"/>
  <c r="E235" i="2"/>
  <c r="E1108" i="2"/>
  <c r="E428" i="2"/>
  <c r="G234" i="2"/>
  <c r="H202" i="2"/>
  <c r="G1019" i="2"/>
  <c r="E681" i="2"/>
  <c r="E866" i="2"/>
  <c r="G465" i="2"/>
  <c r="G949" i="2"/>
  <c r="E464" i="2"/>
  <c r="H407" i="2"/>
  <c r="H317" i="2"/>
  <c r="G631" i="2"/>
  <c r="E320" i="2"/>
  <c r="H272" i="2"/>
  <c r="G1031" i="2"/>
  <c r="E530" i="2"/>
  <c r="E319" i="2"/>
  <c r="G305" i="2"/>
  <c r="G466" i="2"/>
  <c r="G506" i="2"/>
  <c r="E466" i="2"/>
  <c r="E864" i="2"/>
  <c r="E865" i="2"/>
  <c r="G951" i="2"/>
  <c r="H597" i="2"/>
  <c r="E275" i="2"/>
  <c r="H627" i="2"/>
  <c r="H1027" i="2"/>
  <c r="E598" i="2"/>
  <c r="E601" i="2"/>
  <c r="G145" i="2"/>
  <c r="H142" i="2"/>
  <c r="G1029" i="2"/>
  <c r="H862" i="2"/>
  <c r="G988" i="2"/>
  <c r="H987" i="2"/>
  <c r="G989" i="2"/>
  <c r="G991" i="2"/>
  <c r="E874" i="2"/>
  <c r="H872" i="2"/>
  <c r="E876" i="2"/>
  <c r="E873" i="2"/>
  <c r="E875" i="2"/>
  <c r="G253" i="2"/>
  <c r="G255" i="2"/>
  <c r="G254" i="2"/>
  <c r="G990" i="2"/>
  <c r="G1096" i="2"/>
  <c r="H1092" i="2"/>
  <c r="G837" i="2"/>
  <c r="G792" i="2"/>
  <c r="G262" i="2"/>
  <c r="G157" i="2"/>
  <c r="E1362" i="2"/>
  <c r="G1256" i="2"/>
  <c r="G1253" i="2"/>
  <c r="E1179" i="2"/>
  <c r="E1181" i="2"/>
  <c r="E1178" i="2"/>
  <c r="E882" i="2"/>
  <c r="E787" i="2"/>
  <c r="E922" i="2"/>
  <c r="E727" i="2"/>
  <c r="E392" i="2"/>
  <c r="E532" i="2"/>
  <c r="G412" i="2"/>
  <c r="G967" i="2"/>
  <c r="E182" i="2"/>
  <c r="E287" i="2"/>
  <c r="G1327" i="2"/>
  <c r="E1447" i="2"/>
  <c r="E1127" i="2"/>
  <c r="E712" i="2"/>
  <c r="E562" i="2"/>
  <c r="G327" i="2"/>
  <c r="D347" i="2"/>
  <c r="E350" i="2" s="1"/>
  <c r="G1254" i="2"/>
  <c r="G1178" i="2"/>
  <c r="H1177" i="2"/>
  <c r="G1181" i="2"/>
  <c r="G1180" i="2"/>
  <c r="G1409" i="2"/>
  <c r="G1411" i="2"/>
  <c r="G1410" i="2"/>
  <c r="H1407" i="2"/>
  <c r="G1093" i="2"/>
  <c r="G817" i="2"/>
  <c r="G1059" i="2"/>
  <c r="G1058" i="2"/>
  <c r="G1060" i="2"/>
  <c r="E492" i="2"/>
  <c r="E362" i="2"/>
  <c r="G267" i="2"/>
  <c r="D1082" i="2"/>
  <c r="H1083" i="2"/>
  <c r="G1084" i="2"/>
  <c r="G1086" i="2"/>
  <c r="G1083" i="2"/>
  <c r="G1085" i="2"/>
  <c r="F1244" i="2"/>
  <c r="H1244" i="2" s="1"/>
  <c r="F1247" i="2"/>
  <c r="G1169" i="2"/>
  <c r="G1168" i="2"/>
  <c r="G1170" i="2"/>
  <c r="G1171" i="2"/>
  <c r="E1430" i="2"/>
  <c r="E1429" i="2"/>
  <c r="E1194" i="2"/>
  <c r="E1196" i="2"/>
  <c r="E1195" i="2"/>
  <c r="G409" i="2"/>
  <c r="G408" i="2"/>
  <c r="G1046" i="2"/>
  <c r="H1046" i="2"/>
  <c r="G332" i="2"/>
  <c r="E1018" i="2"/>
  <c r="E1021" i="2"/>
  <c r="H1017" i="2"/>
  <c r="E1020" i="2"/>
  <c r="E227" i="2"/>
  <c r="D1480" i="2"/>
  <c r="G1457" i="2"/>
  <c r="E1322" i="2"/>
  <c r="E1317" i="2"/>
  <c r="E1207" i="2"/>
  <c r="G957" i="2"/>
  <c r="G1197" i="2"/>
  <c r="G867" i="2"/>
  <c r="G742" i="2"/>
  <c r="G712" i="2"/>
  <c r="E692" i="2"/>
  <c r="G547" i="2"/>
  <c r="G752" i="2"/>
  <c r="E732" i="2"/>
  <c r="G702" i="2"/>
  <c r="E327" i="2"/>
  <c r="G177" i="2"/>
  <c r="E507" i="2"/>
  <c r="G367" i="2"/>
  <c r="G217" i="2"/>
  <c r="E1442" i="2"/>
  <c r="G1179" i="2"/>
  <c r="G1274" i="2"/>
  <c r="G1276" i="2"/>
  <c r="G1275" i="2"/>
  <c r="E977" i="2"/>
  <c r="E1431" i="2"/>
  <c r="E1180" i="2"/>
  <c r="E1172" i="2"/>
  <c r="E1456" i="2"/>
  <c r="E1454" i="2"/>
  <c r="E577" i="2"/>
  <c r="G1048" i="2"/>
  <c r="G1049" i="2"/>
  <c r="H1047" i="2"/>
  <c r="G1050" i="2"/>
  <c r="G667" i="2"/>
  <c r="E1019" i="2"/>
  <c r="G1432" i="2"/>
  <c r="G1437" i="2"/>
  <c r="G1387" i="2"/>
  <c r="G1355" i="2"/>
  <c r="G1356" i="2"/>
  <c r="G1354" i="2"/>
  <c r="D457" i="2"/>
  <c r="E461" i="2" s="1"/>
  <c r="D137" i="2"/>
  <c r="H675" i="2"/>
  <c r="D1481" i="2"/>
  <c r="F457" i="2"/>
  <c r="G461" i="2" s="1"/>
  <c r="H458" i="2"/>
  <c r="H983" i="2"/>
  <c r="F982" i="2"/>
  <c r="G983" i="2" s="1"/>
  <c r="H1108" i="2"/>
  <c r="F1107" i="2"/>
  <c r="G1108" i="2" s="1"/>
  <c r="G1097" i="2"/>
  <c r="E952" i="2"/>
  <c r="H1245" i="2"/>
  <c r="E896" i="2"/>
  <c r="E893" i="2"/>
  <c r="E895" i="2"/>
  <c r="E894" i="2"/>
  <c r="H460" i="2"/>
  <c r="H673" i="2"/>
  <c r="F672" i="2"/>
  <c r="G675" i="2" s="1"/>
  <c r="H461" i="2"/>
  <c r="E1354" i="2"/>
  <c r="H1352" i="2"/>
  <c r="E1356" i="2"/>
  <c r="E1353" i="2"/>
  <c r="H351" i="2"/>
  <c r="F347" i="2"/>
  <c r="H1163" i="2"/>
  <c r="D1162" i="2"/>
  <c r="E1165" i="2" s="1"/>
  <c r="E1355" i="2"/>
  <c r="H138" i="2"/>
  <c r="F137" i="2"/>
  <c r="H674" i="2"/>
  <c r="E1402" i="2"/>
  <c r="G992" i="2"/>
  <c r="H140" i="2"/>
  <c r="G1467" i="2"/>
  <c r="F1162" i="2"/>
  <c r="H1166" i="2"/>
  <c r="D982" i="2"/>
  <c r="H986" i="2"/>
  <c r="F1480" i="2"/>
  <c r="G1427" i="2"/>
  <c r="H139" i="2"/>
  <c r="G1454" i="2"/>
  <c r="H1452" i="2"/>
  <c r="G1456" i="2"/>
  <c r="G1453" i="2"/>
  <c r="G1455" i="2"/>
  <c r="H141" i="2"/>
  <c r="H459" i="2"/>
  <c r="G1217" i="2"/>
  <c r="G1022" i="2"/>
  <c r="G1237" i="2"/>
  <c r="E1002" i="2"/>
  <c r="G937" i="2"/>
  <c r="G877" i="2"/>
  <c r="G812" i="2"/>
  <c r="G772" i="2"/>
  <c r="E837" i="2"/>
  <c r="E642" i="2"/>
  <c r="E897" i="2"/>
  <c r="G887" i="2"/>
  <c r="G782" i="2"/>
  <c r="E517" i="2"/>
  <c r="E957" i="2"/>
  <c r="G1384" i="2"/>
  <c r="G1386" i="2"/>
  <c r="G1385" i="2"/>
  <c r="H1382" i="2"/>
  <c r="G1383" i="2"/>
  <c r="F1478" i="2"/>
  <c r="G893" i="2"/>
  <c r="G894" i="2"/>
  <c r="G896" i="2"/>
  <c r="G895" i="2"/>
  <c r="H892" i="2"/>
  <c r="E1293" i="2"/>
  <c r="E1296" i="2"/>
  <c r="E1295" i="2"/>
  <c r="H1348" i="2"/>
  <c r="G1462" i="2"/>
  <c r="G1442" i="2"/>
  <c r="G1002" i="2"/>
  <c r="G897" i="2"/>
  <c r="E1092" i="2"/>
  <c r="E792" i="2"/>
  <c r="E1276" i="2"/>
  <c r="E1274" i="2"/>
  <c r="H1272" i="2"/>
  <c r="E1275" i="2"/>
  <c r="E1294" i="2"/>
  <c r="G662" i="2"/>
  <c r="G1126" i="2"/>
  <c r="G1125" i="2"/>
  <c r="G1124" i="2"/>
  <c r="H1122" i="2"/>
  <c r="G822" i="2"/>
  <c r="E477" i="2"/>
  <c r="G1297" i="2"/>
  <c r="E522" i="2"/>
  <c r="E357" i="2"/>
  <c r="D672" i="2"/>
  <c r="E1384" i="2"/>
  <c r="E1386" i="2"/>
  <c r="E1385" i="2"/>
  <c r="G512" i="2"/>
  <c r="H1243" i="2"/>
  <c r="D1478" i="2"/>
  <c r="E1469" i="2"/>
  <c r="E1470" i="2"/>
  <c r="E1468" i="2"/>
  <c r="H1164" i="2"/>
  <c r="E812" i="2"/>
  <c r="E752" i="2"/>
  <c r="G732" i="2"/>
  <c r="E702" i="2"/>
  <c r="G682" i="2"/>
  <c r="D1242" i="2"/>
  <c r="E1246" i="2" s="1"/>
  <c r="D1479" i="2"/>
  <c r="E1249" i="2"/>
  <c r="E1251" i="2"/>
  <c r="E1248" i="2"/>
  <c r="E1250" i="2"/>
  <c r="G927" i="2"/>
  <c r="G907" i="2"/>
  <c r="G722" i="2"/>
  <c r="G692" i="2"/>
  <c r="G802" i="2"/>
  <c r="G652" i="2"/>
  <c r="E557" i="2"/>
  <c r="E762" i="2"/>
  <c r="G507" i="2"/>
  <c r="E997" i="2"/>
  <c r="G642" i="2"/>
  <c r="E482" i="2"/>
  <c r="G607" i="2"/>
  <c r="F1481" i="2" l="1"/>
  <c r="E917" i="2"/>
  <c r="E162" i="2"/>
  <c r="G872" i="2"/>
  <c r="E627" i="2"/>
  <c r="E567" i="2"/>
  <c r="G1192" i="2"/>
  <c r="E1057" i="2"/>
  <c r="E1452" i="2"/>
  <c r="G1227" i="2"/>
  <c r="E142" i="2"/>
  <c r="G202" i="2"/>
  <c r="E1166" i="2"/>
  <c r="G587" i="2"/>
  <c r="G1027" i="2"/>
  <c r="G862" i="2"/>
  <c r="G1292" i="2"/>
  <c r="E352" i="2"/>
  <c r="G1249" i="2"/>
  <c r="H1247" i="2"/>
  <c r="E987" i="2"/>
  <c r="G162" i="2"/>
  <c r="E252" i="2"/>
  <c r="E202" i="2"/>
  <c r="G317" i="2"/>
  <c r="G1207" i="2"/>
  <c r="E1042" i="2"/>
  <c r="H1483" i="2"/>
  <c r="H1485" i="2"/>
  <c r="G1407" i="2"/>
  <c r="E1167" i="2"/>
  <c r="E407" i="2"/>
  <c r="G1317" i="2"/>
  <c r="G427" i="2"/>
  <c r="E1243" i="2"/>
  <c r="E1164" i="2"/>
  <c r="G1092" i="2"/>
  <c r="E427" i="2"/>
  <c r="E1192" i="2"/>
  <c r="E1427" i="2"/>
  <c r="E302" i="2"/>
  <c r="E232" i="2"/>
  <c r="F1242" i="2"/>
  <c r="G1245" i="2" s="1"/>
  <c r="E587" i="2"/>
  <c r="G272" i="2"/>
  <c r="G232" i="2"/>
  <c r="G567" i="2"/>
  <c r="G142" i="2"/>
  <c r="E272" i="2"/>
  <c r="G597" i="2"/>
  <c r="G627" i="2"/>
  <c r="G302" i="2"/>
  <c r="G527" i="2"/>
  <c r="G947" i="2"/>
  <c r="G917" i="2"/>
  <c r="E677" i="2"/>
  <c r="G1017" i="2"/>
  <c r="G352" i="2"/>
  <c r="E527" i="2"/>
  <c r="E947" i="2"/>
  <c r="E597" i="2"/>
  <c r="G407" i="2"/>
  <c r="G252" i="2"/>
  <c r="G502" i="2"/>
  <c r="E462" i="2"/>
  <c r="G462" i="2"/>
  <c r="E1107" i="2"/>
  <c r="E862" i="2"/>
  <c r="E502" i="2"/>
  <c r="H137" i="2"/>
  <c r="G139" i="2"/>
  <c r="E872" i="2"/>
  <c r="E317" i="2"/>
  <c r="E1017" i="2"/>
  <c r="G987" i="2"/>
  <c r="H457" i="2"/>
  <c r="G1167" i="2"/>
  <c r="G1082" i="2"/>
  <c r="E349" i="2"/>
  <c r="E351" i="2"/>
  <c r="E348" i="2"/>
  <c r="E1177" i="2"/>
  <c r="E1245" i="2"/>
  <c r="E1085" i="2"/>
  <c r="E1084" i="2"/>
  <c r="E1086" i="2"/>
  <c r="E1272" i="2"/>
  <c r="G141" i="2"/>
  <c r="G138" i="2"/>
  <c r="G460" i="2"/>
  <c r="G1047" i="2"/>
  <c r="G1272" i="2"/>
  <c r="G1043" i="2"/>
  <c r="G1045" i="2"/>
  <c r="G1044" i="2"/>
  <c r="H1042" i="2"/>
  <c r="H1082" i="2"/>
  <c r="E1083" i="2"/>
  <c r="G1057" i="2"/>
  <c r="G1177" i="2"/>
  <c r="G1122" i="2"/>
  <c r="G140" i="2"/>
  <c r="G674" i="2"/>
  <c r="E1163" i="2"/>
  <c r="G673" i="2"/>
  <c r="G1352" i="2"/>
  <c r="G1250" i="2"/>
  <c r="G1248" i="2"/>
  <c r="G1251" i="2"/>
  <c r="F1479" i="2"/>
  <c r="E1382" i="2"/>
  <c r="G1351" i="2"/>
  <c r="G1350" i="2"/>
  <c r="H1347" i="2"/>
  <c r="G1349" i="2"/>
  <c r="G1164" i="2"/>
  <c r="G1163" i="2"/>
  <c r="G1165" i="2"/>
  <c r="H1162" i="2"/>
  <c r="G350" i="2"/>
  <c r="H347" i="2"/>
  <c r="G349" i="2"/>
  <c r="G348" i="2"/>
  <c r="E1352" i="2"/>
  <c r="E1467" i="2"/>
  <c r="E674" i="2"/>
  <c r="E676" i="2"/>
  <c r="E673" i="2"/>
  <c r="E675" i="2"/>
  <c r="G1382" i="2"/>
  <c r="G1166" i="2"/>
  <c r="G351" i="2"/>
  <c r="G676" i="2"/>
  <c r="H672" i="2"/>
  <c r="E892" i="2"/>
  <c r="E140" i="2"/>
  <c r="E139" i="2"/>
  <c r="E138" i="2"/>
  <c r="E1292" i="2"/>
  <c r="G1348" i="2"/>
  <c r="G459" i="2"/>
  <c r="E985" i="2"/>
  <c r="E984" i="2"/>
  <c r="E983" i="2"/>
  <c r="H1481" i="2"/>
  <c r="E459" i="2"/>
  <c r="E460" i="2"/>
  <c r="E458" i="2"/>
  <c r="H1480" i="2"/>
  <c r="E1247" i="2"/>
  <c r="D1477" i="2"/>
  <c r="G892" i="2"/>
  <c r="H1478" i="2"/>
  <c r="G1452" i="2"/>
  <c r="E986" i="2"/>
  <c r="E1351" i="2"/>
  <c r="E1349" i="2"/>
  <c r="E1244" i="2"/>
  <c r="E1350" i="2"/>
  <c r="G1109" i="2"/>
  <c r="H1107" i="2"/>
  <c r="G1111" i="2"/>
  <c r="G1110" i="2"/>
  <c r="G985" i="2"/>
  <c r="G984" i="2"/>
  <c r="H982" i="2"/>
  <c r="G986" i="2"/>
  <c r="G458" i="2"/>
  <c r="E141" i="2"/>
  <c r="D1482" i="2" l="1"/>
  <c r="E1486" i="2" s="1"/>
  <c r="H1484" i="2"/>
  <c r="E1480" i="2"/>
  <c r="F1482" i="2"/>
  <c r="G1486" i="2" s="1"/>
  <c r="H1486" i="2"/>
  <c r="E1242" i="2"/>
  <c r="G1244" i="2"/>
  <c r="G1246" i="2"/>
  <c r="E1162" i="2"/>
  <c r="H1242" i="2"/>
  <c r="E1347" i="2"/>
  <c r="G1243" i="2"/>
  <c r="G137" i="2"/>
  <c r="E347" i="2"/>
  <c r="G1042" i="2"/>
  <c r="F1477" i="2"/>
  <c r="G672" i="2"/>
  <c r="E1082" i="2"/>
  <c r="G1107" i="2"/>
  <c r="G1247" i="2"/>
  <c r="G982" i="2"/>
  <c r="H1479" i="2"/>
  <c r="E1481" i="2"/>
  <c r="G457" i="2"/>
  <c r="E1478" i="2"/>
  <c r="G1347" i="2"/>
  <c r="E672" i="2"/>
  <c r="E1479" i="2"/>
  <c r="G1162" i="2"/>
  <c r="E457" i="2"/>
  <c r="E982" i="2"/>
  <c r="E137" i="2"/>
  <c r="G347" i="2"/>
  <c r="G1242" i="2" l="1"/>
  <c r="E1483" i="2"/>
  <c r="E1484" i="2"/>
  <c r="E1485" i="2"/>
  <c r="G1478" i="2"/>
  <c r="H1482" i="2"/>
  <c r="G1484" i="2"/>
  <c r="G1485" i="2"/>
  <c r="G1483" i="2"/>
  <c r="H1477" i="2"/>
  <c r="G1481" i="2"/>
  <c r="G1480" i="2"/>
  <c r="G1479" i="2"/>
  <c r="E1477" i="2"/>
  <c r="E1482" i="2" l="1"/>
  <c r="G1482" i="2"/>
  <c r="G1477" i="2"/>
</calcChain>
</file>

<file path=xl/sharedStrings.xml><?xml version="1.0" encoding="utf-8"?>
<sst xmlns="http://schemas.openxmlformats.org/spreadsheetml/2006/main" count="2351" uniqueCount="673">
  <si>
    <t>№ пп.</t>
  </si>
  <si>
    <t>Наименование целевого показателя</t>
  </si>
  <si>
    <t>Вид целевого показателя</t>
  </si>
  <si>
    <t>Ед. изм.</t>
  </si>
  <si>
    <t>Значение целевого показателя</t>
  </si>
  <si>
    <t>Базовый период (факт)</t>
  </si>
  <si>
    <t>Отчетный период</t>
  </si>
  <si>
    <t xml:space="preserve">план </t>
  </si>
  <si>
    <t>факт</t>
  </si>
  <si>
    <t>отклонение, %</t>
  </si>
  <si>
    <t xml:space="preserve"> Муниципальная программа «Обеспечение безопасности жизнедеятельности населения Губкинского городского округа Белгородской области»</t>
  </si>
  <si>
    <t>1</t>
  </si>
  <si>
    <t>Удовлетворенность населения городского округа безопасностью жизни</t>
  </si>
  <si>
    <t>прогрессирующий</t>
  </si>
  <si>
    <t>%</t>
  </si>
  <si>
    <t>2</t>
  </si>
  <si>
    <t>Уровень преступности (на 100 тысяч населения)</t>
  </si>
  <si>
    <t>регрессирующий</t>
  </si>
  <si>
    <t>ед.</t>
  </si>
  <si>
    <t>3</t>
  </si>
  <si>
    <t>Социальный риск (число погибших в ДТП), на 100 тысяч населения</t>
  </si>
  <si>
    <t>Доля подростков и молодежи в возрасте от 14 до 30 лет, вовлеченных в мероприятия по профилактике наркомании, по отношению к общему числу молодежи</t>
  </si>
  <si>
    <t>Доля преступлений, совершенных несовершеннолетними, в общем количестве совершенных преступлений</t>
  </si>
  <si>
    <t>Количество пожаров</t>
  </si>
  <si>
    <t>1.1.</t>
  </si>
  <si>
    <t>1.1.1.</t>
  </si>
  <si>
    <t>Основное мероприятие «Мероприятия по профилактике правонарушений и преступлений»</t>
  </si>
  <si>
    <t>чел.</t>
  </si>
  <si>
    <t>1.1.2.</t>
  </si>
  <si>
    <t>1.1.2.1.</t>
  </si>
  <si>
    <t>Мероприятие «Проведение мероприятий: безопасное колесо, зеленый огонек»</t>
  </si>
  <si>
    <t>1.1.2.2.</t>
  </si>
  <si>
    <t>1.1.3.</t>
  </si>
  <si>
    <t>1.1.4.</t>
  </si>
  <si>
    <t>1.1.5.</t>
  </si>
  <si>
    <t>Основное мероприятие «Организация транспортного обслуживания населения»</t>
  </si>
  <si>
    <t>1.2.</t>
  </si>
  <si>
    <t>1.2.1.</t>
  </si>
  <si>
    <t>Основное мероприятие  «Мероприятия  по антинаркотической пропаганде и антинаркотическому просвещению»</t>
  </si>
  <si>
    <t>1.2.2.</t>
  </si>
  <si>
    <t>1.3.</t>
  </si>
  <si>
    <t>1.3.1.</t>
  </si>
  <si>
    <t>1.3.2.</t>
  </si>
  <si>
    <t>Основное мероприятие «Создание и организация деятельности территориальной комиссии по делам несовершеннолетних и защите их прав»</t>
  </si>
  <si>
    <t>1.3.3.</t>
  </si>
  <si>
    <t>1.3.4.</t>
  </si>
  <si>
    <t xml:space="preserve">Основное мероприятие «Мероприятия, направленные на повышение эффективности профилактической работы по организации психолого-педагогического сопровождения несовершеннолетних» </t>
  </si>
  <si>
    <t>1.4.1.</t>
  </si>
  <si>
    <t>Основное мероприятие «Обеспечение деятельности (оказание услуг) подведомственных учреждений (организаций), в том числе предоставление муниципальным бюджетным и автономным учреждениям субсидий»</t>
  </si>
  <si>
    <t>1.4.2.</t>
  </si>
  <si>
    <t>Основное мероприятие «Поддержание в готовности сил и средств добровольной пожарной охраны, обеспечение первичных мер пожарной безопасности»</t>
  </si>
  <si>
    <t>1.4.3.</t>
  </si>
  <si>
    <t>1.5.</t>
  </si>
  <si>
    <t>1.5.1.</t>
  </si>
  <si>
    <t>1.5.2.</t>
  </si>
  <si>
    <t>Муниципальная программа «Развитие образования Губкинского городского округа Белгородской области»</t>
  </si>
  <si>
    <t>Доля детей, нуждающихся  в получении услуг дошкольного образования  и не обеспеченных данными услугами, в общей численности  детей дошкольного возраста</t>
  </si>
  <si>
    <t>Качество знаний обучающихся  общеобразовательных организаций</t>
  </si>
  <si>
    <t>Удельный вес численности обучающихся по дополнительным образовательным программам, участвующих в олимпиадах  и конкурсах различного уровня, в общей численности обучающихся по дополнительным образовательным программам</t>
  </si>
  <si>
    <t>Удельный вес  детей и подростков, успешно социализированных  в общество сверстников, от общего количества получивших   специализированную помощь</t>
  </si>
  <si>
    <t>Охват руководящих и педагогических работников различными формами повышения квалификации</t>
  </si>
  <si>
    <t>Доля детей, охваченных  организованным отдыхом и оздоровлением  на базе оздоровительных лагерей   с дневным пребыванием   в организациях, подведомственных управлению образования, в общей численности детей в  общеобразовательных организациях</t>
  </si>
  <si>
    <t>Доля муниципальных  служащих  органов местного самоуправления  городского округа, прошедших обучение, переподготовку, повышение квалификации, от общего количества  муниципальных служащих</t>
  </si>
  <si>
    <t>Уровень ежегодного достижения показателей Программы  и ее подпрограмм</t>
  </si>
  <si>
    <t>2.1.</t>
  </si>
  <si>
    <t>Подпрограмма 1 «Развитие дошкольного образования»</t>
  </si>
  <si>
    <t>-</t>
  </si>
  <si>
    <t>2.1.1.</t>
  </si>
  <si>
    <t>Основное мероприятие «Обеспечение реализации прав граждан на получение общедоступного и бесплатного дошкольного образования в муниципальных и негосударственных дошкольных образовательных организациях»</t>
  </si>
  <si>
    <t>2.1.2.</t>
  </si>
  <si>
    <t>2.1.3.</t>
  </si>
  <si>
    <t>2.2.</t>
  </si>
  <si>
    <t>Подпрограмма 2 «Развитие общего образования»</t>
  </si>
  <si>
    <t>2.2.1.</t>
  </si>
  <si>
    <t>Основное мероприятие «Обеспечение реализации прав граждан на получение общедоступного и бесплатного образования в рамках государственного стандарта общего образования»</t>
  </si>
  <si>
    <t>2.2.2.</t>
  </si>
  <si>
    <t>2.2.3.</t>
  </si>
  <si>
    <t>2.2.4.</t>
  </si>
  <si>
    <t>2.2.5.</t>
  </si>
  <si>
    <t>2.2.6.</t>
  </si>
  <si>
    <t>Основное мероприятие «Мероприятия по созданию условий для сохранения и укрепления здоровья детей и подростков, а также формирования у них культуры питания»</t>
  </si>
  <si>
    <t>2.2.7.</t>
  </si>
  <si>
    <t>Основное мероприятие «Организация бесплатного горячего питания обучающихся, получающих начальное общее образование в муниципальных образовательных организациях»</t>
  </si>
  <si>
    <t>Основное мероприятие «Выплата ежемесячного денежного вознаграждения за классное руководство»</t>
  </si>
  <si>
    <t>2.3.</t>
  </si>
  <si>
    <t>Подпрограмма 3 «Развитие дополнительного образования детей, поддержка талантливых и одаренных детей»</t>
  </si>
  <si>
    <t>2.3.1.</t>
  </si>
  <si>
    <t>2.3.2.</t>
  </si>
  <si>
    <t>Основное мероприятие «Мероприятия»</t>
  </si>
  <si>
    <t>2.3.3.</t>
  </si>
  <si>
    <t>Основное мероприятие «Мероприятия по выявлению, развитию и поддержке одаренных детей»</t>
  </si>
  <si>
    <t>2.3.4.</t>
  </si>
  <si>
    <t>2.3.5.</t>
  </si>
  <si>
    <t>Основное мероприятие «Обеспечение функционирования модели персонифицированного финансирования дополнительного образования детей»</t>
  </si>
  <si>
    <t>2.4.</t>
  </si>
  <si>
    <t>Подпрограмма 4 «Здоровое поколение»</t>
  </si>
  <si>
    <t>2.4.1.</t>
  </si>
  <si>
    <t>Основное мероприятие «Обеспечение деятельности (оказание услуг) подведомственных организаций, в том числе на предоставление муниципальным бюджетным и автономным организациям субсидий»</t>
  </si>
  <si>
    <t>2.4.2.</t>
  </si>
  <si>
    <t>2.5.</t>
  </si>
  <si>
    <t>2.5.1.</t>
  </si>
  <si>
    <t>Основное мероприятие «Профессиональная подготовка, переподготовка и повышение квалификации»</t>
  </si>
  <si>
    <t>2.5.3.</t>
  </si>
  <si>
    <t>2.6.</t>
  </si>
  <si>
    <t>Подпрограмма 6 «Обеспечение безопасного, качественного отдыха и оздоровления детей в летний период»</t>
  </si>
  <si>
    <t>2.6.1.</t>
  </si>
  <si>
    <t>Основное мероприятие «Субсидии на мероприятия по проведению оздоровительной кампании детей»</t>
  </si>
  <si>
    <t>2.6.2.</t>
  </si>
  <si>
    <t>2.6.3.</t>
  </si>
  <si>
    <t>2.6.4.</t>
  </si>
  <si>
    <t>2.6.5.</t>
  </si>
  <si>
    <t>2.7.</t>
  </si>
  <si>
    <t>2.7.1.</t>
  </si>
  <si>
    <t>2.7.2.</t>
  </si>
  <si>
    <t>Основное мероприятие «Повышение квалификации работников, не замещающих должности муниципальной службы органов местного самоуправления Губкинского городского округа»</t>
  </si>
  <si>
    <t>2.8.</t>
  </si>
  <si>
    <t>Подпрограмма 8 «Обеспечение реализации муниципальной программы»</t>
  </si>
  <si>
    <t>2.8.1.</t>
  </si>
  <si>
    <t>Основное мероприятие «Обеспечение функций органов местного самоуправления»</t>
  </si>
  <si>
    <t>2.8.2.</t>
  </si>
  <si>
    <t>Основное мероприятие «Организация бухгалтерского обслуживания учреждений (организаций)»</t>
  </si>
  <si>
    <t>2.8.3.</t>
  </si>
  <si>
    <t>Основное мероприятие «Организация материально-технического снабжения подведомственных учреждений (организаций)»</t>
  </si>
  <si>
    <t>2.8.4.</t>
  </si>
  <si>
    <t>Основное мероприятие «Меры социальной поддержки работников муниципальных образовательных организаций, проживающих и работающих в сельских населенных пунктах, рабочих поселках (поселках городского типа)»</t>
  </si>
  <si>
    <t>2.8.5.</t>
  </si>
  <si>
    <t>3.</t>
  </si>
  <si>
    <t>Муниципальная программа «Молодежь Губкинского городского округа Белгородской области»</t>
  </si>
  <si>
    <t>Доля молодежи, вовлеченной в волонтерскую деятельность, деятельность трудовых объединений, студенческих трудовых отрядов, молодежных бирж труда и других форм занятости</t>
  </si>
  <si>
    <t>Доля молодежи, охваченной мероприятиями по пропаганде здорового образа жизни и профилактике негативных явлений</t>
  </si>
  <si>
    <t>Доля молодежи, охваченной мероприятиями по информационному сопровождению</t>
  </si>
  <si>
    <t>Доля молодежи, охваченной мероприятиями по патриотическому и духовно-нравственному воспитанию</t>
  </si>
  <si>
    <t>Доля подростков категории групп социального риска, участвующих в мероприятиях по патриотическому и духовно-нравственному воспитанию</t>
  </si>
  <si>
    <t>Количество молодых семей, улучшивших жилищные условия за счет безвозмездной социальной выплаты на улучшение жилищных условий</t>
  </si>
  <si>
    <t>кол-во семей</t>
  </si>
  <si>
    <t>Доля молодежи в возрасте от 14 до 30 лет, участвующей в добровольческой деятельности, от общего числа молодежи Губкинского городского округа в возрасте от 14 до 30 лет</t>
  </si>
  <si>
    <t>3.1.</t>
  </si>
  <si>
    <t>Подпрограмма 1 «Молодежная политика»</t>
  </si>
  <si>
    <t>3.1.1.</t>
  </si>
  <si>
    <t>Основное мероприятие «Мероприятия молодежной политики, направленные на создание целостной системы молодежных информационных ресурсов»</t>
  </si>
  <si>
    <t>3.1.2.</t>
  </si>
  <si>
    <t xml:space="preserve">Основное мероприятие «Мероприятия по выявлению и поддержке талантливой молодежи, использование продуктов ее инновационной деятельности» </t>
  </si>
  <si>
    <t>3.1.3.</t>
  </si>
  <si>
    <t xml:space="preserve">Основное мероприятие «Развитие моделей и форм вовлечения молодежи в трудовую и экономическую деятельность» </t>
  </si>
  <si>
    <t>3.1.4.</t>
  </si>
  <si>
    <t xml:space="preserve">Основное мероприятие «Мероприятия по развитию активности и вовлечению всех групп молодежи в социальную практику» </t>
  </si>
  <si>
    <t>3.1.5.</t>
  </si>
  <si>
    <t>3.1.6.</t>
  </si>
  <si>
    <t>3.1.7.</t>
  </si>
  <si>
    <t>3.1.8.</t>
  </si>
  <si>
    <t>3.1.9.</t>
  </si>
  <si>
    <t>Основное мероприятие «Обеспечение реализации муниципальной программы»</t>
  </si>
  <si>
    <t>3.2.</t>
  </si>
  <si>
    <t>Подпрограмма 2 «Патриотическое воспитание граждан»</t>
  </si>
  <si>
    <t>3.2.1.</t>
  </si>
  <si>
    <t xml:space="preserve">Основное мероприятие «Мероприятия по совершенствованию системы патриотического воспитания граждан» </t>
  </si>
  <si>
    <t>3.2.2.</t>
  </si>
  <si>
    <t>3.2.3.</t>
  </si>
  <si>
    <t>3.3.</t>
  </si>
  <si>
    <t>Подпрограмма 3 «Обеспечение жильем молодых семей»</t>
  </si>
  <si>
    <t>3.3.1.</t>
  </si>
  <si>
    <t>3.4.</t>
  </si>
  <si>
    <t>Подпрограмма 4 «Развитие добровольческого (волонтерского) движения»</t>
  </si>
  <si>
    <t>3.4.1.</t>
  </si>
  <si>
    <t>3.4.2.</t>
  </si>
  <si>
    <t>3.4.3.</t>
  </si>
  <si>
    <t>4.</t>
  </si>
  <si>
    <t>Муниципальная программа «Развитие культуры, искусства и туризма Губкинского городского округа Белгородской области»</t>
  </si>
  <si>
    <t>Увеличение числа посещений учреждений отрасли культуры</t>
  </si>
  <si>
    <t>Уровень фактической обеспеченности учреждениями культуры в Губкинском городском округе от нормативной потребности</t>
  </si>
  <si>
    <t>4.1.</t>
  </si>
  <si>
    <t>4.1.1.</t>
  </si>
  <si>
    <t>4.1.2.</t>
  </si>
  <si>
    <t>4.1.3.</t>
  </si>
  <si>
    <t>4.1.4.</t>
  </si>
  <si>
    <t>4.1.5.</t>
  </si>
  <si>
    <t>Основное мероприятие «Обеспечение актуализации и сохранности библиотечных фондов, комплектование библиотек»</t>
  </si>
  <si>
    <t>4.1.7.</t>
  </si>
  <si>
    <t>Основное мероприятие «Государственная поддержка отрасли культуры (на государственную поддержку лучших работников сельских учреждений культуры)»</t>
  </si>
  <si>
    <t>4.2.</t>
  </si>
  <si>
    <t>4.2.1.</t>
  </si>
  <si>
    <t>4.2.2.</t>
  </si>
  <si>
    <t>4.3.</t>
  </si>
  <si>
    <t>4.3.1.</t>
  </si>
  <si>
    <t>4.3.2.</t>
  </si>
  <si>
    <t>4.4.</t>
  </si>
  <si>
    <t>4.4.1.</t>
  </si>
  <si>
    <t>4.5.</t>
  </si>
  <si>
    <t>4.5.1.</t>
  </si>
  <si>
    <t>Основное мероприятие «Мероприятия по событийному туризму»</t>
  </si>
  <si>
    <t>4.6.</t>
  </si>
  <si>
    <t>4.6.1.</t>
  </si>
  <si>
    <t>4.6.2.</t>
  </si>
  <si>
    <t>Основное мероприятие «Организация бухгалтерского обслуживания учреждений»</t>
  </si>
  <si>
    <t>4.6.4.</t>
  </si>
  <si>
    <t>Основное мероприятие «Меры социальной поддержки работников муниципальных учреждений культуры, расположенных в сельских населенных  пунктах, рабочих поселках (поселках городского типа)»</t>
  </si>
  <si>
    <t>4.7.</t>
  </si>
  <si>
    <t>4.7.1.</t>
  </si>
  <si>
    <t>4.7.3.</t>
  </si>
  <si>
    <t>4.7.4.</t>
  </si>
  <si>
    <t>Основное мероприятие «Реконструкция и капитальный ремонт муниципальных учреждений»</t>
  </si>
  <si>
    <t>4.7.5.</t>
  </si>
  <si>
    <t>Основное мероприятие «Строительство объектов муниципальной собственности»</t>
  </si>
  <si>
    <t xml:space="preserve">Муниципальная программа «Социальная поддержка граждан в Губкинском городском округе Белгородской области» </t>
  </si>
  <si>
    <t>Показатель 1.
Доля граждан, получающих меры социальной поддержки, в общей численности граждан, обратившихся за получением мер социальной поддержки в соответствии с нормативными правовыми актами Российской Федерации, Белгородской области, Губкинского городского округа</t>
  </si>
  <si>
    <t>прогрессивный</t>
  </si>
  <si>
    <t>Показатель 2.
Количество социальных услуг, оказанных муниципальными бюджетными учреждениями социального обслуживания населения</t>
  </si>
  <si>
    <t xml:space="preserve"> тыс.ед.</t>
  </si>
  <si>
    <t>Показатель 3.
Соотношение  средней заработной платы социальных работников и средней заработной платы в Белгородской области</t>
  </si>
  <si>
    <t>Показатель 4.
Доля детей-сирот, детей, оставшихся без попечения родителей, в общей численности детей в возрасте 0-17 лет</t>
  </si>
  <si>
    <t>регрессивный</t>
  </si>
  <si>
    <t>Показатель 5.
Доля детей, оставшихся без попечения родителей, переданных на воспитание в семьи, в общей численности детей, оставшихся без попечения родителей</t>
  </si>
  <si>
    <t>Показатель 6.
Доля  многодетных семей, семей, воспитывающих детей-инвалидов, охваченных социально-культурными мероприятиями, в общем количестве семей данных категории</t>
  </si>
  <si>
    <t>Показатель 7.
Повышение уровня доступности  приоритетных объектов и услуг в приоритетных сферах жизнедеятельности инвалидов и других маломобильных групп населения</t>
  </si>
  <si>
    <t xml:space="preserve"> ед.</t>
  </si>
  <si>
    <t>Показатель 8.
Доля инвалидов, прошедших социально-культурную и социально-средовую реабилитацию, в общем количестве инвалидов</t>
  </si>
  <si>
    <t>Показатель 9.
Количество построенного или приобретенного на вторичном рынке жилья</t>
  </si>
  <si>
    <t>Показатель 10.
Количество граждан, получивших субсидию на возмещение части затрат на уплату процентов за пользование жилищным (ипотечным) кредитом(займом), полученным в кредитных или иных организациях</t>
  </si>
  <si>
    <t xml:space="preserve">  чел.</t>
  </si>
  <si>
    <t>Показатель11.
Обеспечение ежегодного уровня достижения показателей Программы</t>
  </si>
  <si>
    <t>5.1.</t>
  </si>
  <si>
    <t>Подпрограмма 1 «Социальная поддержка отдельных категорий граждан»</t>
  </si>
  <si>
    <t>5.1.1.</t>
  </si>
  <si>
    <t>Основное мероприятие «Оплата жилищно-коммунальных услуг отдельным категориям граждан (за счет субвенций из федерального бюджета)»</t>
  </si>
  <si>
    <t>5.1.2.</t>
  </si>
  <si>
    <t>5.1.3.</t>
  </si>
  <si>
    <t>5.1.4.</t>
  </si>
  <si>
    <t>Основное мероприятие «Выплата ежемесячных денежных компенсаций расходов по оплате жилищно-коммунальных услуг многодетным семьям»</t>
  </si>
  <si>
    <t>5.1.5.</t>
  </si>
  <si>
    <t>5.1.6.</t>
  </si>
  <si>
    <t>Основное мероприятие «Предоставление гражданам адресных субсидий на оплату жилого помещения и коммунальных услуг»</t>
  </si>
  <si>
    <t>5.1.7.</t>
  </si>
  <si>
    <t>Основное мероприятие «Оплата ежемесячных денежных выплат ветеранам труда, ветеранам военной службы»</t>
  </si>
  <si>
    <t>5.1.8.</t>
  </si>
  <si>
    <t>5.1.9.</t>
  </si>
  <si>
    <t>5.1.10.</t>
  </si>
  <si>
    <t>Основное мероприятие «Оплата ежемесячных денежных выплат лицам, признанным пострадавшими от политических репрессий»</t>
  </si>
  <si>
    <t>5.1.11.</t>
  </si>
  <si>
    <t>5.1.12.</t>
  </si>
  <si>
    <t>Основное мероприятие «Выплата субсидий ветеранам боевых действий и  другим категориям военнослужащих»</t>
  </si>
  <si>
    <t>5.1.13.</t>
  </si>
  <si>
    <t>Основное мероприятие «Осуществление мер соцзащиты многодетных семей (оплата услуг связи)»</t>
  </si>
  <si>
    <t>5.1.14.</t>
  </si>
  <si>
    <t>Основное мероприятие «Осуществление мер соцзащиты многодетных семей (приобретение школьной формы первоклассникам, питание и оплата проезда школьников многодетных семей)»</t>
  </si>
  <si>
    <t>5.1.15.</t>
  </si>
  <si>
    <t>5.1.16.</t>
  </si>
  <si>
    <t>5.1.17.</t>
  </si>
  <si>
    <t>5.1.18.</t>
  </si>
  <si>
    <t>5.1.19.</t>
  </si>
  <si>
    <t>Основное мероприятие «Обеспечение равной доступности услуг общественного транспорта на территории Белгородской области для отдельных категорий граждан, оказание мер социальной поддержки, которые относятся к ведению Российской Федерации и субъектов Российской Федерации»</t>
  </si>
  <si>
    <t>5.1.20.</t>
  </si>
  <si>
    <t>5.1.21.</t>
  </si>
  <si>
    <t xml:space="preserve">Основное мероприятие «Выплата пенсии за выслугу лет лицам, замещавшим  муниципальные должности и должности муниципальной службы» </t>
  </si>
  <si>
    <t>5.1.22.</t>
  </si>
  <si>
    <t>Основное мероприятие «Предоставление ежемесячного пособия Почетным гражданам города Губкина и Губкинского района»</t>
  </si>
  <si>
    <t>5.1.23.</t>
  </si>
  <si>
    <t>5.1.24.</t>
  </si>
  <si>
    <t>5.1.25.</t>
  </si>
  <si>
    <t>5.1.27.</t>
  </si>
  <si>
    <t>5.1.28.</t>
  </si>
  <si>
    <t>5.2.</t>
  </si>
  <si>
    <t>Подпрограмма 2 «Социальное обслуживание населения»</t>
  </si>
  <si>
    <t>5.2.1.</t>
  </si>
  <si>
    <t>Основное мероприятие «Осуществление полномочий по обеспечению права граждан на социальное обслуживание»</t>
  </si>
  <si>
    <t>5.3.</t>
  </si>
  <si>
    <t>Подпрограмма 3 «Социальная поддержка семьи и детей»</t>
  </si>
  <si>
    <t>5.3.1.</t>
  </si>
  <si>
    <t>Основное мероприятие «Организация своевременного и в полном объеме предоставления мер социальной поддержки и государственных социальных гарантий семьям, воспитывающим детей-сирот и детей, оставшихся без попечения родителей»</t>
  </si>
  <si>
    <t>5.3.2.</t>
  </si>
  <si>
    <t>5.3.3.</t>
  </si>
  <si>
    <t>Основное мероприятие «Организация и проведение социально-культурных мероприятий для многодетных семей и семей, воспитывающих детей-инвалидов»</t>
  </si>
  <si>
    <t>5.4.</t>
  </si>
  <si>
    <t>5.4.1.</t>
  </si>
  <si>
    <t>5.4.2.</t>
  </si>
  <si>
    <t>Основное мероприятие «Повышение доступности и качества реабилитационных услуг для инвалидов»</t>
  </si>
  <si>
    <t>5.4.3.</t>
  </si>
  <si>
    <t>Основное мероприятие «Мероприятия по поддержке социально ориентированных некоммерческих организаций»</t>
  </si>
  <si>
    <t>5.5.</t>
  </si>
  <si>
    <t>Подпрограмма 5 «Обеспечение жильем отдельных категорий граждан в Губкинском городском округе Белгородской области»</t>
  </si>
  <si>
    <t>5.5.1.</t>
  </si>
  <si>
    <t>Основное мероприятие «Предоставление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помещений»</t>
  </si>
  <si>
    <t>5.5.2.</t>
  </si>
  <si>
    <t>5.5.3.</t>
  </si>
  <si>
    <t>Основное мероприятие «Обеспечение жильем семей, имеющих детей инвалидов, которые улучшили жилищные условия»</t>
  </si>
  <si>
    <t>5.5.4.</t>
  </si>
  <si>
    <t>5.6.</t>
  </si>
  <si>
    <t xml:space="preserve">Подпрограмма 6 «Обеспечение реализации муниципальной программы» </t>
  </si>
  <si>
    <t>5.6.1.</t>
  </si>
  <si>
    <t>Основное мероприятие «Организация предоставления отдельных мер социальной защиты населения»</t>
  </si>
  <si>
    <t>5.6.2.</t>
  </si>
  <si>
    <t>5.6.3.</t>
  </si>
  <si>
    <t>5.6.4.</t>
  </si>
  <si>
    <t>5.6.5.</t>
  </si>
  <si>
    <t>5.6.6.</t>
  </si>
  <si>
    <t>6.</t>
  </si>
  <si>
    <t xml:space="preserve">Муниципальная программа «Развитие физической культуры и спорта в  Губкинском городском округе Белгородской области» </t>
  </si>
  <si>
    <t>Доля населения Губкинского городского округа, систематически занимающегося физической культурой и спортом в возрасте от 3 до 79 лет</t>
  </si>
  <si>
    <t>Эффективность использования существующих объектов спорта</t>
  </si>
  <si>
    <t>Уровень достижения показателей муниципальной программы и ее подпрограмм</t>
  </si>
  <si>
    <t>6.1.</t>
  </si>
  <si>
    <t>Подпрограмма 1 «Развитие физической культуры и массового спорта в Губкинском городском округе Белгородской области»</t>
  </si>
  <si>
    <t>6.1.1.</t>
  </si>
  <si>
    <t>6.1.2.</t>
  </si>
  <si>
    <t>Основное мероприятие «Укрепление материально-технической базы подведомственных учреждений (организаций), в том числе реализация мероприятий за счет субсидий на иные цели, предоставляемых муниципальным бюджетным и автономным учреждениям в рамках подпрограммы «Развитие физической культуры и массового спорта в Губкинском городском округе Белгородской области»</t>
  </si>
  <si>
    <t>6.1.3.</t>
  </si>
  <si>
    <t>5.</t>
  </si>
  <si>
    <t>6.1.4.</t>
  </si>
  <si>
    <t>6.2.</t>
  </si>
  <si>
    <t>Подпрограмма 3 «Губкинская школа здоровья»</t>
  </si>
  <si>
    <t>6.2.1.</t>
  </si>
  <si>
    <t>6.3.</t>
  </si>
  <si>
    <t>Подпрограмма 4 «Обеспечение реализации муниципальной программы»</t>
  </si>
  <si>
    <t>6.3.1.</t>
  </si>
  <si>
    <t>7.</t>
  </si>
  <si>
    <t>Муниципальная программа «Обеспечение населения Губкинского городского округа  Белгородской области информацией о деятельности органов местного самоуправления в печатных и электронных средствах массовой информации»</t>
  </si>
  <si>
    <t>Доля территории муниципального образования, охваченной качественным теле- и радиовещанием, от общей площади территории</t>
  </si>
  <si>
    <t>Доля газетных площадей с информацией о деятельности органов местного самоуправления, в общем объеме тиража</t>
  </si>
  <si>
    <t xml:space="preserve">Уровень доведенной до сведения жителей Губкинского городского округа  информации о социально-экономическом, культурном развитии муниципального образования и его общественной инфраструктуры и иной официальной информации по вопросам жизнедеятельности территории в местных СМИ </t>
  </si>
  <si>
    <t>Доля сотрудников редакций СМИ, принимавших участие в творческих конкурсах, направленных на развитие профессионального мастерства</t>
  </si>
  <si>
    <t>7.1.</t>
  </si>
  <si>
    <t>7.1.1.</t>
  </si>
  <si>
    <t>Основное мероприятие «Укрепление материально-технической базы подведомственных учреждений  (организаций), в том числе реализация мероприятий за счет субсидии на иные цели, предоставляемых муниципальным бюджетным и автономным учреждениям»</t>
  </si>
  <si>
    <t>7.2.</t>
  </si>
  <si>
    <t>Подпрограмма 2 «Формирование посредством СМИ идеологических представлений населения об общественных процессах, побуждение к позитивным социальным действиям, приобщение жителей к общественно-политическим ценностям, традиционным этическим нормам и образцам поведения»</t>
  </si>
  <si>
    <t>7.2.1.</t>
  </si>
  <si>
    <t>Основное мероприятие «Обеспечение деятельности (оказание услуг) подведомственных учреждений, в том числе предоставление муниципальным бюджетным и автономным учреждениям субсидий»</t>
  </si>
  <si>
    <t>7.2.2.</t>
  </si>
  <si>
    <t>Основное мероприятие «Информационное сопровождение деятельности органов местного самоуправления в печатных и электронных СМИ»</t>
  </si>
  <si>
    <t>7.3.</t>
  </si>
  <si>
    <t>Подпрограмма 3. «Кадровая политика в сфере развития информационного пространства Губкинского городского округа Белгородской области»</t>
  </si>
  <si>
    <t>7.3.1.</t>
  </si>
  <si>
    <t>Основное мероприятие «Мероприятия, направленные на повышение уровня профессионального мастерства»</t>
  </si>
  <si>
    <t>8.</t>
  </si>
  <si>
    <t>Муниципальная программа «Развитие экономического потенциала и формирование  благоприятного предпринимательского  климата в  Губкинском городском округе Белгородской области»</t>
  </si>
  <si>
    <t>Количество посадочных мест в предприятиях общественного питания</t>
  </si>
  <si>
    <t>Обеспеченность торговыми площадями на 1 тысячу жителей</t>
  </si>
  <si>
    <t>кв.м</t>
  </si>
  <si>
    <t>8.1.</t>
  </si>
  <si>
    <t>Подпрограмма 1 «Развитие общественного питания на территории Губкинского городского округа Белгородской области»</t>
  </si>
  <si>
    <t>8.1.1.</t>
  </si>
  <si>
    <t>8.1.2.</t>
  </si>
  <si>
    <t>8.2.</t>
  </si>
  <si>
    <t>Подпрограмма 2 «Развитие торговли на территории Губкинского городского округа Белгородской области»</t>
  </si>
  <si>
    <t>8.2.1.</t>
  </si>
  <si>
    <t>8.2.2.</t>
  </si>
  <si>
    <t>8.3.</t>
  </si>
  <si>
    <t>Подпрограмма 3 «Развитие и поддержка субъектов малого и среднего предпринимательства в Губкинском городском округе Белгородской области»</t>
  </si>
  <si>
    <t>8.3.1.</t>
  </si>
  <si>
    <t>8.3.2.</t>
  </si>
  <si>
    <t>8.4.</t>
  </si>
  <si>
    <t>8.4.1.</t>
  </si>
  <si>
    <t>8.4.2.</t>
  </si>
  <si>
    <t>Основное мероприятие "Организация и проведение конкурсов по вопросам охраны труда среди работодателей Губкинского городского округа Белгородской области, Дня охраны труда"</t>
  </si>
  <si>
    <t>8.4.3.</t>
  </si>
  <si>
    <t>9.</t>
  </si>
  <si>
    <t>Муниципальная программа «Обеспечение доступным и комфортным жильем и коммунальными услугами жителей Губкинского городского округа Белгородской области»</t>
  </si>
  <si>
    <t>Доля выполненных проектов планировки территорий в общем необходимом количестве</t>
  </si>
  <si>
    <t> прогрессирующий</t>
  </si>
  <si>
    <t>Доля общей площади капитально отремонтированных многоквартирных домов в общей площади многоквартирных домов, требующих проведение капитального ремонта</t>
  </si>
  <si>
    <t>Доля количества капитально отремонтированных многоквартирных домов в общем количестве многоквартирных домов, требующих проведение капитального ремонта</t>
  </si>
  <si>
    <t>Доля оценки рыночной стоимости жилья от общей площади жилых помещений в признанных в установленном порядке аварийными и подлежащими сносу многоквартирных домах на период реализации программы</t>
  </si>
  <si>
    <t>Число граждан, переселенных из жилых помещений в признанных аварийными многоквартирных домах</t>
  </si>
  <si>
    <t>Доля освещенных улиц, проездов на территории Губкинского городского округа</t>
  </si>
  <si>
    <t>Доля озелененных благоустроенных территорий (парков, скверов и т.д.)</t>
  </si>
  <si>
    <t>Обеспечение уровня достижения показателей конечных результатов Программы</t>
  </si>
  <si>
    <t> прогрессирующий </t>
  </si>
  <si>
    <t>9.1.</t>
  </si>
  <si>
    <t>Подпрограмма 1 «Подготовка проектов планировки территорий Губкинского городского округа Белгородской области»</t>
  </si>
  <si>
    <t>9.1.1.</t>
  </si>
  <si>
    <t>9.2.</t>
  </si>
  <si>
    <t>9.2.1.</t>
  </si>
  <si>
    <t>9.2.2.</t>
  </si>
  <si>
    <t>Основное мероприятие «Содержание муниципального имущества»</t>
  </si>
  <si>
    <t>9.3.</t>
  </si>
  <si>
    <t>Подпрограмма 3 «Переселение граждан из аварийного жилищного фонда»</t>
  </si>
  <si>
    <t>9.3.1.</t>
  </si>
  <si>
    <t>9.3.2.</t>
  </si>
  <si>
    <t>Основное мероприятие "Обеспечение мероприятий по переселению граждан из аварийного жилищного фонда"</t>
  </si>
  <si>
    <t>9.4.</t>
  </si>
  <si>
    <t>Подпрограмма 5 «Улучшение среды обитания населения Губкинского городского округа Белгородской области»</t>
  </si>
  <si>
    <t>9.4.1.</t>
  </si>
  <si>
    <t>Основное мероприятие «Мероприятия по благоустройству городского округа»</t>
  </si>
  <si>
    <t>9.4.2.</t>
  </si>
  <si>
    <t>Основное мероприятие «Мониторинг окружающей среды»</t>
  </si>
  <si>
    <t>9.4.3.</t>
  </si>
  <si>
    <t>9.5.</t>
  </si>
  <si>
    <t>Подпрограмма 6 «Обеспечение реализации муниципальной программы»</t>
  </si>
  <si>
    <t>9.5.1.</t>
  </si>
  <si>
    <t>9.5.2.</t>
  </si>
  <si>
    <t>10.</t>
  </si>
  <si>
    <t>Доля населенных пунктов, обеспеченных  подъездными дорогами с твердым покрытием</t>
  </si>
  <si>
    <t>Доля протяженности   автомобильных дорог общего пользования местного значения,  соответствующих нормативным требованиям к транспортно-эксплуатационным показателям, в общей протяженности автодорог общего пользования местного значения</t>
  </si>
  <si>
    <t>Доля площади убираемой территории в общей площади, подлежащей уборке</t>
  </si>
  <si>
    <t>Доля механизированной уборки в общем объеме работ по содержанию улично-дорожной сети</t>
  </si>
  <si>
    <t xml:space="preserve">Доля благоустроенных дворовых территорий в общем количестве дворовых территорий многоквартирных домов </t>
  </si>
  <si>
    <t>10.1.</t>
  </si>
  <si>
    <t>10.1.1.</t>
  </si>
  <si>
    <t>10.2.</t>
  </si>
  <si>
    <t>10.2.1.</t>
  </si>
  <si>
    <t>10.3.</t>
  </si>
  <si>
    <t>10.3.1.</t>
  </si>
  <si>
    <t>10.3.2.</t>
  </si>
  <si>
    <t>10.4.</t>
  </si>
  <si>
    <t>10.4.1.</t>
  </si>
  <si>
    <t>11.</t>
  </si>
  <si>
    <t>Муниципальная программа «Развитие информационного общества в Губкинском городском округе Белгородской области»</t>
  </si>
  <si>
    <t>Доля граждан, использующих механизм получения государственных и муниципальных услуг в электронной форме</t>
  </si>
  <si>
    <t>Доля муниципальных услуг, оказываемых в электронном виде, в общем количестве от числа муниципальных услуг, по которым реализована возможность предоставления услуг в электронной форме</t>
  </si>
  <si>
    <t>Основное мероприятие «Развитие и модернизация информационно-коммуникационной инфраструктуры связи»</t>
  </si>
  <si>
    <t>Основное мероприятие «Обеспечение информационной безопасности»</t>
  </si>
  <si>
    <t>12.</t>
  </si>
  <si>
    <t>Муниципальная программа «Развитие имущественно-земельных отношений в Губкинском городском округе Белгородской области»</t>
  </si>
  <si>
    <t>Доля объектов недвижимости, права на которые зарегистрированы, в общем количестве объектов недвижимости, находящихся в муниципальной собственности</t>
  </si>
  <si>
    <t>Неналоговые доходы  от сдачи в аренду муниципального имущества, зачисляемые в бюджет Губкинского городского округа Белгородской области</t>
  </si>
  <si>
    <t>тыс. руб.</t>
  </si>
  <si>
    <t>Неналоговые доходы  от приватизации  муниципального имущества, зачисляемые в бюджет Губкинского городского округа Белгородской области</t>
  </si>
  <si>
    <t>Неналоговые доходы от сдачи в аренду земельных участков, зачисляемые в бюджет Губкинского городского округа Белгородской области</t>
  </si>
  <si>
    <t>тыс.руб</t>
  </si>
  <si>
    <t>Неналоговые доходы от продажи земельных участков, зачисляемые в бюджет Губкинского городского округа Белгородской области</t>
  </si>
  <si>
    <t>Доля площади земельных участков, являющихся объектами налогообложения земельным налогом от площади территории Губкинского городского округа Белгородской области</t>
  </si>
  <si>
    <t>Достижение  предусмотренных Программой, подпрограммами значений целевых показателей (индикаторов) в установленные сроки</t>
  </si>
  <si>
    <t>12.1.</t>
  </si>
  <si>
    <t>12.1.1.</t>
  </si>
  <si>
    <t>12.1.2.</t>
  </si>
  <si>
    <t>12.2.</t>
  </si>
  <si>
    <t>Подпрограмма 2 «Развитие земельных отношений в Губкинском городском округе Белгородской области»</t>
  </si>
  <si>
    <t>12.2.1.</t>
  </si>
  <si>
    <t>12.2.2.</t>
  </si>
  <si>
    <t>12.2.3.</t>
  </si>
  <si>
    <t>Основное мероприятие «Рациональное использование земельных участков»</t>
  </si>
  <si>
    <t>12.3.</t>
  </si>
  <si>
    <t>Подпрограмма 3 «Обеспечение реализации муниципальной программы»</t>
  </si>
  <si>
    <t>12.3.1.</t>
  </si>
  <si>
    <t>12.3.2.</t>
  </si>
  <si>
    <t>13.</t>
  </si>
  <si>
    <t>Муниципальная программа «Формирование современной городской среды на территории Губкинского городского округа Белгородской области на 2018-2024 годы»</t>
  </si>
  <si>
    <t>Доля благоустроенных общественных территорий от общего количества общественных территорий</t>
  </si>
  <si>
    <t>Доля граждан, принявших участие в решении вопросов развития городской среды от общего количества граждан в возрасте от 14 лет, проживающих в Губкинском городском округе Белгородской области</t>
  </si>
  <si>
    <t xml:space="preserve">Увеличение показателя мероприятий по цифровизации городского хозяйства Губкинского городского округа Белгородской области (архитектурная и художественная подсветка общественных зданий; инвентаризация общественных территорий с использованием цифровых приложений; организация постоянного видеонаблюдения общественных территорий) </t>
  </si>
  <si>
    <t>Доля объема закупок оборудования, имеющего российское происхождение, в том числе оборудования, закупаемого в рамках реализации мероприятий государственных (муниципальных) программ современной городской среды</t>
  </si>
  <si>
    <t>13.1.</t>
  </si>
  <si>
    <t>13.1.1.</t>
  </si>
  <si>
    <t>Мероприятие «Реализация проектов создания комфортной городской среды в малых городах и исторических поселениях - победителей Всероссийского конкурса лучших проектов создания комфортной городской среды»</t>
  </si>
  <si>
    <t>13.2.</t>
  </si>
  <si>
    <t>14.</t>
  </si>
  <si>
    <t>Муниципальная программа «Энергосбережение и повышение энергетической эффективности бюджетной сферы Губкинского городского округа Белгородской области»</t>
  </si>
  <si>
    <t>Потребление топливно-энергетических ресурсов муниципальными учреждениями</t>
  </si>
  <si>
    <t>тыс.т.у.т</t>
  </si>
  <si>
    <t>14.1.</t>
  </si>
  <si>
    <t>Основное мероприятие «Мероприятия по энергосбережению и повышению энергетической эффективности в бюджетной сфере»</t>
  </si>
  <si>
    <t>14.2.</t>
  </si>
  <si>
    <t>15.</t>
  </si>
  <si>
    <t>Муниципальная программа «Укрепление общественного здоровья в Губкинском городском округе Белгородской области на 2021-2024 годы»</t>
  </si>
  <si>
    <t xml:space="preserve">Розничная продажа алкогольной продукции на душу населения </t>
  </si>
  <si>
    <t>литр</t>
  </si>
  <si>
    <t xml:space="preserve">Розничная продажа сигарет и папирос на душу населения  </t>
  </si>
  <si>
    <t>тыс.штук</t>
  </si>
  <si>
    <t xml:space="preserve">Охват взрослого населения городского округа профилактическими осмотрами от числа подлежащих осмотрам </t>
  </si>
  <si>
    <t xml:space="preserve">Охват мероприятиями по диспансеризации взрослого населения городского  округа от числа подлежащих диспансеризации </t>
  </si>
  <si>
    <t>15.1.</t>
  </si>
  <si>
    <t>Основное мероприятие «Подготовка и тиражирование полиграфических материалов по пропаганде сокращения потребления алкоголя и табака, по формированию здорового образа жизни и здоровому питанию»</t>
  </si>
  <si>
    <t>Наименование программы, подпрограммы, основного мероприятия</t>
  </si>
  <si>
    <t>Источник ресурсного обеспечения</t>
  </si>
  <si>
    <t>План</t>
  </si>
  <si>
    <t>Финансирование</t>
  </si>
  <si>
    <t>Отклонение, %</t>
  </si>
  <si>
    <t>Сумма, тыс. рублей</t>
  </si>
  <si>
    <t>Удельный вес, %</t>
  </si>
  <si>
    <t>1.</t>
  </si>
  <si>
    <t>Муниципальная программа «Обеспечение безопасности жизнедеятельности населения  Губкинского городского округа Белгородской области»</t>
  </si>
  <si>
    <t>Всего, в том числе:</t>
  </si>
  <si>
    <t>Бюджет Губкинского городского округа</t>
  </si>
  <si>
    <t>Федеральный бюджет</t>
  </si>
  <si>
    <t>Областной бюджет</t>
  </si>
  <si>
    <t>Иные источники</t>
  </si>
  <si>
    <t>Подпрограмма 1. «Профилактика правонарушений и преступлений, обеспечение  безопасности дорожного движения на территории Губкинского городского округа Белгородской области»</t>
  </si>
  <si>
    <t>Основное мероприятие  «Мероприятия по обеспечению безопасности дорожного движения»</t>
  </si>
  <si>
    <t xml:space="preserve">Мероприятие «Организационно-планировочные и инженерные меры совершенствования организации движения транспорта и пешеходов»
</t>
  </si>
  <si>
    <t>1.1.2.3.</t>
  </si>
  <si>
    <t>Мероприятие «Модернизация нерегулируемых пешеходных переходов»</t>
  </si>
  <si>
    <t>Основное мероприятие «Обеспечение деятельности (оказание услуг) подведомственных учреждений (организаций), в  том  числе  предоставление  муниципальным   бюджетным и автономным   учреждениям субсидий»</t>
  </si>
  <si>
    <t>Основное мероприятие «Предоставление права  льготного проезда студентам очной формы обучения, студентам с ограниченными возможностями здоровья и инвалидностью очно-заочной формы обучения, осваивающим образовательные программы среднего профессионального образования или программы профессионального обучения, программы бакалавриата или специалитета, магистратуры и аспирантуры»</t>
  </si>
  <si>
    <t>Подпрограмма 2. «Профилактика немедицинского потребления наркотических средств, психотропных веществ и их аналогов, противодействие их незаконному обороту на территории Губкинского городского округа Белгородской области»</t>
  </si>
  <si>
    <t xml:space="preserve">Основное мероприятие «Мероприятия, направленные на мотивацию к здоровому образу жизни» </t>
  </si>
  <si>
    <t>Подпрограмма 3. «Профилактика безнадзорности и правонарушений несовершеннолетних и защита их прав на территории Губкинского городского округа Белгородской области»</t>
  </si>
  <si>
    <t>Основное мероприятие  «Мероприятия, направленные на создание условий для обучения, творческого развития, оздоровления, временной занятости и трудоустройства несовершеннолетних и их правовое воспитание»</t>
  </si>
  <si>
    <t>Основное мероприятие  «Мероприятия, направленные  на повышение эффективности работы системы профилактики безнадзорности и правонарушений»</t>
  </si>
  <si>
    <t>всего, в том числе:</t>
  </si>
  <si>
    <t>бюджет Губкинского городского округа</t>
  </si>
  <si>
    <t>областной бюджет</t>
  </si>
  <si>
    <t>иные источники</t>
  </si>
  <si>
    <t xml:space="preserve">1.4. </t>
  </si>
  <si>
    <t xml:space="preserve">Основное мероприятие «Мероприятия  по антитеррористической и антиэкстремистской  пропаганде»
</t>
  </si>
  <si>
    <t>1.5.3.</t>
  </si>
  <si>
    <t>Основное мероприятие «Обеспечение деятельности (оказание услуг) подведомственных организаций, в том числе  предоставление муниципальным бюджетным и автономным организациям субсидий»</t>
  </si>
  <si>
    <t>Основное мероприятие «Укрепление материально-технической базы подведомственных организаций, в том числе реализация мероприятий за счет субсидий на иные цели,  предоставляемых муниципальным бюджетным и автономным организациям»</t>
  </si>
  <si>
    <t>2.4.3.</t>
  </si>
  <si>
    <t>Федеральный проект "Современная школа"</t>
  </si>
  <si>
    <t>Подпрограмма 5 «Методическая поддержка педагогических работников образовательных организаций»</t>
  </si>
  <si>
    <t>Основное мероприятие  «Обеспечение деятельности (оказание услуг) подведомственных организаций, в том числе на предоставление муниципальным бюджетным и автономным организациям субсидий»</t>
  </si>
  <si>
    <t>Основное мероприятие «Мероприятия по проведению оздоровительной кампании детей  в  лагерях с дневным пребыванием и лагерях труда и отдыха»</t>
  </si>
  <si>
    <t>Основное мероприятие  «Мероприятия по проведению  оздоровительной кампании детей на базе загородных оздоровительных организаций стационарного типа»</t>
  </si>
  <si>
    <t>Основное мероприятие  «Обеспечение деятельности (оказание услуг) подведомственных организаций, в том числе на  предоставление муниципальным бюджетным и автономным организациям субсидий»</t>
  </si>
  <si>
    <t>Подпрограмма 7 «Развитие  муниципальной кадровой политики в органах местного самоуправления Губкинского городского округа Белгородской области»</t>
  </si>
  <si>
    <t>Основное мероприятие «Получение дополнительного образования муниципальными служащими органов местного самоуправления Губкинского городского округа»</t>
  </si>
  <si>
    <t>Основное мероприятие «Предоставление мер социальной поддержки педагогическим работникам муниципальных образовательных организаций, проживающих и работающих в сельских населенных пунктах, рабочих поселках (поселках городского типа) на территории Белгородской области»</t>
  </si>
  <si>
    <t xml:space="preserve">Основное мероприятие «Развитие и поддержка молодежных инициатив, направленных на организацию добровольного труда молодежи» </t>
  </si>
  <si>
    <t xml:space="preserve">Основное мероприятие  «Мероприятия по формированию системы духовно-нравственных ценностей и гражданской культуры» </t>
  </si>
  <si>
    <t xml:space="preserve">Основное мероприятие  «Мероприятия по поддержке и социальной адаптации отдельных категорий граждан молодежи» </t>
  </si>
  <si>
    <t>Основное мероприятие  «Реализация молодежной политики на сельских территориях Губкинского городского округа»</t>
  </si>
  <si>
    <t>Основное мероприятие «Обеспечение деятельности (оказание услуг) подведомственных учреждений (организаций), в том числе предоставление муниципальным бюджетным и автономным учреждениям субсидий »</t>
  </si>
  <si>
    <t>Основное мероприятие  «Мероприятия по патриотическому воспитанию граждан в ходе историко-патриотических мероприятий»</t>
  </si>
  <si>
    <t>Основное мероприятие  «Мероприятия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организациях»</t>
  </si>
  <si>
    <t>Основное мероприятие «Развитие системы научного, методического и кадрового сопровождения добровольческого движения»</t>
  </si>
  <si>
    <t>Основное мероприятие «Информационное обеспечение добровольческого движения»</t>
  </si>
  <si>
    <t xml:space="preserve">Подпрограмма 1 «Развитие библиотечного дела Губкинского городского округа Белгородской области»                                                        </t>
  </si>
  <si>
    <t>Основное мероприятие «Укрепление материально - технической базы учреждений (организаций), в том числе реализация мероприятий за счет субсидий на иные цели, предоставляемых муниципальным бюджетным и автономным учреждениям»</t>
  </si>
  <si>
    <t>Основное мероприятие «Реконструкция и капитальный ремонт учреждений культуры»</t>
  </si>
  <si>
    <t>Основное мероприятие «Предупреждение и профилактика распространения новой коронавирусной инфекции»</t>
  </si>
  <si>
    <t>Основное мероприятие «Государственная поддержка отрасли культуры  (на модернизацию библиотек в части комплектования книжных фондов библиотек муниципальных образований государственных общедоступных библиотек субъектов Российской Федерации, кроме городов Москвы и Санкт-Петербурга)»</t>
  </si>
  <si>
    <t>Основное мероприятие «Государственная поддержка отрасли культуры (на государственную поддержку лучших работнико сельских учреждений культуры)»</t>
  </si>
  <si>
    <t>Подпрограмма 2 «Развитие музейного дела Губкинского городского округа Белгородской области»</t>
  </si>
  <si>
    <t xml:space="preserve">Основное мероприятие «Укрепление материально-технической базы учреждений  культуры» </t>
  </si>
  <si>
    <t>4.2.3.</t>
  </si>
  <si>
    <t>4.2.4.</t>
  </si>
  <si>
    <t>Подпрограмма 3 «Развитие театрального искусства Губкинского городского округа Белгородской области»</t>
  </si>
  <si>
    <t>Основное мероприятие «Укрепление материально-технической базы подведомственных учреждений (организаций), в том числе реализация мероприятий за счет субсидий на иные цели предоставляемых муниципальным бюджетным и автономным учреждениям»</t>
  </si>
  <si>
    <t>Основное мероприятие  «Поддержка творческой деятельности и техническое оснащение детских и кукольных театров»</t>
  </si>
  <si>
    <t>4.3.5.</t>
  </si>
  <si>
    <t>4.3.6.</t>
  </si>
  <si>
    <t>Основное мероприятие «Капитальный ремонт объектов  местного значения»</t>
  </si>
  <si>
    <t>4.3.7.</t>
  </si>
  <si>
    <t>4.3.8.</t>
  </si>
  <si>
    <t>Основное мероприятие «Капитальный ремонт объектов  местного значения за счет субсидий, полученных из областного бюджета»</t>
  </si>
  <si>
    <t>Подпрограмма 4 «Развитие культурно-досуговой деятельности и народного творчества Губкинского городского округа Белгородской области»</t>
  </si>
  <si>
    <t>Основное мероприятие «Укрепление материально-технической базы  учреждений (организаций), в том числе реализация мероприятий за счет субсидий на иные цели предоставляемых муниципальным бюджетным и автономным учреждениям»</t>
  </si>
  <si>
    <t>4.4.4.</t>
  </si>
  <si>
    <t>Подпрограмма 6 «Развитие туризма Губкинского городского округа Белгородской области»</t>
  </si>
  <si>
    <t>Подпрограмма 7 «Обеспечение реализации муниципальной программы»</t>
  </si>
  <si>
    <t>4.6.3.</t>
  </si>
  <si>
    <t xml:space="preserve">Основное мероприятие «Организация административно-хозяйственного обслуживания учреждений» </t>
  </si>
  <si>
    <t>Подпрограмма 8 «Развитие дополнительного образования детей в сфере культуры Губкинского городского округа Белгородской области»</t>
  </si>
  <si>
    <t>4.7.2.</t>
  </si>
  <si>
    <t>Основное мероприятие «Укрепление материально-технической базы подведомственных учреждений (организаций), в том числе  реализация мероприятий за счет субсидий на иные цели предоставляемых муниципальным бюджетным и автономным учреждениям»»</t>
  </si>
  <si>
    <t>Основное мероприятие «Реконструкция и капитальный ремонт учреждений»</t>
  </si>
  <si>
    <t>Основное мероприятие «Строительство объектов муницыпальной собственности»</t>
  </si>
  <si>
    <t>Основное мероприятие «Предоставление мер социальной поддержки педагогических работников муниципальных образовательных учреждений (организаций), проживающим и работающим в сельских населенных пунктах, рабочих поселках (поселках городского типа) на территории Белгородской области»</t>
  </si>
  <si>
    <t>Основное мероприятие «Укрепление материально-технической базы  учреждений культуры»»</t>
  </si>
  <si>
    <t>Основное мероприятие «Создание школ креативных индустрий»</t>
  </si>
  <si>
    <t>Основное мероприятие «Выплата ежемесячных денежных компенсаций расходов по оплате жилищно-коммунальных услуг ветеранам труда»</t>
  </si>
  <si>
    <t xml:space="preserve">Основное мероприятие «Выплата ежемесячных денежных компенсаций расходов по оплате жилищно-коммунальных услуг реабилитированным лицам и лицам, признанным пострадавшими от политических репрессий»     </t>
  </si>
  <si>
    <t>Основное  мероприятие «Выплата ежемесячных  денежных компенсаций расходов по оплате жилищно-коммунальных услуг иным категориям граждан»</t>
  </si>
  <si>
    <t xml:space="preserve">Основное мероприятие «Оплата ежемесячных денежных выплат труженикам тыла» </t>
  </si>
  <si>
    <t>Основное мероприятие «Оплата ежемесячных денежных выплат  реабилитированным лицам»</t>
  </si>
  <si>
    <t xml:space="preserve">Основное мероприятие «Оплата ежемесячных денежных выплат  лицам, родившимся в период с 22 июня 1923 года по 3 сентября 1945 года (Дети войны)»   </t>
  </si>
  <si>
    <t xml:space="preserve">Основное мероприятие «Выплата ежемесячных пособий отдельным категориям граждан (инвалидам боевых действий I и II групп, а также членам семей военнослужащих и сотрудников, погибших при исполнении обязанностей военной службы или служебных обязанностей в районах боевых действий; вдовам погибших (умерших) ветеранов подразделений особого риска»  </t>
  </si>
  <si>
    <t xml:space="preserve">Основное мероприятие «Предоставление материальной и иной помощи для погребения»  </t>
  </si>
  <si>
    <t xml:space="preserve">Основное мероприятие «Выплата пособий малоимущим гражданам и гражданам, оказавшимся в тяжелой жизненной ситуации»  </t>
  </si>
  <si>
    <t xml:space="preserve">Основное мероприятие «Мероприятия по социальной поддержке некоторых категорий граждан»
</t>
  </si>
  <si>
    <t xml:space="preserve">Основное мероприятие «Осуществление переданных полномочий по предоставлению отдельных мер социальной поддержки граждан, подвергшихся радиации» </t>
  </si>
  <si>
    <t xml:space="preserve">Основное мероприятие «Мероприятия по осуществлению дополнительных мер социальной защиты семей, родивших третьего и последующих детей по предоставлению материнского (семейного) капитала» </t>
  </si>
  <si>
    <t xml:space="preserve">Основное мероприятие «Компенсация отдельным категориям граждан оплаты взноса на капитальный ремонт общего имущества в многоквартирном доме  (федеральный бюджет)» </t>
  </si>
  <si>
    <t>5.1.26.</t>
  </si>
  <si>
    <t xml:space="preserve">Основное мероприятие «Осуществление ежемесячных выплат на детей в возрасте от 3 до 7 лет включительно» </t>
  </si>
  <si>
    <t xml:space="preserve">Основное мероприятие «Государственная социальная помощь на основании социального контракта отдельным категориям граждан»» </t>
  </si>
  <si>
    <t xml:space="preserve">Основное мероприятие «Осуществление единовременной выплаты медицинским работникам» </t>
  </si>
  <si>
    <t xml:space="preserve">Основное мероприятие «Выплата ежемесячной денежной компенсации расходов по оплате электроэнергии, приобретенной на нужды электроотопления» </t>
  </si>
  <si>
    <t>5.1.29.</t>
  </si>
  <si>
    <t xml:space="preserve">Основное мероприятие «Осуществление единовременной социальной выплаты среднему медицинскому персоналу» </t>
  </si>
  <si>
    <t xml:space="preserve">Основное мероприятие «Выплата компенсации части родительской платы за присмотр и уход за детьми в образовательных организациях, реализующих основную общеобразовательную программу дошкольного образования» </t>
  </si>
  <si>
    <t xml:space="preserve">Подпрограмма 4 «Доступная среда для инвалидов и маломобильных групп населения» </t>
  </si>
  <si>
    <t>Основное мероприятие «Повышение уровня доступности  приоритетных объектов и услуг в приоритетных сферах жизнедеятельности инвалидов и других маломобильных групп населения»</t>
  </si>
  <si>
    <t>5.4.4.</t>
  </si>
  <si>
    <t>Основное мероприятие «Организация вручения ежегодной премии главы администрации Губкинского городского округа" "Лучшая некоммерческая организация года"</t>
  </si>
  <si>
    <t>Основное мероприятие «Оказание государственной (областной) поддержки в приобретении жилья с помощью жилищных (ипотечных) кредитов (займов) отдельным категориям граждан до 2026 года»</t>
  </si>
  <si>
    <t>5.5.5.</t>
  </si>
  <si>
    <t>Основное мероприятие «Оказание поддержки участникам специальной военной операции в приобретении (строительстве) жилья с помощью жилищных (ипотечных) кредитов (займов)»</t>
  </si>
  <si>
    <t>Основное мероприятие «Осуществление деятельности  по опеке и попечительству в отношении несовершеннолетних и лиц из числа детей-сирот и детей, оставшихся без попечения родителей»</t>
  </si>
  <si>
    <t xml:space="preserve">Основное мероприятие «Организация предоставления ежемесячных денежных компенсаций расходов по оплате жилищно-коммунальных услуг» </t>
  </si>
  <si>
    <t xml:space="preserve">Основное мероприятие «Организация предоставления социального пособия на погребение» </t>
  </si>
  <si>
    <t>Муниципальная программа «Развитие физической культуры и спорта в Губкинском городском округе Белгородской области»</t>
  </si>
  <si>
    <t>Основное мероприятие «Приобретение спортивного оборудования и инвентаря для приведения организаций спортивной подготовки в нормативное состояние»</t>
  </si>
  <si>
    <t>Муниципальная программа «Обеспечение населения Губкинского городского округа Белгородской области  информацией о деятельности органов местного самоуправления в печатных и электронных  средствах массовой информации»</t>
  </si>
  <si>
    <t>Подпрограмма 1 «Развитие материально-технической базы муниципальных печатных и электронных СМИ»</t>
  </si>
  <si>
    <t>Муниципальная программа «Развитие экономического потенциала и формирование благоприятного предпринимательского климата в Губкинском городском округе Белгородской области»</t>
  </si>
  <si>
    <t>Основное мероприятие  «Мероприятие по поддержке субъектов малого и среднего предпринимательства в области ремесленной и выставочно-ярмарочной деятельности»</t>
  </si>
  <si>
    <t xml:space="preserve">Подпрограмма 4 "Улучшение условий и охраны труда в Губкинском городском округе Белгородской области»                    </t>
  </si>
  <si>
    <t>Основное мероприятие  «Проектные работы по планировке территории округа»</t>
  </si>
  <si>
    <t>Подпрограмма 2 «Капитальный ремонт многоквартирных домов Губкинского городского округа Белгородской области»</t>
  </si>
  <si>
    <t>Основное мероприятие  «Капитальный ремонт многоквартирных домов»</t>
  </si>
  <si>
    <t>Муниципальная программа «Развитие автомобильных дорог общего пользования местного значения Губкинского городского округа Белгородской области»</t>
  </si>
  <si>
    <t xml:space="preserve">Подпрограмма 1 «Строительство (реконструкция) подъездных дорог с твердым покрытием к населенным пунктам Губкинского городского округа  Белгородской области»                    </t>
  </si>
  <si>
    <t>10.1.1.1</t>
  </si>
  <si>
    <t>10.1.1.2</t>
  </si>
  <si>
    <t>10.1.1.3</t>
  </si>
  <si>
    <t>10.02.2.</t>
  </si>
  <si>
    <t xml:space="preserve">Основное мероприятие «Капитальный ремонт автомобильных дорог в г. Губкине»               </t>
  </si>
  <si>
    <t>10.2.2.1.</t>
  </si>
  <si>
    <t xml:space="preserve">Подпрограмма 3 «Содержание улично-дорожной сети Губкинского городского округа Белгородской области»                    </t>
  </si>
  <si>
    <t xml:space="preserve">Основное мероприятие «Содержание и ремонт автомобильных дорог общего пользования местного значения»               </t>
  </si>
  <si>
    <t xml:space="preserve">Подпрограмма 4 «Благоустройство дворовых территорий многоквартирных домов, проездов к дворовым территориям многоквартирных домов Губкинского городского округа Белгородской области»                    </t>
  </si>
  <si>
    <t xml:space="preserve">Всего, в том числе: </t>
  </si>
  <si>
    <t>11.1.</t>
  </si>
  <si>
    <t>11.2.</t>
  </si>
  <si>
    <t>Основное мероприятие «Модернизация и развитие программного и технического комплекса корпоративной сети органов местного самоуправления Губкинского городского округа Белгородской области»</t>
  </si>
  <si>
    <t>11.3.</t>
  </si>
  <si>
    <r>
      <t>Основное мероприятие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«Совершенствование и сопровождение системы  информационно-аналитического обеспечения деятельности органов местного самоуправления Губкинского городского округа Белгородской области»</t>
    </r>
  </si>
  <si>
    <t>11.4.</t>
  </si>
  <si>
    <t>11.5.</t>
  </si>
  <si>
    <t>Основное мероприятие  «Обеспечение информационной открытости, прозрачности механизмов управления и доступности информации»</t>
  </si>
  <si>
    <t>Подпрограмма 1 «Развитие имущественных отношений в Губкинском городском округе Белгородская области»</t>
  </si>
  <si>
    <t>Основное мероприятие  «Мероприятия по эффективному использованию и оптимизации состава муниципального имущества»</t>
  </si>
  <si>
    <t>12.1.3.</t>
  </si>
  <si>
    <t>Основное мероприятие «Разработка проектно-сметной документации на осуществление капитального ремонта гидротехнических сооружений, находящихся в муниципальной собственности и бесхозных гидротехнических сооружений»</t>
  </si>
  <si>
    <t xml:space="preserve">Основное мероприятие  »Осуществление капитального ремонта гидротехнических сооружений, находящихся в муниципальной собственности, и бесхозяйных гидротехнических сооружений» </t>
  </si>
  <si>
    <t>12.1.4.</t>
  </si>
  <si>
    <t>Основное мероприятие  »Создание и организация деятельности территориальных комиссий по делам несовершеннолетних и защите их прав »</t>
  </si>
  <si>
    <t>Основное мероприятие «Мероприятия, направленные на формирование земельных участков и их рыночной оценки»</t>
  </si>
  <si>
    <t xml:space="preserve">Основное мероприятие «Мероприятия, направленные на проведение комплексных кадастровых работ на территории городского округа» </t>
  </si>
  <si>
    <t>Основное мероприятие  »Мероприятия»</t>
  </si>
  <si>
    <t>12.3.3.</t>
  </si>
  <si>
    <t>Основное мероприятие «Укрепление материально-технической базы  подведомственных учреждений (организаций), в том числе реализация мероприятий за счет субсидий на иные цели, предоставляемых муниципальным бюджетным и автономным учреждениям»</t>
  </si>
  <si>
    <t>Основное  мероприятие «Благоустройство общественных и иных территорий Губкинского городского округа Белгородской области»</t>
  </si>
  <si>
    <t>Всего ресурсное обеспечение по муниципальным программам Губкинского городского округа</t>
  </si>
  <si>
    <t>проверка с уфбп</t>
  </si>
  <si>
    <t>8.1.3.</t>
  </si>
  <si>
    <t>Основное мероприятие «Поддержка победителей конкурса бизнес-идей»</t>
  </si>
  <si>
    <t>Основное мероприятие "Информирование работодателей через средства массовой информации о состоянии условий и охраны труда на территории Губкинского городского округа Белгородской области, об изменениях в трудовом законодательстве"</t>
  </si>
  <si>
    <t>8.3.3.</t>
  </si>
  <si>
    <t>Основное мероприятие  «Возмещение части процентной ставки по долгосрочным, среднесрочным и краткосрочным кредитам, взятым малыми формами хозяйствования»</t>
  </si>
  <si>
    <t>Основное мероприятие  «Финансовая поддержка малого и среднего предпринимательства, совершенствование инфраструктуры поддержки малого и среднего предпринимательства в Губкинском городском округе Белгородской области»</t>
  </si>
  <si>
    <t>Доля занятых в малом и среднем бизнесе, включая ИП, в общей численности занятых</t>
  </si>
  <si>
    <t>Численность пострадавших в результате несчастных случаев на производстве с утратой трудоспособности на 1 рабочий день и более и со смертельным исходом в расчете на 1 тысячу работающих</t>
  </si>
  <si>
    <t>Основное мероприятие  «Возмещение части затрат в связи с предоставлением учителям общеобразовательных организаций ипотечного кредита»</t>
  </si>
  <si>
    <t>Основное мероприятие  «Реализация мероприятий по обеспечению жильем молодых семей»</t>
  </si>
  <si>
    <t>Основное мероприятие  «Совершенствование форм и методов работы по развитию добровольческого движения, инфраструктуры и механизмов поддержки добровольчества»</t>
  </si>
  <si>
    <t>Основное мероприятие «Обеспечение жильем отдельных категорий граждан, установленных федеральными законами от 12 января 1995г. №5-ФЗ «О ветеранах» и от 24 ноября 1995г. №181-ФЗ «О социальной защите инвалидов в РФ»</t>
  </si>
  <si>
    <t>в том числе Федеральный проект «Формирование комфортной городской среды»</t>
  </si>
  <si>
    <t>Основное мероприятие «Реализация  проектов в рамках инициативного бюджетиования»</t>
  </si>
  <si>
    <r>
      <t xml:space="preserve">Основное мероприятие </t>
    </r>
    <r>
      <rPr>
        <sz val="12"/>
        <rFont val="Calibri"/>
      </rPr>
      <t>«</t>
    </r>
    <r>
      <rPr>
        <sz val="12"/>
        <rFont val="Times New Roman"/>
      </rPr>
      <t>Мероприятия по предупреждению и ликвидации чрезвычайных ситуаций природного и техногенного характера</t>
    </r>
    <r>
      <rPr>
        <sz val="12"/>
        <rFont val="Calibri"/>
      </rPr>
      <t>»</t>
    </r>
  </si>
  <si>
    <r>
      <t xml:space="preserve">Основное мероприятие </t>
    </r>
    <r>
      <rPr>
        <sz val="12"/>
        <rFont val="Calibri"/>
      </rPr>
      <t>«</t>
    </r>
    <r>
      <rPr>
        <sz val="12"/>
        <rFont val="Times New Roman"/>
      </rPr>
      <t xml:space="preserve">Мероприятия по обеспечению антитеррористической защищенности и безопасности муниципальных учреждений и мест с массовым пребыванием граждан»
</t>
    </r>
  </si>
  <si>
    <t xml:space="preserve">Основное мероприятие «Осуществление единовременной денежной выплаты студенческим семьям в связи с рождением первого ребенка» </t>
  </si>
  <si>
    <t>5.1.30.</t>
  </si>
  <si>
    <t>5.1.31.</t>
  </si>
  <si>
    <t xml:space="preserve">Основное мероприятие «Осуществление ежегодной денежной выплаты семьям, воспитывающим шесть и более детей» </t>
  </si>
  <si>
    <t>5.1.32.</t>
  </si>
  <si>
    <t xml:space="preserve">Основное мероприятие «Осуществление единовременной денежной выплаты семьям в связи с рождением двойни или тройни» </t>
  </si>
  <si>
    <t>5.1.33.</t>
  </si>
  <si>
    <t>5.1.34.</t>
  </si>
  <si>
    <t xml:space="preserve">Основное мероприятие «Осуществление единовременной денежной выплаты ветеранам боевых действий» </t>
  </si>
  <si>
    <t>Основное мероприятие «Выплата ежемесячного пособия на ребенка гражданам, имеющим детей»</t>
  </si>
  <si>
    <t xml:space="preserve">Основное мероприятие «Осуществление единовременной денежной выплаты семьям в связи с рождением (усыновлением) третьего ребенка» </t>
  </si>
  <si>
    <t>Подпрограмма 4. «Обеспечение мероприятий по гражданской обороне и чрезвычайным ситуациям  и пожарной безопасности на территории Губкинского городского округа Белгородской области»</t>
  </si>
  <si>
    <t>Подпрограмма 5 «Профилактика терроризма и экстремизма, минимизация и (или) ликвидация последствий их проявлений на территории Губкинского городского округа Белгородской области»</t>
  </si>
  <si>
    <r>
      <t xml:space="preserve">Основное мероприятие </t>
    </r>
    <r>
      <rPr>
        <sz val="12"/>
        <rFont val="Calibri"/>
      </rPr>
      <t>«</t>
    </r>
    <r>
      <rPr>
        <sz val="12"/>
        <rFont val="Times New Roman"/>
      </rPr>
      <t xml:space="preserve">Мероприятия, направленные на проведение адресной и индивидуальной работы с прибывшими на территорию Губкинского городского округа лицами из Донецкой, Луганской Народной Республик, Запорожской, Херсонской областей и Украины»
</t>
    </r>
  </si>
  <si>
    <t>Основное мероприятие «Благоустройство дворовых территорий</t>
  </si>
  <si>
    <t>Основное мероприятие «Обеспечение деятельности  (оказание услуг) подведомственных учреждений (организаций), в том числе предоставление муниципальным бюджетным учреждениям субсидий»</t>
  </si>
  <si>
    <t>в том числе по федеральному проекту «Дорожная сеть»</t>
  </si>
  <si>
    <t>Подпрограмма 2 «Капитальный ремонт автомобильных дорог общего пользования местного значения Губкинского городского округа Белгородской области»</t>
  </si>
  <si>
    <t xml:space="preserve">Основное мероприятие «Капитальный ремонт автомобильных дорог по сельским населенным пунктам городского округа»             </t>
  </si>
  <si>
    <t>Мероприятие 1.1.3. «Проектно-изыскательские работы»</t>
  </si>
  <si>
    <t>Мероприятие «Строительство автомобильных дорог общего пользования местного значения в населенных   пунктах»</t>
  </si>
  <si>
    <t>Мероприятие «Строительство (реконструкция)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пользования»</t>
  </si>
  <si>
    <t xml:space="preserve">Основное мероприятие «Строительство (реконструкция) автомобильных дорог общего пользования местного значения с твердым покрытием»  </t>
  </si>
  <si>
    <t>Основное мероприятие «Выплата социального пособия на погребение и возмещение расходов по гарантированному  перечню  услуг  по погребению в рамках ст. 12 Федерального закона от 12.01.1996 №8-ФЗ»</t>
  </si>
  <si>
    <t xml:space="preserve">Основное мероприятие «Осуществление деятельности по опеке и попечительству в отношении совершеннолетних лиц»  </t>
  </si>
  <si>
    <t xml:space="preserve"> Муниципальная программа «Развитие автомобильных дорог общего пользования местного значения Губкинского городского округа Белгородской области»</t>
  </si>
  <si>
    <t>ФОРМА 4 СВОДНАЯ. 
«Сведения о ресурсном обеспечении муниципальных программ Губкинского городского округа Белгородской области                                                                                                                  за 9 месяцев 2024 года»</t>
  </si>
  <si>
    <t>Основное мероприятие «Укрепление материально-технической базы подведомственных учреждений (организаций), в том числе реализация мероприятий за счет субсидий на иные цели, предоставляемых муниципальными бюджетными и автономными учреждениями»</t>
  </si>
  <si>
    <t>Основное мероприятие  «Организация отдыха и оздоровление детей, проживающих на территории Белгородской области, в организациях отдыха детей и их оздоровления, расположенных на территории Республики Крым за счет средств резервного фонда Правительства РФ»</t>
  </si>
  <si>
    <t>4.4.27.</t>
  </si>
  <si>
    <t>2.</t>
  </si>
  <si>
    <t>Форма 2 сводная «Сведения о достижении значений целевых показателей муниципальных программ Губкинского городского округа                                                                                                     Белгородской области за 9 месяцев 2024 года»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</si>
</sst>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(* #,##0.00_);_(* \(#,##0.00\);_(* &quot;-&quot;??_);_(@_)"/>
    <numFmt numFmtId="165" formatCode="0.0"/>
    <numFmt numFmtId="166" formatCode="#,##0_ ;\-#,##0\ "/>
    <numFmt numFmtId="167" formatCode="#,##0.0"/>
    <numFmt numFmtId="168" formatCode="0.000"/>
    <numFmt numFmtId="169" formatCode="_-* #,##0.0_р_._-;\-* #,##0.0_р_._-;_-* &quot;-&quot;?_р_._-;_-@_-"/>
    <numFmt numFmtId="170" formatCode="#,##0.000"/>
    <numFmt numFmtId="171" formatCode="#,##0.0\ _₽"/>
  </numFmts>
  <fonts count="13" x14ac:knownFonts="1">
    <font>
      <sz val="10"/>
      <color theme="1"/>
      <name val="Arial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</font>
    <font>
      <sz val="12"/>
      <name val="Times New Roman"/>
    </font>
    <font>
      <i/>
      <sz val="12"/>
      <name val="Times New Roman"/>
    </font>
    <font>
      <sz val="12"/>
      <name val="Arial"/>
    </font>
    <font>
      <sz val="12"/>
      <name val="Calibri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9" fontId="1" fillId="0" borderId="0" applyFont="0" applyFill="0" applyBorder="0" applyProtection="0"/>
    <xf numFmtId="9" fontId="1" fillId="0" borderId="0" applyFont="0" applyFill="0" applyBorder="0" applyProtection="0"/>
    <xf numFmtId="164" fontId="1" fillId="0" borderId="0" applyFont="0" applyFill="0" applyBorder="0" applyProtection="0"/>
    <xf numFmtId="164" fontId="1" fillId="0" borderId="0" applyFont="0" applyFill="0" applyBorder="0" applyProtection="0"/>
  </cellStyleXfs>
  <cellXfs count="217">
    <xf numFmtId="0" fontId="0" fillId="0" borderId="0" xfId="0"/>
    <xf numFmtId="0" fontId="3" fillId="0" borderId="0" xfId="0" applyFont="1" applyFill="1" applyAlignment="1">
      <alignment vertical="center" wrapText="1"/>
    </xf>
    <xf numFmtId="4" fontId="3" fillId="0" borderId="0" xfId="0" applyNumberFormat="1" applyFont="1" applyFill="1" applyAlignment="1">
      <alignment horizontal="center" vertical="center" wrapText="1"/>
    </xf>
    <xf numFmtId="4" fontId="3" fillId="0" borderId="0" xfId="0" applyNumberFormat="1" applyFont="1" applyFill="1" applyAlignment="1">
      <alignment horizontal="left" vertical="center" wrapText="1"/>
    </xf>
    <xf numFmtId="167" fontId="3" fillId="0" borderId="0" xfId="0" applyNumberFormat="1" applyFont="1" applyFill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vertical="center" wrapText="1"/>
    </xf>
    <xf numFmtId="165" fontId="3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2" fontId="3" fillId="0" borderId="0" xfId="0" applyNumberFormat="1" applyFont="1" applyFill="1" applyAlignment="1">
      <alignment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Fill="1"/>
    <xf numFmtId="3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70" fontId="3" fillId="0" borderId="0" xfId="0" applyNumberFormat="1" applyFont="1" applyFill="1"/>
    <xf numFmtId="168" fontId="3" fillId="0" borderId="0" xfId="0" applyNumberFormat="1" applyFont="1" applyFill="1"/>
    <xf numFmtId="2" fontId="3" fillId="0" borderId="0" xfId="0" applyNumberFormat="1" applyFont="1" applyFill="1"/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" fontId="3" fillId="0" borderId="1" xfId="2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65" fontId="3" fillId="0" borderId="1" xfId="2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3" fillId="0" borderId="6" xfId="7" applyFont="1" applyFill="1" applyBorder="1" applyAlignment="1">
      <alignment horizontal="center" vertical="center" wrapText="1"/>
    </xf>
    <xf numFmtId="0" fontId="3" fillId="0" borderId="6" xfId="7" applyFont="1" applyFill="1" applyBorder="1" applyAlignment="1">
      <alignment horizontal="left" vertical="center" wrapText="1"/>
    </xf>
    <xf numFmtId="165" fontId="3" fillId="0" borderId="6" xfId="7" applyNumberFormat="1" applyFont="1" applyFill="1" applyBorder="1" applyAlignment="1">
      <alignment horizontal="center" vertical="center" wrapText="1"/>
    </xf>
    <xf numFmtId="4" fontId="3" fillId="0" borderId="6" xfId="7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165" fontId="6" fillId="0" borderId="1" xfId="0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center" vertical="center"/>
    </xf>
    <xf numFmtId="165" fontId="11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167" fontId="3" fillId="0" borderId="1" xfId="0" applyNumberFormat="1" applyFont="1" applyFill="1" applyBorder="1" applyAlignment="1">
      <alignment horizontal="center" vertical="center"/>
    </xf>
    <xf numFmtId="167" fontId="12" fillId="0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165" fontId="5" fillId="0" borderId="1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167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top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top" wrapText="1"/>
    </xf>
    <xf numFmtId="4" fontId="7" fillId="0" borderId="0" xfId="0" applyNumberFormat="1" applyFont="1" applyFill="1" applyAlignment="1">
      <alignment horizontal="center" vertical="center"/>
    </xf>
    <xf numFmtId="0" fontId="7" fillId="0" borderId="1" xfId="0" applyFont="1" applyFill="1" applyBorder="1"/>
    <xf numFmtId="169" fontId="3" fillId="0" borderId="2" xfId="0" applyNumberFormat="1" applyFont="1" applyFill="1" applyBorder="1" applyAlignment="1">
      <alignment horizontal="center" vertical="center"/>
    </xf>
    <xf numFmtId="2" fontId="3" fillId="0" borderId="1" xfId="23" applyNumberFormat="1" applyFont="1" applyFill="1" applyBorder="1" applyAlignment="1">
      <alignment horizontal="center" vertical="center"/>
    </xf>
    <xf numFmtId="169" fontId="3" fillId="0" borderId="1" xfId="0" applyNumberFormat="1" applyFont="1" applyFill="1" applyBorder="1" applyAlignment="1">
      <alignment horizontal="center" vertical="center"/>
    </xf>
    <xf numFmtId="4" fontId="4" fillId="0" borderId="1" xfId="22" applyNumberFormat="1" applyFont="1" applyFill="1" applyBorder="1" applyAlignment="1">
      <alignment horizontal="center" vertical="center" wrapText="1"/>
    </xf>
    <xf numFmtId="4" fontId="4" fillId="0" borderId="1" xfId="11" applyNumberFormat="1" applyFont="1" applyFill="1" applyBorder="1" applyAlignment="1" applyProtection="1">
      <alignment horizontal="center" vertical="center" wrapText="1"/>
    </xf>
    <xf numFmtId="4" fontId="3" fillId="0" borderId="1" xfId="13" applyNumberFormat="1" applyFont="1" applyFill="1" applyBorder="1" applyAlignment="1" applyProtection="1">
      <alignment horizontal="center" vertical="center" wrapText="1"/>
    </xf>
    <xf numFmtId="4" fontId="3" fillId="0" borderId="1" xfId="16" applyNumberFormat="1" applyFont="1" applyFill="1" applyBorder="1" applyAlignment="1" applyProtection="1">
      <alignment horizontal="center" vertical="center" wrapText="1"/>
    </xf>
    <xf numFmtId="171" fontId="3" fillId="0" borderId="1" xfId="0" applyNumberFormat="1" applyFont="1" applyFill="1" applyBorder="1" applyAlignment="1">
      <alignment horizontal="center" vertical="center" wrapText="1"/>
    </xf>
    <xf numFmtId="4" fontId="3" fillId="0" borderId="1" xfId="4" applyNumberFormat="1" applyFont="1" applyFill="1" applyBorder="1" applyAlignment="1" applyProtection="1">
      <alignment horizontal="center" vertical="center" wrapText="1"/>
    </xf>
    <xf numFmtId="4" fontId="3" fillId="0" borderId="1" xfId="18" applyNumberFormat="1" applyFont="1" applyFill="1" applyBorder="1" applyAlignment="1" applyProtection="1">
      <alignment horizontal="center" vertical="center" wrapText="1"/>
    </xf>
    <xf numFmtId="4" fontId="3" fillId="0" borderId="1" xfId="2" applyNumberFormat="1" applyFont="1" applyFill="1" applyBorder="1" applyAlignment="1" applyProtection="1">
      <alignment horizontal="center" vertical="center" wrapText="1"/>
    </xf>
    <xf numFmtId="4" fontId="4" fillId="0" borderId="1" xfId="2" applyNumberFormat="1" applyFont="1" applyFill="1" applyBorder="1" applyAlignment="1" applyProtection="1">
      <alignment horizontal="center" vertical="center" wrapText="1"/>
    </xf>
    <xf numFmtId="4" fontId="4" fillId="0" borderId="1" xfId="18" applyNumberFormat="1" applyFont="1" applyFill="1" applyBorder="1" applyAlignment="1" applyProtection="1">
      <alignment horizontal="center" vertical="center" wrapText="1"/>
    </xf>
    <xf numFmtId="4" fontId="4" fillId="0" borderId="1" xfId="4" applyNumberFormat="1" applyFont="1" applyFill="1" applyBorder="1" applyAlignment="1" applyProtection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/>
    <xf numFmtId="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4" fontId="5" fillId="0" borderId="0" xfId="0" applyNumberFormat="1" applyFont="1" applyFill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horizontal="center" vertical="center"/>
    </xf>
    <xf numFmtId="0" fontId="5" fillId="0" borderId="0" xfId="0" applyFont="1" applyFill="1"/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horizontal="center" vertical="center" wrapText="1"/>
    </xf>
    <xf numFmtId="2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/>
    <xf numFmtId="2" fontId="3" fillId="0" borderId="0" xfId="0" applyNumberFormat="1" applyFont="1" applyFill="1" applyAlignment="1">
      <alignment horizontal="center" vertical="center" wrapText="1"/>
    </xf>
    <xf numFmtId="2" fontId="3" fillId="0" borderId="0" xfId="0" applyNumberFormat="1" applyFont="1" applyFill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 wrapText="1"/>
    </xf>
    <xf numFmtId="167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wrapText="1"/>
    </xf>
    <xf numFmtId="4" fontId="3" fillId="0" borderId="1" xfId="0" applyNumberFormat="1" applyFont="1" applyFill="1" applyBorder="1" applyAlignment="1">
      <alignment horizontal="left" vertical="top" wrapText="1"/>
    </xf>
    <xf numFmtId="4" fontId="5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4" fillId="0" borderId="0" xfId="0" applyNumberFormat="1" applyFont="1" applyFill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 shrinkToFit="1"/>
    </xf>
    <xf numFmtId="0" fontId="3" fillId="0" borderId="7" xfId="0" applyFont="1" applyFill="1" applyBorder="1" applyAlignment="1">
      <alignment horizontal="left" vertical="center" wrapText="1" shrinkToFit="1"/>
    </xf>
    <xf numFmtId="0" fontId="3" fillId="0" borderId="11" xfId="0" applyFont="1" applyFill="1" applyBorder="1" applyAlignment="1">
      <alignment horizontal="left" vertical="center" wrapText="1" shrinkToFit="1"/>
    </xf>
    <xf numFmtId="4" fontId="4" fillId="0" borderId="12" xfId="0" applyNumberFormat="1" applyFont="1" applyFill="1" applyBorder="1" applyAlignment="1">
      <alignment horizontal="center" vertical="center" wrapText="1"/>
    </xf>
    <xf numFmtId="4" fontId="4" fillId="0" borderId="13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4" fontId="4" fillId="0" borderId="15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4" fontId="3" fillId="0" borderId="6" xfId="0" applyNumberFormat="1" applyFont="1" applyFill="1" applyBorder="1" applyAlignment="1">
      <alignment horizontal="left" vertical="center" wrapText="1"/>
    </xf>
    <xf numFmtId="4" fontId="3" fillId="0" borderId="7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vertical="center" wrapText="1"/>
    </xf>
    <xf numFmtId="4" fontId="5" fillId="0" borderId="6" xfId="0" applyNumberFormat="1" applyFont="1" applyFill="1" applyBorder="1" applyAlignment="1">
      <alignment horizontal="left" vertical="center" wrapText="1"/>
    </xf>
    <xf numFmtId="4" fontId="5" fillId="0" borderId="7" xfId="0" applyNumberFormat="1" applyFont="1" applyFill="1" applyBorder="1" applyAlignment="1">
      <alignment horizontal="left" vertical="center" wrapText="1"/>
    </xf>
    <xf numFmtId="4" fontId="5" fillId="0" borderId="2" xfId="0" applyNumberFormat="1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left" vertical="center" wrapText="1"/>
    </xf>
    <xf numFmtId="4" fontId="4" fillId="0" borderId="7" xfId="0" applyNumberFormat="1" applyFont="1" applyFill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14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 shrinkToFit="1"/>
    </xf>
    <xf numFmtId="0" fontId="3" fillId="0" borderId="2" xfId="0" applyFont="1" applyFill="1" applyBorder="1" applyAlignment="1">
      <alignment horizontal="left" vertical="center" wrapText="1" shrinkToFi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 shrinkToFit="1"/>
    </xf>
    <xf numFmtId="0" fontId="4" fillId="0" borderId="7" xfId="0" applyFont="1" applyFill="1" applyBorder="1" applyAlignment="1">
      <alignment horizontal="left" vertical="center" wrapText="1" shrinkToFit="1"/>
    </xf>
    <xf numFmtId="0" fontId="4" fillId="0" borderId="2" xfId="0" applyFont="1" applyFill="1" applyBorder="1" applyAlignment="1">
      <alignment horizontal="left" vertical="center" wrapText="1" shrinkToFit="1"/>
    </xf>
    <xf numFmtId="49" fontId="4" fillId="0" borderId="8" xfId="0" applyNumberFormat="1" applyFont="1" applyFill="1" applyBorder="1" applyAlignment="1">
      <alignment horizontal="center" vertical="center" wrapText="1"/>
    </xf>
    <xf numFmtId="49" fontId="4" fillId="0" borderId="10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left" vertical="center" wrapText="1" shrinkToFi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 shrinkToFit="1"/>
    </xf>
    <xf numFmtId="0" fontId="4" fillId="0" borderId="1" xfId="0" applyFont="1" applyFill="1" applyBorder="1" applyAlignment="1">
      <alignment horizontal="center" vertical="center" wrapText="1" shrinkToFi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vertical="top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6" xfId="0" applyFont="1" applyFill="1" applyBorder="1" applyAlignment="1">
      <alignment horizontal="justify" vertical="top"/>
    </xf>
    <xf numFmtId="0" fontId="9" fillId="0" borderId="7" xfId="0" applyFont="1" applyFill="1" applyBorder="1" applyAlignment="1">
      <alignment horizontal="justify" vertical="top"/>
    </xf>
    <xf numFmtId="0" fontId="9" fillId="0" borderId="2" xfId="0" applyFont="1" applyFill="1" applyBorder="1" applyAlignment="1">
      <alignment horizontal="justify" vertical="top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vertical="center"/>
    </xf>
    <xf numFmtId="14" fontId="7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</cellXfs>
  <cellStyles count="24">
    <cellStyle name="Обычный" xfId="0" builtinId="0"/>
    <cellStyle name="Обычный 10" xfId="1"/>
    <cellStyle name="Обычный 10 2" xfId="2"/>
    <cellStyle name="Обычный 11" xfId="3"/>
    <cellStyle name="Обычный 11 2" xfId="4"/>
    <cellStyle name="Обычный 12" xfId="5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4 2" xfId="11"/>
    <cellStyle name="Обычный 5" xfId="12"/>
    <cellStyle name="Обычный 5 2" xfId="13"/>
    <cellStyle name="Обычный 6" xfId="14"/>
    <cellStyle name="Обычный 7" xfId="15"/>
    <cellStyle name="Обычный 7 2" xfId="16"/>
    <cellStyle name="Обычный 8" xfId="17"/>
    <cellStyle name="Обычный 8 2" xfId="18"/>
    <cellStyle name="Обычный 9" xfId="19"/>
    <cellStyle name="Процентный" xfId="20" builtinId="5"/>
    <cellStyle name="Процентный 2" xfId="21"/>
    <cellStyle name="Финансовый" xfId="22" builtinId="3"/>
    <cellStyle name="Финансовый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2"/>
  <sheetViews>
    <sheetView view="pageBreakPreview" zoomScale="120" zoomScaleNormal="86" zoomScaleSheetLayoutView="120" workbookViewId="0">
      <pane ySplit="6" topLeftCell="A91" activePane="bottomLeft" state="frozen"/>
      <selection activeCell="G329" sqref="G329"/>
      <selection pane="bottomLeft" activeCell="C83" sqref="C83"/>
    </sheetView>
  </sheetViews>
  <sheetFormatPr defaultRowHeight="15.75" outlineLevelRow="1" x14ac:dyDescent="0.2"/>
  <cols>
    <col min="1" max="1" width="10.28515625" style="22" customWidth="1"/>
    <col min="2" max="2" width="70.7109375" style="23" customWidth="1"/>
    <col min="3" max="3" width="20" style="6" customWidth="1"/>
    <col min="4" max="4" width="14.42578125" style="6" customWidth="1"/>
    <col min="5" max="5" width="11.7109375" style="6" customWidth="1"/>
    <col min="6" max="6" width="13" style="6" customWidth="1"/>
    <col min="7" max="7" width="13.140625" style="6" customWidth="1"/>
    <col min="8" max="8" width="9.7109375" style="6" customWidth="1"/>
    <col min="9" max="16384" width="9.140625" style="6"/>
  </cols>
  <sheetData>
    <row r="2" spans="1:8" ht="35.25" customHeight="1" x14ac:dyDescent="0.2">
      <c r="A2" s="118" t="s">
        <v>672</v>
      </c>
      <c r="B2" s="118"/>
      <c r="C2" s="118"/>
      <c r="D2" s="118"/>
      <c r="E2" s="118"/>
      <c r="F2" s="118"/>
      <c r="G2" s="118"/>
      <c r="H2" s="118"/>
    </row>
    <row r="4" spans="1:8" ht="15.75" customHeight="1" x14ac:dyDescent="0.2">
      <c r="A4" s="117" t="s">
        <v>0</v>
      </c>
      <c r="B4" s="117" t="s">
        <v>1</v>
      </c>
      <c r="C4" s="117" t="s">
        <v>2</v>
      </c>
      <c r="D4" s="117" t="s">
        <v>3</v>
      </c>
      <c r="E4" s="117" t="s">
        <v>4</v>
      </c>
      <c r="F4" s="117"/>
      <c r="G4" s="117"/>
      <c r="H4" s="117"/>
    </row>
    <row r="5" spans="1:8" x14ac:dyDescent="0.2">
      <c r="A5" s="117"/>
      <c r="B5" s="117"/>
      <c r="C5" s="117"/>
      <c r="D5" s="117"/>
      <c r="E5" s="117" t="s">
        <v>5</v>
      </c>
      <c r="F5" s="117" t="s">
        <v>6</v>
      </c>
      <c r="G5" s="117"/>
      <c r="H5" s="117"/>
    </row>
    <row r="6" spans="1:8" ht="32.25" customHeight="1" x14ac:dyDescent="0.2">
      <c r="A6" s="117"/>
      <c r="B6" s="117"/>
      <c r="C6" s="117"/>
      <c r="D6" s="117"/>
      <c r="E6" s="117"/>
      <c r="F6" s="7" t="s">
        <v>7</v>
      </c>
      <c r="G6" s="7" t="s">
        <v>8</v>
      </c>
      <c r="H6" s="7" t="s">
        <v>9</v>
      </c>
    </row>
    <row r="7" spans="1:8" ht="14.25" customHeight="1" x14ac:dyDescent="0.2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</row>
    <row r="8" spans="1:8" ht="19.5" customHeight="1" x14ac:dyDescent="0.2">
      <c r="A8" s="25" t="s">
        <v>468</v>
      </c>
      <c r="B8" s="117" t="s">
        <v>10</v>
      </c>
      <c r="C8" s="117"/>
      <c r="D8" s="117"/>
      <c r="E8" s="117"/>
      <c r="F8" s="117"/>
      <c r="G8" s="117"/>
      <c r="H8" s="117"/>
    </row>
    <row r="9" spans="1:8" ht="27.75" customHeight="1" x14ac:dyDescent="0.2">
      <c r="A9" s="27" t="s">
        <v>11</v>
      </c>
      <c r="B9" s="26" t="s">
        <v>12</v>
      </c>
      <c r="C9" s="24" t="s">
        <v>13</v>
      </c>
      <c r="D9" s="28" t="s">
        <v>14</v>
      </c>
      <c r="E9" s="24">
        <v>92.8</v>
      </c>
      <c r="F9" s="24">
        <v>90</v>
      </c>
      <c r="G9" s="24">
        <v>92.8</v>
      </c>
      <c r="H9" s="14">
        <f t="shared" ref="H9:H14" si="0">G9/F9*100-100</f>
        <v>3.1</v>
      </c>
    </row>
    <row r="10" spans="1:8" ht="19.5" customHeight="1" x14ac:dyDescent="0.2">
      <c r="A10" s="27" t="s">
        <v>15</v>
      </c>
      <c r="B10" s="26" t="s">
        <v>16</v>
      </c>
      <c r="C10" s="24" t="s">
        <v>17</v>
      </c>
      <c r="D10" s="28" t="s">
        <v>18</v>
      </c>
      <c r="E10" s="14">
        <v>754</v>
      </c>
      <c r="F10" s="14">
        <v>792.2</v>
      </c>
      <c r="G10" s="14">
        <v>398.4</v>
      </c>
      <c r="H10" s="14">
        <f t="shared" si="0"/>
        <v>-49.7</v>
      </c>
    </row>
    <row r="11" spans="1:8" ht="19.5" customHeight="1" x14ac:dyDescent="0.2">
      <c r="A11" s="27" t="s">
        <v>19</v>
      </c>
      <c r="B11" s="26" t="s">
        <v>20</v>
      </c>
      <c r="C11" s="24" t="s">
        <v>17</v>
      </c>
      <c r="D11" s="28" t="s">
        <v>18</v>
      </c>
      <c r="E11" s="14">
        <v>8.8000000000000007</v>
      </c>
      <c r="F11" s="24">
        <v>9.8000000000000007</v>
      </c>
      <c r="G11" s="14">
        <v>1.7</v>
      </c>
      <c r="H11" s="14">
        <f t="shared" si="0"/>
        <v>-82.7</v>
      </c>
    </row>
    <row r="12" spans="1:8" ht="47.25" x14ac:dyDescent="0.2">
      <c r="A12" s="24">
        <v>4</v>
      </c>
      <c r="B12" s="26" t="s">
        <v>21</v>
      </c>
      <c r="C12" s="24" t="s">
        <v>13</v>
      </c>
      <c r="D12" s="28" t="s">
        <v>14</v>
      </c>
      <c r="E12" s="14">
        <v>80</v>
      </c>
      <c r="F12" s="14">
        <v>80</v>
      </c>
      <c r="G12" s="14">
        <v>80</v>
      </c>
      <c r="H12" s="14">
        <f t="shared" si="0"/>
        <v>0</v>
      </c>
    </row>
    <row r="13" spans="1:8" ht="31.5" x14ac:dyDescent="0.2">
      <c r="A13" s="24">
        <v>5</v>
      </c>
      <c r="B13" s="26" t="s">
        <v>22</v>
      </c>
      <c r="C13" s="24" t="s">
        <v>17</v>
      </c>
      <c r="D13" s="28" t="s">
        <v>14</v>
      </c>
      <c r="E13" s="14">
        <v>2.1</v>
      </c>
      <c r="F13" s="14">
        <v>3</v>
      </c>
      <c r="G13" s="14">
        <v>1.2</v>
      </c>
      <c r="H13" s="14">
        <f t="shared" si="0"/>
        <v>-60</v>
      </c>
    </row>
    <row r="14" spans="1:8" x14ac:dyDescent="0.2">
      <c r="A14" s="18">
        <v>6</v>
      </c>
      <c r="B14" s="26" t="s">
        <v>23</v>
      </c>
      <c r="C14" s="24" t="s">
        <v>17</v>
      </c>
      <c r="D14" s="28" t="s">
        <v>14</v>
      </c>
      <c r="E14" s="24">
        <v>114</v>
      </c>
      <c r="F14" s="24">
        <v>150</v>
      </c>
      <c r="G14" s="24">
        <v>85</v>
      </c>
      <c r="H14" s="14">
        <f t="shared" si="0"/>
        <v>-43.3</v>
      </c>
    </row>
    <row r="15" spans="1:8" ht="17.25" customHeight="1" x14ac:dyDescent="0.2">
      <c r="A15" s="25" t="s">
        <v>671</v>
      </c>
      <c r="B15" s="117" t="s">
        <v>55</v>
      </c>
      <c r="C15" s="117"/>
      <c r="D15" s="117"/>
      <c r="E15" s="117"/>
      <c r="F15" s="117"/>
      <c r="G15" s="117"/>
      <c r="H15" s="117"/>
    </row>
    <row r="16" spans="1:8" ht="47.25" x14ac:dyDescent="0.2">
      <c r="A16" s="24">
        <v>1</v>
      </c>
      <c r="B16" s="26" t="s">
        <v>56</v>
      </c>
      <c r="C16" s="24" t="s">
        <v>17</v>
      </c>
      <c r="D16" s="24" t="s">
        <v>14</v>
      </c>
      <c r="E16" s="14">
        <v>0</v>
      </c>
      <c r="F16" s="14">
        <v>0</v>
      </c>
      <c r="G16" s="14">
        <v>0</v>
      </c>
      <c r="H16" s="32">
        <v>0</v>
      </c>
    </row>
    <row r="17" spans="1:8" ht="18.75" customHeight="1" x14ac:dyDescent="0.2">
      <c r="A17" s="24">
        <v>2</v>
      </c>
      <c r="B17" s="26" t="s">
        <v>57</v>
      </c>
      <c r="C17" s="24" t="s">
        <v>13</v>
      </c>
      <c r="D17" s="24" t="s">
        <v>14</v>
      </c>
      <c r="E17" s="14">
        <v>62.6</v>
      </c>
      <c r="F17" s="24">
        <v>62.4</v>
      </c>
      <c r="G17" s="33">
        <v>62.8</v>
      </c>
      <c r="H17" s="34">
        <f t="shared" ref="H17:H23" si="1">G17/F17*100-100</f>
        <v>0.6</v>
      </c>
    </row>
    <row r="18" spans="1:8" ht="63" x14ac:dyDescent="0.2">
      <c r="A18" s="24">
        <v>3</v>
      </c>
      <c r="B18" s="26" t="s">
        <v>58</v>
      </c>
      <c r="C18" s="24" t="s">
        <v>13</v>
      </c>
      <c r="D18" s="24" t="s">
        <v>14</v>
      </c>
      <c r="E18" s="14">
        <v>63.3</v>
      </c>
      <c r="F18" s="24">
        <v>64</v>
      </c>
      <c r="G18" s="33">
        <v>48.8</v>
      </c>
      <c r="H18" s="34">
        <f t="shared" si="1"/>
        <v>-23.8</v>
      </c>
    </row>
    <row r="19" spans="1:8" ht="47.25" x14ac:dyDescent="0.2">
      <c r="A19" s="24">
        <v>4</v>
      </c>
      <c r="B19" s="26" t="s">
        <v>59</v>
      </c>
      <c r="C19" s="24" t="s">
        <v>13</v>
      </c>
      <c r="D19" s="24" t="s">
        <v>14</v>
      </c>
      <c r="E19" s="14">
        <v>94.7</v>
      </c>
      <c r="F19" s="24">
        <v>85.5</v>
      </c>
      <c r="G19" s="216">
        <v>47</v>
      </c>
      <c r="H19" s="34">
        <f t="shared" si="1"/>
        <v>-45</v>
      </c>
    </row>
    <row r="20" spans="1:8" ht="31.5" x14ac:dyDescent="0.2">
      <c r="A20" s="24">
        <v>5</v>
      </c>
      <c r="B20" s="26" t="s">
        <v>60</v>
      </c>
      <c r="C20" s="24" t="s">
        <v>13</v>
      </c>
      <c r="D20" s="24" t="s">
        <v>14</v>
      </c>
      <c r="E20" s="14">
        <v>93.2</v>
      </c>
      <c r="F20" s="24">
        <v>93</v>
      </c>
      <c r="G20" s="33">
        <v>72.2</v>
      </c>
      <c r="H20" s="34">
        <f t="shared" si="1"/>
        <v>-22.4</v>
      </c>
    </row>
    <row r="21" spans="1:8" ht="63.75" customHeight="1" x14ac:dyDescent="0.2">
      <c r="A21" s="24">
        <v>6</v>
      </c>
      <c r="B21" s="26" t="s">
        <v>61</v>
      </c>
      <c r="C21" s="24" t="s">
        <v>13</v>
      </c>
      <c r="D21" s="24" t="s">
        <v>14</v>
      </c>
      <c r="E21" s="14">
        <v>79.900000000000006</v>
      </c>
      <c r="F21" s="24">
        <v>80</v>
      </c>
      <c r="G21" s="33">
        <v>74.7</v>
      </c>
      <c r="H21" s="34">
        <f t="shared" si="1"/>
        <v>-6.6</v>
      </c>
    </row>
    <row r="22" spans="1:8" ht="48.75" customHeight="1" x14ac:dyDescent="0.2">
      <c r="A22" s="24">
        <v>7</v>
      </c>
      <c r="B22" s="26" t="s">
        <v>62</v>
      </c>
      <c r="C22" s="24" t="s">
        <v>13</v>
      </c>
      <c r="D22" s="24" t="s">
        <v>14</v>
      </c>
      <c r="E22" s="14">
        <v>263</v>
      </c>
      <c r="F22" s="14">
        <v>90</v>
      </c>
      <c r="G22" s="33">
        <v>105</v>
      </c>
      <c r="H22" s="34">
        <f t="shared" si="1"/>
        <v>16.7</v>
      </c>
    </row>
    <row r="23" spans="1:8" ht="31.5" x14ac:dyDescent="0.2">
      <c r="A23" s="24">
        <v>8</v>
      </c>
      <c r="B23" s="26" t="s">
        <v>63</v>
      </c>
      <c r="C23" s="24" t="s">
        <v>13</v>
      </c>
      <c r="D23" s="24" t="s">
        <v>14</v>
      </c>
      <c r="E23" s="14">
        <v>98.6</v>
      </c>
      <c r="F23" s="14">
        <v>95</v>
      </c>
      <c r="G23" s="33">
        <v>55.2</v>
      </c>
      <c r="H23" s="34">
        <f t="shared" si="1"/>
        <v>-41.9</v>
      </c>
    </row>
    <row r="24" spans="1:8" x14ac:dyDescent="0.2">
      <c r="A24" s="25" t="s">
        <v>126</v>
      </c>
      <c r="B24" s="117" t="s">
        <v>127</v>
      </c>
      <c r="C24" s="117"/>
      <c r="D24" s="117"/>
      <c r="E24" s="117"/>
      <c r="F24" s="117"/>
      <c r="G24" s="117"/>
      <c r="H24" s="117"/>
    </row>
    <row r="25" spans="1:8" ht="47.25" x14ac:dyDescent="0.2">
      <c r="A25" s="24">
        <v>1</v>
      </c>
      <c r="B25" s="26" t="s">
        <v>128</v>
      </c>
      <c r="C25" s="24" t="s">
        <v>13</v>
      </c>
      <c r="D25" s="24" t="s">
        <v>14</v>
      </c>
      <c r="E25" s="28">
        <v>3.4</v>
      </c>
      <c r="F25" s="28">
        <v>3.5</v>
      </c>
      <c r="G25" s="28">
        <v>2.7</v>
      </c>
      <c r="H25" s="14">
        <f t="shared" ref="H25:H31" si="2">G25/F25*100-100</f>
        <v>-22.9</v>
      </c>
    </row>
    <row r="26" spans="1:8" ht="33" customHeight="1" x14ac:dyDescent="0.2">
      <c r="A26" s="24">
        <v>2</v>
      </c>
      <c r="B26" s="26" t="s">
        <v>129</v>
      </c>
      <c r="C26" s="24" t="s">
        <v>13</v>
      </c>
      <c r="D26" s="24" t="s">
        <v>14</v>
      </c>
      <c r="E26" s="28">
        <v>58.3</v>
      </c>
      <c r="F26" s="28">
        <v>58.4</v>
      </c>
      <c r="G26" s="28">
        <v>43.9</v>
      </c>
      <c r="H26" s="14">
        <f t="shared" si="2"/>
        <v>-24.8</v>
      </c>
    </row>
    <row r="27" spans="1:8" ht="33" customHeight="1" x14ac:dyDescent="0.2">
      <c r="A27" s="24">
        <v>3</v>
      </c>
      <c r="B27" s="26" t="s">
        <v>130</v>
      </c>
      <c r="C27" s="24" t="s">
        <v>13</v>
      </c>
      <c r="D27" s="24" t="s">
        <v>14</v>
      </c>
      <c r="E27" s="29">
        <v>46.2</v>
      </c>
      <c r="F27" s="28">
        <v>46.3</v>
      </c>
      <c r="G27" s="29">
        <v>39.700000000000003</v>
      </c>
      <c r="H27" s="14">
        <f t="shared" si="2"/>
        <v>-14.3</v>
      </c>
    </row>
    <row r="28" spans="1:8" ht="33" customHeight="1" x14ac:dyDescent="0.2">
      <c r="A28" s="24">
        <v>4</v>
      </c>
      <c r="B28" s="26" t="s">
        <v>131</v>
      </c>
      <c r="C28" s="24" t="s">
        <v>13</v>
      </c>
      <c r="D28" s="24" t="s">
        <v>14</v>
      </c>
      <c r="E28" s="28">
        <v>13.3</v>
      </c>
      <c r="F28" s="28">
        <v>13.4</v>
      </c>
      <c r="G28" s="28">
        <v>10.1</v>
      </c>
      <c r="H28" s="14">
        <f t="shared" si="2"/>
        <v>-24.6</v>
      </c>
    </row>
    <row r="29" spans="1:8" ht="49.5" customHeight="1" x14ac:dyDescent="0.2">
      <c r="A29" s="24">
        <v>5</v>
      </c>
      <c r="B29" s="26" t="s">
        <v>132</v>
      </c>
      <c r="C29" s="24" t="s">
        <v>13</v>
      </c>
      <c r="D29" s="24" t="s">
        <v>14</v>
      </c>
      <c r="E29" s="28">
        <v>2.2999999999999998</v>
      </c>
      <c r="F29" s="28">
        <v>2.4</v>
      </c>
      <c r="G29" s="28">
        <v>1.9</v>
      </c>
      <c r="H29" s="14">
        <f t="shared" si="2"/>
        <v>-20.8</v>
      </c>
    </row>
    <row r="30" spans="1:8" ht="30.75" customHeight="1" x14ac:dyDescent="0.2">
      <c r="A30" s="24">
        <v>6</v>
      </c>
      <c r="B30" s="26" t="s">
        <v>133</v>
      </c>
      <c r="C30" s="24" t="s">
        <v>13</v>
      </c>
      <c r="D30" s="24" t="s">
        <v>134</v>
      </c>
      <c r="E30" s="28">
        <v>14</v>
      </c>
      <c r="F30" s="28">
        <v>10</v>
      </c>
      <c r="G30" s="28">
        <v>10</v>
      </c>
      <c r="H30" s="14">
        <f t="shared" si="2"/>
        <v>0</v>
      </c>
    </row>
    <row r="31" spans="1:8" ht="53.25" customHeight="1" x14ac:dyDescent="0.2">
      <c r="A31" s="24">
        <v>7</v>
      </c>
      <c r="B31" s="26" t="s">
        <v>135</v>
      </c>
      <c r="C31" s="24" t="s">
        <v>13</v>
      </c>
      <c r="D31" s="24" t="s">
        <v>14</v>
      </c>
      <c r="E31" s="28">
        <v>7</v>
      </c>
      <c r="F31" s="28">
        <v>8</v>
      </c>
      <c r="G31" s="28">
        <v>6.1</v>
      </c>
      <c r="H31" s="14">
        <f t="shared" si="2"/>
        <v>-23.8</v>
      </c>
    </row>
    <row r="32" spans="1:8" x14ac:dyDescent="0.2">
      <c r="A32" s="25" t="s">
        <v>166</v>
      </c>
      <c r="B32" s="117" t="s">
        <v>167</v>
      </c>
      <c r="C32" s="117"/>
      <c r="D32" s="117"/>
      <c r="E32" s="117"/>
      <c r="F32" s="117"/>
      <c r="G32" s="117"/>
      <c r="H32" s="117"/>
    </row>
    <row r="33" spans="1:8" x14ac:dyDescent="0.2">
      <c r="A33" s="24">
        <v>1</v>
      </c>
      <c r="B33" s="26" t="s">
        <v>168</v>
      </c>
      <c r="C33" s="24" t="s">
        <v>13</v>
      </c>
      <c r="D33" s="24" t="s">
        <v>14</v>
      </c>
      <c r="E33" s="14">
        <v>7.5</v>
      </c>
      <c r="F33" s="14">
        <v>12.5</v>
      </c>
      <c r="G33" s="14">
        <v>9.4</v>
      </c>
      <c r="H33" s="14">
        <f t="shared" ref="H33:H34" si="3">G33*100/F33-100</f>
        <v>-24.8</v>
      </c>
    </row>
    <row r="34" spans="1:8" ht="33.75" customHeight="1" x14ac:dyDescent="0.2">
      <c r="A34" s="18">
        <v>2</v>
      </c>
      <c r="B34" s="26" t="s">
        <v>169</v>
      </c>
      <c r="C34" s="24" t="s">
        <v>13</v>
      </c>
      <c r="D34" s="24" t="s">
        <v>14</v>
      </c>
      <c r="E34" s="18">
        <v>100</v>
      </c>
      <c r="F34" s="18">
        <v>100</v>
      </c>
      <c r="G34" s="18">
        <v>100</v>
      </c>
      <c r="H34" s="18">
        <f t="shared" si="3"/>
        <v>0</v>
      </c>
    </row>
    <row r="35" spans="1:8" x14ac:dyDescent="0.2">
      <c r="A35" s="25" t="s">
        <v>305</v>
      </c>
      <c r="B35" s="117" t="s">
        <v>203</v>
      </c>
      <c r="C35" s="117"/>
      <c r="D35" s="117"/>
      <c r="E35" s="117"/>
      <c r="F35" s="117"/>
      <c r="G35" s="117"/>
      <c r="H35" s="117"/>
    </row>
    <row r="36" spans="1:8" ht="94.5" x14ac:dyDescent="0.2">
      <c r="A36" s="24">
        <v>1</v>
      </c>
      <c r="B36" s="26" t="s">
        <v>204</v>
      </c>
      <c r="C36" s="24" t="s">
        <v>205</v>
      </c>
      <c r="D36" s="24" t="s">
        <v>14</v>
      </c>
      <c r="E36" s="18">
        <v>100</v>
      </c>
      <c r="F36" s="18">
        <v>100</v>
      </c>
      <c r="G36" s="18">
        <v>100</v>
      </c>
      <c r="H36" s="18">
        <f t="shared" ref="H36:H46" si="4">G36/F36*100-100</f>
        <v>0</v>
      </c>
    </row>
    <row r="37" spans="1:8" ht="48.75" customHeight="1" x14ac:dyDescent="0.2">
      <c r="A37" s="24">
        <v>2</v>
      </c>
      <c r="B37" s="26" t="s">
        <v>206</v>
      </c>
      <c r="C37" s="24" t="s">
        <v>205</v>
      </c>
      <c r="D37" s="24" t="s">
        <v>207</v>
      </c>
      <c r="E37" s="24">
        <v>921.44</v>
      </c>
      <c r="F37" s="33">
        <v>620</v>
      </c>
      <c r="G37" s="24">
        <v>759.31</v>
      </c>
      <c r="H37" s="14">
        <f t="shared" si="4"/>
        <v>22.5</v>
      </c>
    </row>
    <row r="38" spans="1:8" ht="48.75" customHeight="1" x14ac:dyDescent="0.2">
      <c r="A38" s="24">
        <v>3</v>
      </c>
      <c r="B38" s="26" t="s">
        <v>208</v>
      </c>
      <c r="C38" s="24" t="s">
        <v>205</v>
      </c>
      <c r="D38" s="24" t="s">
        <v>14</v>
      </c>
      <c r="E38" s="33">
        <v>105.3</v>
      </c>
      <c r="F38" s="33">
        <v>100</v>
      </c>
      <c r="G38" s="33">
        <v>104.6</v>
      </c>
      <c r="H38" s="14">
        <f t="shared" si="4"/>
        <v>4.5999999999999996</v>
      </c>
    </row>
    <row r="39" spans="1:8" ht="48.75" customHeight="1" x14ac:dyDescent="0.2">
      <c r="A39" s="24">
        <v>4</v>
      </c>
      <c r="B39" s="26" t="s">
        <v>209</v>
      </c>
      <c r="C39" s="24" t="s">
        <v>210</v>
      </c>
      <c r="D39" s="24" t="s">
        <v>14</v>
      </c>
      <c r="E39" s="33">
        <v>0.82</v>
      </c>
      <c r="F39" s="24">
        <v>0.85</v>
      </c>
      <c r="G39" s="33">
        <v>0.85</v>
      </c>
      <c r="H39" s="14">
        <f>100-G39/F39*100</f>
        <v>0</v>
      </c>
    </row>
    <row r="40" spans="1:8" ht="63" x14ac:dyDescent="0.2">
      <c r="A40" s="24">
        <v>5</v>
      </c>
      <c r="B40" s="26" t="s">
        <v>211</v>
      </c>
      <c r="C40" s="24" t="s">
        <v>205</v>
      </c>
      <c r="D40" s="24" t="s">
        <v>14</v>
      </c>
      <c r="E40" s="33">
        <v>98.7</v>
      </c>
      <c r="F40" s="33">
        <v>85</v>
      </c>
      <c r="G40" s="33">
        <v>98.7</v>
      </c>
      <c r="H40" s="14">
        <f t="shared" si="4"/>
        <v>16.100000000000001</v>
      </c>
    </row>
    <row r="41" spans="1:8" ht="63" x14ac:dyDescent="0.2">
      <c r="A41" s="24">
        <v>6</v>
      </c>
      <c r="B41" s="26" t="s">
        <v>212</v>
      </c>
      <c r="C41" s="24" t="s">
        <v>205</v>
      </c>
      <c r="D41" s="24" t="s">
        <v>14</v>
      </c>
      <c r="E41" s="33">
        <v>61</v>
      </c>
      <c r="F41" s="33">
        <v>61</v>
      </c>
      <c r="G41" s="33">
        <v>61</v>
      </c>
      <c r="H41" s="14">
        <f t="shared" si="4"/>
        <v>0</v>
      </c>
    </row>
    <row r="42" spans="1:8" ht="63" x14ac:dyDescent="0.2">
      <c r="A42" s="24">
        <v>7</v>
      </c>
      <c r="B42" s="26" t="s">
        <v>213</v>
      </c>
      <c r="C42" s="24" t="s">
        <v>205</v>
      </c>
      <c r="D42" s="24" t="s">
        <v>214</v>
      </c>
      <c r="E42" s="24">
        <v>2</v>
      </c>
      <c r="F42" s="24">
        <v>6</v>
      </c>
      <c r="G42" s="24">
        <v>4</v>
      </c>
      <c r="H42" s="18">
        <f t="shared" si="4"/>
        <v>-33</v>
      </c>
    </row>
    <row r="43" spans="1:8" ht="54" customHeight="1" x14ac:dyDescent="0.2">
      <c r="A43" s="24">
        <v>8</v>
      </c>
      <c r="B43" s="26" t="s">
        <v>215</v>
      </c>
      <c r="C43" s="24" t="s">
        <v>205</v>
      </c>
      <c r="D43" s="24" t="s">
        <v>14</v>
      </c>
      <c r="E43" s="33">
        <v>63</v>
      </c>
      <c r="F43" s="33">
        <v>63</v>
      </c>
      <c r="G43" s="33">
        <v>63</v>
      </c>
      <c r="H43" s="18">
        <f t="shared" si="4"/>
        <v>0</v>
      </c>
    </row>
    <row r="44" spans="1:8" ht="47.25" x14ac:dyDescent="0.2">
      <c r="A44" s="24">
        <v>9</v>
      </c>
      <c r="B44" s="26" t="s">
        <v>216</v>
      </c>
      <c r="C44" s="24" t="s">
        <v>205</v>
      </c>
      <c r="D44" s="24" t="s">
        <v>214</v>
      </c>
      <c r="E44" s="24">
        <v>14</v>
      </c>
      <c r="F44" s="24">
        <v>14</v>
      </c>
      <c r="G44" s="24">
        <v>12</v>
      </c>
      <c r="H44" s="14">
        <f t="shared" si="4"/>
        <v>-14.3</v>
      </c>
    </row>
    <row r="45" spans="1:8" ht="66" customHeight="1" x14ac:dyDescent="0.2">
      <c r="A45" s="24">
        <v>10</v>
      </c>
      <c r="B45" s="26" t="s">
        <v>217</v>
      </c>
      <c r="C45" s="24" t="s">
        <v>205</v>
      </c>
      <c r="D45" s="24" t="s">
        <v>218</v>
      </c>
      <c r="E45" s="24">
        <v>26</v>
      </c>
      <c r="F45" s="24">
        <v>40</v>
      </c>
      <c r="G45" s="24">
        <v>17</v>
      </c>
      <c r="H45" s="14">
        <f t="shared" si="4"/>
        <v>-57.5</v>
      </c>
    </row>
    <row r="46" spans="1:8" ht="32.25" customHeight="1" x14ac:dyDescent="0.2">
      <c r="A46" s="24">
        <v>11</v>
      </c>
      <c r="B46" s="26" t="s">
        <v>219</v>
      </c>
      <c r="C46" s="24" t="s">
        <v>205</v>
      </c>
      <c r="D46" s="24" t="s">
        <v>14</v>
      </c>
      <c r="E46" s="33">
        <v>109.52</v>
      </c>
      <c r="F46" s="33">
        <v>95</v>
      </c>
      <c r="G46" s="33">
        <v>99.04</v>
      </c>
      <c r="H46" s="14">
        <f t="shared" si="4"/>
        <v>4.3</v>
      </c>
    </row>
    <row r="47" spans="1:8" x14ac:dyDescent="0.2">
      <c r="A47" s="25" t="s">
        <v>294</v>
      </c>
      <c r="B47" s="117" t="s">
        <v>295</v>
      </c>
      <c r="C47" s="117"/>
      <c r="D47" s="117"/>
      <c r="E47" s="117"/>
      <c r="F47" s="117"/>
      <c r="G47" s="117"/>
      <c r="H47" s="117"/>
    </row>
    <row r="48" spans="1:8" ht="47.25" x14ac:dyDescent="0.25">
      <c r="A48" s="24">
        <v>1</v>
      </c>
      <c r="B48" s="38" t="s">
        <v>296</v>
      </c>
      <c r="C48" s="24" t="s">
        <v>13</v>
      </c>
      <c r="D48" s="24" t="s">
        <v>14</v>
      </c>
      <c r="E48" s="24">
        <v>57.5</v>
      </c>
      <c r="F48" s="24">
        <v>59.4</v>
      </c>
      <c r="G48" s="24">
        <v>58.5</v>
      </c>
      <c r="H48" s="14">
        <f t="shared" ref="H48:H50" si="5">G48/F48*100-100</f>
        <v>-1.5</v>
      </c>
    </row>
    <row r="49" spans="1:8" x14ac:dyDescent="0.25">
      <c r="A49" s="24">
        <v>2</v>
      </c>
      <c r="B49" s="38" t="s">
        <v>297</v>
      </c>
      <c r="C49" s="24" t="s">
        <v>13</v>
      </c>
      <c r="D49" s="24" t="s">
        <v>14</v>
      </c>
      <c r="E49" s="28">
        <v>90.2</v>
      </c>
      <c r="F49" s="29">
        <v>90.3</v>
      </c>
      <c r="G49" s="28">
        <v>90.2</v>
      </c>
      <c r="H49" s="18">
        <f t="shared" si="5"/>
        <v>0</v>
      </c>
    </row>
    <row r="50" spans="1:8" ht="31.5" x14ac:dyDescent="0.2">
      <c r="A50" s="24">
        <v>3</v>
      </c>
      <c r="B50" s="26" t="s">
        <v>298</v>
      </c>
      <c r="C50" s="24" t="s">
        <v>13</v>
      </c>
      <c r="D50" s="24" t="s">
        <v>14</v>
      </c>
      <c r="E50" s="24">
        <v>95</v>
      </c>
      <c r="F50" s="24">
        <v>95</v>
      </c>
      <c r="G50" s="24">
        <v>88</v>
      </c>
      <c r="H50" s="14">
        <f t="shared" si="5"/>
        <v>-7.4</v>
      </c>
    </row>
    <row r="51" spans="1:8" ht="33.75" customHeight="1" x14ac:dyDescent="0.2">
      <c r="A51" s="106" t="s">
        <v>313</v>
      </c>
      <c r="B51" s="117" t="s">
        <v>314</v>
      </c>
      <c r="C51" s="117"/>
      <c r="D51" s="117"/>
      <c r="E51" s="117"/>
      <c r="F51" s="117"/>
      <c r="G51" s="117"/>
      <c r="H51" s="117"/>
    </row>
    <row r="52" spans="1:8" ht="32.25" customHeight="1" x14ac:dyDescent="0.2">
      <c r="A52" s="24">
        <v>1</v>
      </c>
      <c r="B52" s="26" t="s">
        <v>315</v>
      </c>
      <c r="C52" s="24" t="s">
        <v>13</v>
      </c>
      <c r="D52" s="24" t="s">
        <v>14</v>
      </c>
      <c r="E52" s="24">
        <v>91.3</v>
      </c>
      <c r="F52" s="24">
        <v>91.3</v>
      </c>
      <c r="G52" s="24">
        <v>91.3</v>
      </c>
      <c r="H52" s="14">
        <f t="shared" ref="H52:H60" si="6">G52/F52*100-100</f>
        <v>0</v>
      </c>
    </row>
    <row r="53" spans="1:8" ht="31.5" x14ac:dyDescent="0.2">
      <c r="A53" s="24">
        <v>2</v>
      </c>
      <c r="B53" s="26" t="s">
        <v>316</v>
      </c>
      <c r="C53" s="24" t="s">
        <v>13</v>
      </c>
      <c r="D53" s="24" t="s">
        <v>14</v>
      </c>
      <c r="E53" s="24">
        <v>26.7</v>
      </c>
      <c r="F53" s="24">
        <v>27</v>
      </c>
      <c r="G53" s="24">
        <v>20.100000000000001</v>
      </c>
      <c r="H53" s="14">
        <f t="shared" si="6"/>
        <v>-25.6</v>
      </c>
    </row>
    <row r="54" spans="1:8" ht="78.75" x14ac:dyDescent="0.2">
      <c r="A54" s="24">
        <v>3</v>
      </c>
      <c r="B54" s="26" t="s">
        <v>317</v>
      </c>
      <c r="C54" s="24" t="s">
        <v>13</v>
      </c>
      <c r="D54" s="24" t="s">
        <v>14</v>
      </c>
      <c r="E54" s="24">
        <v>100</v>
      </c>
      <c r="F54" s="24">
        <v>100</v>
      </c>
      <c r="G54" s="24">
        <v>100</v>
      </c>
      <c r="H54" s="18">
        <f t="shared" si="6"/>
        <v>0</v>
      </c>
    </row>
    <row r="55" spans="1:8" ht="33.75" customHeight="1" x14ac:dyDescent="0.2">
      <c r="A55" s="24">
        <v>4</v>
      </c>
      <c r="B55" s="26" t="s">
        <v>318</v>
      </c>
      <c r="C55" s="24" t="s">
        <v>13</v>
      </c>
      <c r="D55" s="24" t="s">
        <v>14</v>
      </c>
      <c r="E55" s="14">
        <v>54.2</v>
      </c>
      <c r="F55" s="24">
        <v>52</v>
      </c>
      <c r="G55" s="14">
        <v>31</v>
      </c>
      <c r="H55" s="14">
        <f t="shared" si="6"/>
        <v>-40.4</v>
      </c>
    </row>
    <row r="56" spans="1:8" ht="33.75" customHeight="1" x14ac:dyDescent="0.2">
      <c r="A56" s="25" t="s">
        <v>332</v>
      </c>
      <c r="B56" s="117" t="s">
        <v>333</v>
      </c>
      <c r="C56" s="117"/>
      <c r="D56" s="117"/>
      <c r="E56" s="117"/>
      <c r="F56" s="117"/>
      <c r="G56" s="117"/>
      <c r="H56" s="117"/>
    </row>
    <row r="57" spans="1:8" ht="19.5" customHeight="1" x14ac:dyDescent="0.2">
      <c r="A57" s="27" t="s">
        <v>11</v>
      </c>
      <c r="B57" s="26" t="s">
        <v>334</v>
      </c>
      <c r="C57" s="24" t="s">
        <v>13</v>
      </c>
      <c r="D57" s="24" t="s">
        <v>18</v>
      </c>
      <c r="E57" s="24">
        <v>9166</v>
      </c>
      <c r="F57" s="24">
        <v>9175</v>
      </c>
      <c r="G57" s="24">
        <v>8929</v>
      </c>
      <c r="H57" s="14">
        <f t="shared" si="6"/>
        <v>-2.7</v>
      </c>
    </row>
    <row r="58" spans="1:8" ht="19.5" customHeight="1" x14ac:dyDescent="0.2">
      <c r="A58" s="27" t="s">
        <v>15</v>
      </c>
      <c r="B58" s="26" t="s">
        <v>335</v>
      </c>
      <c r="C58" s="24" t="s">
        <v>13</v>
      </c>
      <c r="D58" s="24" t="s">
        <v>336</v>
      </c>
      <c r="E58" s="24">
        <v>784.8</v>
      </c>
      <c r="F58" s="24">
        <v>791.9</v>
      </c>
      <c r="G58" s="24">
        <v>784.5</v>
      </c>
      <c r="H58" s="14">
        <f t="shared" si="6"/>
        <v>-0.9</v>
      </c>
    </row>
    <row r="59" spans="1:8" ht="31.5" x14ac:dyDescent="0.2">
      <c r="A59" s="27" t="s">
        <v>19</v>
      </c>
      <c r="B59" s="26" t="s">
        <v>631</v>
      </c>
      <c r="C59" s="24" t="s">
        <v>13</v>
      </c>
      <c r="D59" s="24" t="s">
        <v>14</v>
      </c>
      <c r="E59" s="24">
        <v>28.5</v>
      </c>
      <c r="F59" s="24">
        <v>28.6</v>
      </c>
      <c r="G59" s="24">
        <v>29.2</v>
      </c>
      <c r="H59" s="14">
        <f t="shared" si="6"/>
        <v>2.1</v>
      </c>
    </row>
    <row r="60" spans="1:8" ht="49.5" customHeight="1" x14ac:dyDescent="0.2">
      <c r="A60" s="24">
        <v>4</v>
      </c>
      <c r="B60" s="26" t="s">
        <v>632</v>
      </c>
      <c r="C60" s="24" t="s">
        <v>17</v>
      </c>
      <c r="D60" s="24" t="s">
        <v>18</v>
      </c>
      <c r="E60" s="27" t="s">
        <v>66</v>
      </c>
      <c r="F60" s="24">
        <v>1.107</v>
      </c>
      <c r="G60" s="24">
        <v>0.41599999999999998</v>
      </c>
      <c r="H60" s="14">
        <f t="shared" si="6"/>
        <v>-62.4</v>
      </c>
    </row>
    <row r="61" spans="1:8" ht="33" customHeight="1" x14ac:dyDescent="0.2">
      <c r="A61" s="25" t="s">
        <v>354</v>
      </c>
      <c r="B61" s="117" t="s">
        <v>355</v>
      </c>
      <c r="C61" s="117"/>
      <c r="D61" s="117"/>
      <c r="E61" s="117"/>
      <c r="F61" s="117"/>
      <c r="G61" s="117"/>
      <c r="H61" s="117"/>
    </row>
    <row r="62" spans="1:8" ht="31.5" x14ac:dyDescent="0.2">
      <c r="A62" s="18">
        <v>1</v>
      </c>
      <c r="B62" s="26" t="s">
        <v>356</v>
      </c>
      <c r="C62" s="24" t="s">
        <v>357</v>
      </c>
      <c r="D62" s="24" t="s">
        <v>14</v>
      </c>
      <c r="E62" s="24">
        <v>23.5</v>
      </c>
      <c r="F62" s="24">
        <v>20</v>
      </c>
      <c r="G62" s="24">
        <v>0</v>
      </c>
      <c r="H62" s="18">
        <f t="shared" ref="H62:H69" si="7">G62/F62*100-100</f>
        <v>-100</v>
      </c>
    </row>
    <row r="63" spans="1:8" ht="47.25" x14ac:dyDescent="0.2">
      <c r="A63" s="18">
        <v>2</v>
      </c>
      <c r="B63" s="26" t="s">
        <v>358</v>
      </c>
      <c r="C63" s="24" t="s">
        <v>357</v>
      </c>
      <c r="D63" s="24" t="s">
        <v>14</v>
      </c>
      <c r="E63" s="24">
        <v>32.6</v>
      </c>
      <c r="F63" s="24">
        <v>38.1</v>
      </c>
      <c r="G63" s="24">
        <v>0</v>
      </c>
      <c r="H63" s="17">
        <f t="shared" si="7"/>
        <v>-100</v>
      </c>
    </row>
    <row r="64" spans="1:8" ht="47.25" x14ac:dyDescent="0.2">
      <c r="A64" s="18">
        <v>3</v>
      </c>
      <c r="B64" s="26" t="s">
        <v>359</v>
      </c>
      <c r="C64" s="24" t="s">
        <v>357</v>
      </c>
      <c r="D64" s="24" t="s">
        <v>14</v>
      </c>
      <c r="E64" s="24">
        <v>40.299999999999997</v>
      </c>
      <c r="F64" s="24">
        <v>45.8</v>
      </c>
      <c r="G64" s="24">
        <v>0</v>
      </c>
      <c r="H64" s="17">
        <f t="shared" si="7"/>
        <v>-100</v>
      </c>
    </row>
    <row r="65" spans="1:8" ht="63" x14ac:dyDescent="0.2">
      <c r="A65" s="18">
        <v>4</v>
      </c>
      <c r="B65" s="26" t="s">
        <v>360</v>
      </c>
      <c r="C65" s="24" t="s">
        <v>13</v>
      </c>
      <c r="D65" s="24" t="s">
        <v>14</v>
      </c>
      <c r="E65" s="24">
        <v>100</v>
      </c>
      <c r="F65" s="24">
        <v>100</v>
      </c>
      <c r="G65" s="24">
        <v>54.1</v>
      </c>
      <c r="H65" s="18">
        <f t="shared" si="7"/>
        <v>-46</v>
      </c>
    </row>
    <row r="66" spans="1:8" ht="31.5" x14ac:dyDescent="0.2">
      <c r="A66" s="18">
        <v>5</v>
      </c>
      <c r="B66" s="26" t="s">
        <v>361</v>
      </c>
      <c r="C66" s="24" t="s">
        <v>13</v>
      </c>
      <c r="D66" s="24" t="s">
        <v>27</v>
      </c>
      <c r="E66" s="24">
        <v>0</v>
      </c>
      <c r="F66" s="24">
        <v>12</v>
      </c>
      <c r="G66" s="24">
        <v>36</v>
      </c>
      <c r="H66" s="18">
        <f t="shared" si="7"/>
        <v>200</v>
      </c>
    </row>
    <row r="67" spans="1:8" ht="31.5" x14ac:dyDescent="0.2">
      <c r="A67" s="18">
        <v>6</v>
      </c>
      <c r="B67" s="26" t="s">
        <v>362</v>
      </c>
      <c r="C67" s="24" t="s">
        <v>357</v>
      </c>
      <c r="D67" s="24" t="s">
        <v>14</v>
      </c>
      <c r="E67" s="24">
        <v>96.7</v>
      </c>
      <c r="F67" s="24">
        <v>96.7</v>
      </c>
      <c r="G67" s="24">
        <v>96.7</v>
      </c>
      <c r="H67" s="18">
        <f t="shared" si="7"/>
        <v>0</v>
      </c>
    </row>
    <row r="68" spans="1:8" ht="31.5" x14ac:dyDescent="0.2">
      <c r="A68" s="18">
        <v>7</v>
      </c>
      <c r="B68" s="26" t="s">
        <v>363</v>
      </c>
      <c r="C68" s="24" t="s">
        <v>357</v>
      </c>
      <c r="D68" s="24" t="s">
        <v>14</v>
      </c>
      <c r="E68" s="24">
        <v>64</v>
      </c>
      <c r="F68" s="24">
        <v>65</v>
      </c>
      <c r="G68" s="24">
        <v>65</v>
      </c>
      <c r="H68" s="18">
        <f t="shared" si="7"/>
        <v>0</v>
      </c>
    </row>
    <row r="69" spans="1:8" ht="31.5" x14ac:dyDescent="0.2">
      <c r="A69" s="18">
        <v>8</v>
      </c>
      <c r="B69" s="26" t="s">
        <v>364</v>
      </c>
      <c r="C69" s="24" t="s">
        <v>365</v>
      </c>
      <c r="D69" s="24" t="s">
        <v>14</v>
      </c>
      <c r="E69" s="24">
        <v>100</v>
      </c>
      <c r="F69" s="24">
        <v>95</v>
      </c>
      <c r="G69" s="24">
        <v>79.099999999999994</v>
      </c>
      <c r="H69" s="14">
        <f t="shared" si="7"/>
        <v>-16.7</v>
      </c>
    </row>
    <row r="70" spans="1:8" ht="32.25" customHeight="1" x14ac:dyDescent="0.2">
      <c r="A70" s="25" t="s">
        <v>389</v>
      </c>
      <c r="B70" s="117" t="s">
        <v>666</v>
      </c>
      <c r="C70" s="117"/>
      <c r="D70" s="117"/>
      <c r="E70" s="117"/>
      <c r="F70" s="117"/>
      <c r="G70" s="117"/>
      <c r="H70" s="117"/>
    </row>
    <row r="71" spans="1:8" ht="33.75" customHeight="1" x14ac:dyDescent="0.2">
      <c r="A71" s="24">
        <v>1</v>
      </c>
      <c r="B71" s="26" t="s">
        <v>390</v>
      </c>
      <c r="C71" s="24" t="s">
        <v>13</v>
      </c>
      <c r="D71" s="28" t="s">
        <v>14</v>
      </c>
      <c r="E71" s="28">
        <v>95</v>
      </c>
      <c r="F71" s="28">
        <v>95</v>
      </c>
      <c r="G71" s="28">
        <v>95</v>
      </c>
      <c r="H71" s="33">
        <f>G71/F71*100-100</f>
        <v>0</v>
      </c>
    </row>
    <row r="72" spans="1:8" ht="63" x14ac:dyDescent="0.2">
      <c r="A72" s="24">
        <v>2</v>
      </c>
      <c r="B72" s="26" t="s">
        <v>391</v>
      </c>
      <c r="C72" s="24" t="s">
        <v>13</v>
      </c>
      <c r="D72" s="28" t="s">
        <v>14</v>
      </c>
      <c r="E72" s="28">
        <v>87.71</v>
      </c>
      <c r="F72" s="28">
        <v>84.97</v>
      </c>
      <c r="G72" s="28">
        <v>85.17</v>
      </c>
      <c r="H72" s="33">
        <f>G72/F72*100-100</f>
        <v>0.24</v>
      </c>
    </row>
    <row r="73" spans="1:8" ht="31.5" x14ac:dyDescent="0.2">
      <c r="A73" s="24">
        <v>3</v>
      </c>
      <c r="B73" s="26" t="s">
        <v>392</v>
      </c>
      <c r="C73" s="24" t="s">
        <v>13</v>
      </c>
      <c r="D73" s="28" t="s">
        <v>14</v>
      </c>
      <c r="E73" s="28">
        <v>89</v>
      </c>
      <c r="F73" s="28">
        <v>89</v>
      </c>
      <c r="G73" s="28">
        <v>89</v>
      </c>
      <c r="H73" s="33">
        <f>G73/F73*100-100</f>
        <v>0</v>
      </c>
    </row>
    <row r="74" spans="1:8" ht="31.5" x14ac:dyDescent="0.2">
      <c r="A74" s="24">
        <v>4</v>
      </c>
      <c r="B74" s="26" t="s">
        <v>393</v>
      </c>
      <c r="C74" s="24" t="s">
        <v>13</v>
      </c>
      <c r="D74" s="28" t="s">
        <v>14</v>
      </c>
      <c r="E74" s="28">
        <v>73</v>
      </c>
      <c r="F74" s="28">
        <v>73</v>
      </c>
      <c r="G74" s="28">
        <v>73</v>
      </c>
      <c r="H74" s="33">
        <f>G74/F74*100-100</f>
        <v>0</v>
      </c>
    </row>
    <row r="75" spans="1:8" ht="31.5" x14ac:dyDescent="0.2">
      <c r="A75" s="24">
        <v>5</v>
      </c>
      <c r="B75" s="26" t="s">
        <v>394</v>
      </c>
      <c r="C75" s="24" t="s">
        <v>13</v>
      </c>
      <c r="D75" s="28" t="s">
        <v>14</v>
      </c>
      <c r="E75" s="28">
        <v>93.4</v>
      </c>
      <c r="F75" s="28">
        <v>93.4</v>
      </c>
      <c r="G75" s="28">
        <v>93.4</v>
      </c>
      <c r="H75" s="33">
        <f>G75/F75*100-100</f>
        <v>0</v>
      </c>
    </row>
    <row r="76" spans="1:8" x14ac:dyDescent="0.2">
      <c r="A76" s="25" t="s">
        <v>404</v>
      </c>
      <c r="B76" s="117" t="s">
        <v>405</v>
      </c>
      <c r="C76" s="117"/>
      <c r="D76" s="117"/>
      <c r="E76" s="117"/>
      <c r="F76" s="117"/>
      <c r="G76" s="117"/>
      <c r="H76" s="117"/>
    </row>
    <row r="77" spans="1:8" ht="31.5" x14ac:dyDescent="0.2">
      <c r="A77" s="27" t="s">
        <v>11</v>
      </c>
      <c r="B77" s="26" t="s">
        <v>406</v>
      </c>
      <c r="C77" s="24" t="s">
        <v>13</v>
      </c>
      <c r="D77" s="24" t="s">
        <v>14</v>
      </c>
      <c r="E77" s="24">
        <v>97.35</v>
      </c>
      <c r="F77" s="24">
        <v>80</v>
      </c>
      <c r="G77" s="107">
        <v>83.48</v>
      </c>
      <c r="H77" s="14">
        <f t="shared" ref="H77:H80" si="8">(G77/F77*100)-100</f>
        <v>4.4000000000000004</v>
      </c>
    </row>
    <row r="78" spans="1:8" ht="49.5" customHeight="1" x14ac:dyDescent="0.2">
      <c r="A78" s="27" t="s">
        <v>15</v>
      </c>
      <c r="B78" s="26" t="s">
        <v>407</v>
      </c>
      <c r="C78" s="24" t="s">
        <v>13</v>
      </c>
      <c r="D78" s="24" t="s">
        <v>14</v>
      </c>
      <c r="E78" s="24">
        <v>97.61</v>
      </c>
      <c r="F78" s="24">
        <v>95</v>
      </c>
      <c r="G78" s="107">
        <v>98.53</v>
      </c>
      <c r="H78" s="14">
        <f t="shared" si="8"/>
        <v>3.7</v>
      </c>
    </row>
    <row r="79" spans="1:8" x14ac:dyDescent="0.2">
      <c r="A79" s="25" t="s">
        <v>410</v>
      </c>
      <c r="B79" s="117" t="s">
        <v>411</v>
      </c>
      <c r="C79" s="117"/>
      <c r="D79" s="117"/>
      <c r="E79" s="117"/>
      <c r="F79" s="117"/>
      <c r="G79" s="117"/>
      <c r="H79" s="117"/>
    </row>
    <row r="80" spans="1:8" ht="47.25" x14ac:dyDescent="0.2">
      <c r="A80" s="40">
        <v>1</v>
      </c>
      <c r="B80" s="41" t="s">
        <v>412</v>
      </c>
      <c r="C80" s="40" t="s">
        <v>13</v>
      </c>
      <c r="D80" s="40" t="s">
        <v>14</v>
      </c>
      <c r="E80" s="40">
        <v>84</v>
      </c>
      <c r="F80" s="40">
        <v>88</v>
      </c>
      <c r="G80" s="40">
        <v>0</v>
      </c>
      <c r="H80" s="14">
        <f t="shared" si="8"/>
        <v>-100</v>
      </c>
    </row>
    <row r="81" spans="1:8" ht="47.25" x14ac:dyDescent="0.2">
      <c r="A81" s="40">
        <v>2</v>
      </c>
      <c r="B81" s="41" t="s">
        <v>413</v>
      </c>
      <c r="C81" s="40" t="s">
        <v>13</v>
      </c>
      <c r="D81" s="40" t="s">
        <v>414</v>
      </c>
      <c r="E81" s="40">
        <v>19976.8</v>
      </c>
      <c r="F81" s="40">
        <v>17000</v>
      </c>
      <c r="G81" s="40">
        <v>15954.8</v>
      </c>
      <c r="H81" s="42">
        <f t="shared" ref="H81:H86" si="9">ROUND(G81/F81*100,2)-100</f>
        <v>-6.2</v>
      </c>
    </row>
    <row r="82" spans="1:8" ht="47.25" x14ac:dyDescent="0.2">
      <c r="A82" s="40">
        <v>3</v>
      </c>
      <c r="B82" s="41" t="s">
        <v>415</v>
      </c>
      <c r="C82" s="40" t="s">
        <v>13</v>
      </c>
      <c r="D82" s="40" t="s">
        <v>414</v>
      </c>
      <c r="E82" s="40">
        <v>10366.799999999999</v>
      </c>
      <c r="F82" s="40">
        <v>4000</v>
      </c>
      <c r="G82" s="40">
        <v>5379.3</v>
      </c>
      <c r="H82" s="42">
        <f t="shared" si="9"/>
        <v>34.5</v>
      </c>
    </row>
    <row r="83" spans="1:8" ht="47.25" x14ac:dyDescent="0.2">
      <c r="A83" s="40">
        <v>4</v>
      </c>
      <c r="B83" s="41" t="s">
        <v>416</v>
      </c>
      <c r="C83" s="40" t="s">
        <v>13</v>
      </c>
      <c r="D83" s="40" t="s">
        <v>417</v>
      </c>
      <c r="E83" s="43">
        <v>313052</v>
      </c>
      <c r="F83" s="43">
        <v>243900</v>
      </c>
      <c r="G83" s="40">
        <v>234990</v>
      </c>
      <c r="H83" s="42">
        <f t="shared" si="9"/>
        <v>-3.7</v>
      </c>
    </row>
    <row r="84" spans="1:8" ht="33" customHeight="1" x14ac:dyDescent="0.2">
      <c r="A84" s="40">
        <v>5</v>
      </c>
      <c r="B84" s="41" t="s">
        <v>418</v>
      </c>
      <c r="C84" s="40" t="s">
        <v>13</v>
      </c>
      <c r="D84" s="40" t="s">
        <v>417</v>
      </c>
      <c r="E84" s="40">
        <v>3016.7</v>
      </c>
      <c r="F84" s="40">
        <v>200</v>
      </c>
      <c r="G84" s="40">
        <v>3381.7</v>
      </c>
      <c r="H84" s="42">
        <f t="shared" si="9"/>
        <v>1590.9</v>
      </c>
    </row>
    <row r="85" spans="1:8" ht="47.25" x14ac:dyDescent="0.2">
      <c r="A85" s="40">
        <v>6</v>
      </c>
      <c r="B85" s="41" t="s">
        <v>419</v>
      </c>
      <c r="C85" s="40" t="s">
        <v>13</v>
      </c>
      <c r="D85" s="40" t="s">
        <v>14</v>
      </c>
      <c r="E85" s="40">
        <v>96.29</v>
      </c>
      <c r="F85" s="40">
        <v>96.29</v>
      </c>
      <c r="G85" s="40">
        <v>96.29</v>
      </c>
      <c r="H85" s="40">
        <f t="shared" si="9"/>
        <v>0</v>
      </c>
    </row>
    <row r="86" spans="1:8" ht="33.75" customHeight="1" x14ac:dyDescent="0.2">
      <c r="A86" s="40">
        <v>7</v>
      </c>
      <c r="B86" s="41" t="s">
        <v>420</v>
      </c>
      <c r="C86" s="40" t="s">
        <v>13</v>
      </c>
      <c r="D86" s="40" t="s">
        <v>14</v>
      </c>
      <c r="E86" s="42">
        <v>95.7</v>
      </c>
      <c r="F86" s="40">
        <v>95</v>
      </c>
      <c r="G86" s="42">
        <v>0</v>
      </c>
      <c r="H86" s="40">
        <f t="shared" si="9"/>
        <v>-100</v>
      </c>
    </row>
    <row r="87" spans="1:8" ht="33.75" customHeight="1" x14ac:dyDescent="0.2">
      <c r="A87" s="25" t="s">
        <v>434</v>
      </c>
      <c r="B87" s="117" t="s">
        <v>435</v>
      </c>
      <c r="C87" s="117"/>
      <c r="D87" s="117"/>
      <c r="E87" s="117"/>
      <c r="F87" s="117"/>
      <c r="G87" s="117"/>
      <c r="H87" s="117"/>
    </row>
    <row r="88" spans="1:8" ht="31.5" x14ac:dyDescent="0.2">
      <c r="A88" s="24">
        <v>1</v>
      </c>
      <c r="B88" s="26" t="s">
        <v>436</v>
      </c>
      <c r="C88" s="24" t="s">
        <v>357</v>
      </c>
      <c r="D88" s="24" t="s">
        <v>14</v>
      </c>
      <c r="E88" s="24">
        <v>96.7</v>
      </c>
      <c r="F88" s="24">
        <v>100</v>
      </c>
      <c r="G88" s="24">
        <v>96.7</v>
      </c>
      <c r="H88" s="14">
        <f t="shared" ref="H88:H98" si="10">G88/F88*100-100</f>
        <v>-3.3</v>
      </c>
    </row>
    <row r="89" spans="1:8" ht="45.75" customHeight="1" outlineLevel="1" x14ac:dyDescent="0.2">
      <c r="A89" s="24">
        <v>2</v>
      </c>
      <c r="B89" s="26" t="s">
        <v>437</v>
      </c>
      <c r="C89" s="24" t="s">
        <v>357</v>
      </c>
      <c r="D89" s="24" t="s">
        <v>14</v>
      </c>
      <c r="E89" s="14">
        <v>25</v>
      </c>
      <c r="F89" s="14">
        <v>30</v>
      </c>
      <c r="G89" s="14">
        <v>36</v>
      </c>
      <c r="H89" s="14">
        <f t="shared" si="10"/>
        <v>20</v>
      </c>
    </row>
    <row r="90" spans="1:8" ht="94.5" x14ac:dyDescent="0.2">
      <c r="A90" s="24">
        <v>3</v>
      </c>
      <c r="B90" s="26" t="s">
        <v>438</v>
      </c>
      <c r="C90" s="24" t="s">
        <v>357</v>
      </c>
      <c r="D90" s="24" t="s">
        <v>14</v>
      </c>
      <c r="E90" s="14">
        <v>25</v>
      </c>
      <c r="F90" s="14">
        <v>30</v>
      </c>
      <c r="G90" s="14">
        <v>0</v>
      </c>
      <c r="H90" s="14">
        <f t="shared" si="10"/>
        <v>-100</v>
      </c>
    </row>
    <row r="91" spans="1:8" ht="63" x14ac:dyDescent="0.2">
      <c r="A91" s="24">
        <v>4</v>
      </c>
      <c r="B91" s="23" t="s">
        <v>439</v>
      </c>
      <c r="C91" s="24" t="s">
        <v>357</v>
      </c>
      <c r="D91" s="24" t="s">
        <v>14</v>
      </c>
      <c r="E91" s="14">
        <v>100</v>
      </c>
      <c r="F91" s="14">
        <v>90</v>
      </c>
      <c r="G91" s="14">
        <v>100</v>
      </c>
      <c r="H91" s="14">
        <f t="shared" si="10"/>
        <v>11.1</v>
      </c>
    </row>
    <row r="92" spans="1:8" ht="35.25" customHeight="1" x14ac:dyDescent="0.2">
      <c r="A92" s="25" t="s">
        <v>444</v>
      </c>
      <c r="B92" s="117" t="s">
        <v>445</v>
      </c>
      <c r="C92" s="117"/>
      <c r="D92" s="117"/>
      <c r="E92" s="117"/>
      <c r="F92" s="117"/>
      <c r="G92" s="117"/>
      <c r="H92" s="117"/>
    </row>
    <row r="93" spans="1:8" ht="31.5" x14ac:dyDescent="0.2">
      <c r="A93" s="18">
        <v>1</v>
      </c>
      <c r="B93" s="26" t="s">
        <v>446</v>
      </c>
      <c r="C93" s="24" t="s">
        <v>17</v>
      </c>
      <c r="D93" s="24" t="s">
        <v>447</v>
      </c>
      <c r="E93" s="24">
        <v>12.9</v>
      </c>
      <c r="F93" s="24">
        <v>13.01</v>
      </c>
      <c r="G93" s="24">
        <v>8.75</v>
      </c>
      <c r="H93" s="14">
        <f t="shared" si="10"/>
        <v>-32.700000000000003</v>
      </c>
    </row>
    <row r="94" spans="1:8" x14ac:dyDescent="0.2">
      <c r="A94" s="25" t="s">
        <v>451</v>
      </c>
      <c r="B94" s="117" t="s">
        <v>452</v>
      </c>
      <c r="C94" s="117"/>
      <c r="D94" s="117"/>
      <c r="E94" s="117"/>
      <c r="F94" s="117"/>
      <c r="G94" s="117"/>
      <c r="H94" s="117"/>
    </row>
    <row r="95" spans="1:8" x14ac:dyDescent="0.2">
      <c r="A95" s="24">
        <v>1</v>
      </c>
      <c r="B95" s="26" t="s">
        <v>453</v>
      </c>
      <c r="C95" s="24" t="s">
        <v>357</v>
      </c>
      <c r="D95" s="24" t="s">
        <v>454</v>
      </c>
      <c r="E95" s="24">
        <v>4.7</v>
      </c>
      <c r="F95" s="24">
        <v>4.5999999999999996</v>
      </c>
      <c r="G95" s="14">
        <v>0</v>
      </c>
      <c r="H95" s="18">
        <f t="shared" si="10"/>
        <v>-100</v>
      </c>
    </row>
    <row r="96" spans="1:8" x14ac:dyDescent="0.2">
      <c r="A96" s="24">
        <v>2</v>
      </c>
      <c r="B96" s="35" t="s">
        <v>455</v>
      </c>
      <c r="C96" s="24" t="s">
        <v>357</v>
      </c>
      <c r="D96" s="24" t="s">
        <v>456</v>
      </c>
      <c r="E96" s="24">
        <v>1.3</v>
      </c>
      <c r="F96" s="33">
        <v>1.1499999999999999</v>
      </c>
      <c r="G96" s="14">
        <v>0</v>
      </c>
      <c r="H96" s="18">
        <f t="shared" si="10"/>
        <v>-100</v>
      </c>
    </row>
    <row r="97" spans="1:8" ht="31.5" x14ac:dyDescent="0.2">
      <c r="A97" s="24">
        <v>3</v>
      </c>
      <c r="B97" s="35" t="s">
        <v>457</v>
      </c>
      <c r="C97" s="24" t="s">
        <v>357</v>
      </c>
      <c r="D97" s="24" t="s">
        <v>14</v>
      </c>
      <c r="E97" s="24">
        <v>101.2</v>
      </c>
      <c r="F97" s="14">
        <v>100</v>
      </c>
      <c r="G97" s="14">
        <v>76.7</v>
      </c>
      <c r="H97" s="14">
        <f t="shared" si="10"/>
        <v>-23.3</v>
      </c>
    </row>
    <row r="98" spans="1:8" ht="31.5" x14ac:dyDescent="0.2">
      <c r="A98" s="24">
        <v>4</v>
      </c>
      <c r="B98" s="35" t="s">
        <v>458</v>
      </c>
      <c r="C98" s="24" t="s">
        <v>357</v>
      </c>
      <c r="D98" s="24" t="s">
        <v>14</v>
      </c>
      <c r="E98" s="24">
        <v>100.02</v>
      </c>
      <c r="F98" s="14">
        <v>100</v>
      </c>
      <c r="G98" s="14">
        <v>69.8</v>
      </c>
      <c r="H98" s="14">
        <f t="shared" si="10"/>
        <v>-30.2</v>
      </c>
    </row>
    <row r="102" spans="1:8" x14ac:dyDescent="0.2">
      <c r="A102" s="6"/>
      <c r="B102" s="6"/>
    </row>
    <row r="103" spans="1:8" x14ac:dyDescent="0.2">
      <c r="A103" s="6"/>
      <c r="B103" s="6"/>
    </row>
    <row r="104" spans="1:8" ht="35.25" customHeight="1" x14ac:dyDescent="0.2">
      <c r="A104" s="6"/>
      <c r="B104" s="6"/>
    </row>
    <row r="105" spans="1:8" ht="41.25" customHeight="1" x14ac:dyDescent="0.2">
      <c r="A105" s="6"/>
      <c r="B105" s="6"/>
    </row>
    <row r="106" spans="1:8" x14ac:dyDescent="0.2">
      <c r="A106" s="6"/>
      <c r="B106" s="6"/>
    </row>
    <row r="107" spans="1:8" x14ac:dyDescent="0.2">
      <c r="A107" s="6"/>
      <c r="B107" s="6"/>
    </row>
    <row r="108" spans="1:8" x14ac:dyDescent="0.2">
      <c r="A108" s="6"/>
      <c r="B108" s="6"/>
    </row>
    <row r="109" spans="1:8" ht="37.5" customHeight="1" x14ac:dyDescent="0.2">
      <c r="A109" s="6"/>
      <c r="B109" s="6"/>
    </row>
    <row r="112" spans="1:8" ht="33.75" customHeight="1" x14ac:dyDescent="0.2">
      <c r="A112" s="6"/>
      <c r="B112" s="6"/>
    </row>
  </sheetData>
  <mergeCells count="23">
    <mergeCell ref="B35:H35"/>
    <mergeCell ref="B32:H32"/>
    <mergeCell ref="B24:H24"/>
    <mergeCell ref="B15:H15"/>
    <mergeCell ref="A2:H2"/>
    <mergeCell ref="A4:A6"/>
    <mergeCell ref="B4:B6"/>
    <mergeCell ref="C4:C6"/>
    <mergeCell ref="D4:D6"/>
    <mergeCell ref="E4:H4"/>
    <mergeCell ref="E5:E6"/>
    <mergeCell ref="F5:H5"/>
    <mergeCell ref="B8:H8"/>
    <mergeCell ref="B94:H94"/>
    <mergeCell ref="B61:H61"/>
    <mergeCell ref="B56:H56"/>
    <mergeCell ref="B51:H51"/>
    <mergeCell ref="B47:H47"/>
    <mergeCell ref="B92:H92"/>
    <mergeCell ref="B76:H76"/>
    <mergeCell ref="B70:H70"/>
    <mergeCell ref="B79:H79"/>
    <mergeCell ref="B87:H87"/>
  </mergeCells>
  <pageMargins left="0.47244094488188981" right="0.39370078740157483" top="0.39370078740157483" bottom="0.39370078740157483" header="0.31496062992125984" footer="0.31496062992125984"/>
  <pageSetup paperSize="9" scale="57" fitToHeight="0" orientation="portrait" r:id="rId1"/>
  <rowBreaks count="2" manualBreakCount="2">
    <brk id="40" max="7" man="1"/>
    <brk id="75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486"/>
  <sheetViews>
    <sheetView tabSelected="1" view="pageBreakPreview" zoomScaleNormal="100" zoomScaleSheetLayoutView="100" workbookViewId="0">
      <pane ySplit="5" topLeftCell="A1428" activePane="bottomLeft" state="frozen"/>
      <selection activeCell="H446" sqref="A137:H446"/>
      <selection pane="bottomLeft" activeCell="J5" sqref="J5"/>
    </sheetView>
  </sheetViews>
  <sheetFormatPr defaultRowHeight="15.75" outlineLevelRow="2" x14ac:dyDescent="0.2"/>
  <cols>
    <col min="1" max="1" width="9.85546875" style="2" customWidth="1"/>
    <col min="2" max="2" width="75.42578125" style="3" customWidth="1"/>
    <col min="3" max="3" width="26" style="3" customWidth="1"/>
    <col min="4" max="4" width="17.28515625" style="2" customWidth="1"/>
    <col min="5" max="5" width="12" style="4" customWidth="1"/>
    <col min="6" max="6" width="16.5703125" style="2" customWidth="1"/>
    <col min="7" max="7" width="11.85546875" style="4" customWidth="1"/>
    <col min="8" max="8" width="14.28515625" style="5" customWidth="1"/>
    <col min="9" max="9" width="13.7109375" style="1" bestFit="1" customWidth="1"/>
    <col min="10" max="10" width="15.140625" style="1" customWidth="1"/>
    <col min="11" max="16384" width="9.140625" style="1"/>
  </cols>
  <sheetData>
    <row r="2" spans="1:9" ht="51.75" customHeight="1" x14ac:dyDescent="0.2">
      <c r="A2" s="212" t="s">
        <v>667</v>
      </c>
      <c r="B2" s="212"/>
      <c r="C2" s="212"/>
      <c r="D2" s="212"/>
      <c r="E2" s="212"/>
      <c r="F2" s="212"/>
      <c r="G2" s="212"/>
      <c r="H2" s="212"/>
    </row>
    <row r="3" spans="1:9" ht="15" customHeight="1" x14ac:dyDescent="0.2"/>
    <row r="4" spans="1:9" ht="18" customHeight="1" x14ac:dyDescent="0.2">
      <c r="A4" s="147" t="s">
        <v>0</v>
      </c>
      <c r="B4" s="147" t="s">
        <v>461</v>
      </c>
      <c r="C4" s="147" t="s">
        <v>462</v>
      </c>
      <c r="D4" s="213" t="s">
        <v>463</v>
      </c>
      <c r="E4" s="213"/>
      <c r="F4" s="213" t="s">
        <v>464</v>
      </c>
      <c r="G4" s="213"/>
      <c r="H4" s="214" t="s">
        <v>465</v>
      </c>
    </row>
    <row r="5" spans="1:9" ht="31.5" x14ac:dyDescent="0.2">
      <c r="A5" s="147"/>
      <c r="B5" s="147"/>
      <c r="C5" s="147"/>
      <c r="D5" s="110" t="s">
        <v>466</v>
      </c>
      <c r="E5" s="111" t="s">
        <v>467</v>
      </c>
      <c r="F5" s="110" t="s">
        <v>466</v>
      </c>
      <c r="G5" s="111" t="s">
        <v>467</v>
      </c>
      <c r="H5" s="214"/>
    </row>
    <row r="6" spans="1:9" s="6" customFormat="1" x14ac:dyDescent="0.2">
      <c r="A6" s="18">
        <v>1</v>
      </c>
      <c r="B6" s="18">
        <v>2</v>
      </c>
      <c r="C6" s="18">
        <v>3</v>
      </c>
      <c r="D6" s="18">
        <v>4</v>
      </c>
      <c r="E6" s="17">
        <v>5</v>
      </c>
      <c r="F6" s="18">
        <v>6</v>
      </c>
      <c r="G6" s="17">
        <v>7</v>
      </c>
      <c r="H6" s="18">
        <v>8</v>
      </c>
    </row>
    <row r="7" spans="1:9" ht="15.75" customHeight="1" x14ac:dyDescent="0.2">
      <c r="A7" s="195" t="s">
        <v>468</v>
      </c>
      <c r="B7" s="196" t="s">
        <v>469</v>
      </c>
      <c r="C7" s="44" t="s">
        <v>470</v>
      </c>
      <c r="D7" s="45">
        <f t="shared" ref="D7:D9" si="0">D12+D57+D72+D97+D117</f>
        <v>164870.1</v>
      </c>
      <c r="E7" s="46">
        <f>E8+E9+E10+E11</f>
        <v>100</v>
      </c>
      <c r="F7" s="45">
        <f t="shared" ref="F7:F9" si="1">F12+F57+F72+F97+F117</f>
        <v>107755.7</v>
      </c>
      <c r="G7" s="46">
        <f>G8+G9+G10+G11</f>
        <v>100</v>
      </c>
      <c r="H7" s="9">
        <f t="shared" ref="H7:H70" si="2">IFERROR(F7/D7*100-100,"0")</f>
        <v>-34.6</v>
      </c>
    </row>
    <row r="8" spans="1:9" ht="31.5" x14ac:dyDescent="0.2">
      <c r="A8" s="195"/>
      <c r="B8" s="196"/>
      <c r="C8" s="44" t="s">
        <v>471</v>
      </c>
      <c r="D8" s="45">
        <f t="shared" si="0"/>
        <v>129379.1</v>
      </c>
      <c r="E8" s="46">
        <f>IFERROR(D8/D7*100,"0,0")</f>
        <v>78.5</v>
      </c>
      <c r="F8" s="47">
        <f>F13+F58+F73+F98+F118</f>
        <v>84376.7</v>
      </c>
      <c r="G8" s="48">
        <f>IFERROR(F8/F7*100,"0,0")</f>
        <v>78.3</v>
      </c>
      <c r="H8" s="9">
        <f t="shared" si="2"/>
        <v>-34.799999999999997</v>
      </c>
    </row>
    <row r="9" spans="1:9" x14ac:dyDescent="0.2">
      <c r="A9" s="195"/>
      <c r="B9" s="196"/>
      <c r="C9" s="44" t="s">
        <v>472</v>
      </c>
      <c r="D9" s="45">
        <f t="shared" si="0"/>
        <v>0</v>
      </c>
      <c r="E9" s="46">
        <f>IFERROR(D9/D7*100,"0,0")</f>
        <v>0</v>
      </c>
      <c r="F9" s="47">
        <f t="shared" si="1"/>
        <v>0</v>
      </c>
      <c r="G9" s="48">
        <f>IFERROR(F9/F7*100,"0,0")</f>
        <v>0</v>
      </c>
      <c r="H9" s="9" t="str">
        <f t="shared" si="2"/>
        <v>0</v>
      </c>
    </row>
    <row r="10" spans="1:9" x14ac:dyDescent="0.2">
      <c r="A10" s="195"/>
      <c r="B10" s="196"/>
      <c r="C10" s="44" t="s">
        <v>473</v>
      </c>
      <c r="D10" s="45">
        <f>D15+D60+D75+D100+D130</f>
        <v>33635</v>
      </c>
      <c r="E10" s="46">
        <f>IFERROR(D10/D7*100,"0,0")</f>
        <v>20.399999999999999</v>
      </c>
      <c r="F10" s="47">
        <f>F15+F60+F75+F100+F120</f>
        <v>21719</v>
      </c>
      <c r="G10" s="48">
        <f>IFERROR(F10/F7*100,"0,0")</f>
        <v>20.2</v>
      </c>
      <c r="H10" s="9">
        <f t="shared" si="2"/>
        <v>-35.4</v>
      </c>
    </row>
    <row r="11" spans="1:9" x14ac:dyDescent="0.2">
      <c r="A11" s="195"/>
      <c r="B11" s="196"/>
      <c r="C11" s="44" t="s">
        <v>474</v>
      </c>
      <c r="D11" s="45">
        <f>D16+D61+D76+D101+D121</f>
        <v>1856</v>
      </c>
      <c r="E11" s="46">
        <f>IFERROR(D11/D7*100,"0,0")</f>
        <v>1.1000000000000001</v>
      </c>
      <c r="F11" s="47">
        <f>F16+F61+F76+F101+F121</f>
        <v>1660</v>
      </c>
      <c r="G11" s="48">
        <f>IFERROR(F11/F7*100,"0,0")</f>
        <v>1.5</v>
      </c>
      <c r="H11" s="9">
        <f t="shared" si="2"/>
        <v>-10.6</v>
      </c>
    </row>
    <row r="12" spans="1:9" ht="15.75" hidden="1" customHeight="1" outlineLevel="1" x14ac:dyDescent="0.2">
      <c r="A12" s="195" t="s">
        <v>24</v>
      </c>
      <c r="B12" s="196" t="s">
        <v>475</v>
      </c>
      <c r="C12" s="44" t="s">
        <v>470</v>
      </c>
      <c r="D12" s="45">
        <f>D13+D14+D15+D16</f>
        <v>119856.9</v>
      </c>
      <c r="E12" s="46">
        <f>E13+E14+E15+E16</f>
        <v>100</v>
      </c>
      <c r="F12" s="47">
        <f>F13+F14+F15+F16</f>
        <v>70023</v>
      </c>
      <c r="G12" s="48">
        <f>G13+G14+G15+G16</f>
        <v>100</v>
      </c>
      <c r="H12" s="29">
        <f t="shared" si="2"/>
        <v>-41.6</v>
      </c>
    </row>
    <row r="13" spans="1:9" ht="31.5" hidden="1" outlineLevel="1" x14ac:dyDescent="0.2">
      <c r="A13" s="195"/>
      <c r="B13" s="196"/>
      <c r="C13" s="44" t="s">
        <v>471</v>
      </c>
      <c r="D13" s="45">
        <f>D18+D23+D43+D48+D53</f>
        <v>101599.9</v>
      </c>
      <c r="E13" s="46">
        <f>IFERROR(D13/D12*100,"0,0")</f>
        <v>84.8</v>
      </c>
      <c r="F13" s="47">
        <f t="shared" ref="F13:F16" si="3">F18+F23+F43+F48+F53</f>
        <v>63072.5</v>
      </c>
      <c r="G13" s="48">
        <f>IFERROR(F13/F12*100,"0,0")</f>
        <v>90.1</v>
      </c>
      <c r="H13" s="29">
        <f t="shared" si="2"/>
        <v>-37.9</v>
      </c>
      <c r="I13" s="10"/>
    </row>
    <row r="14" spans="1:9" hidden="1" outlineLevel="1" x14ac:dyDescent="0.2">
      <c r="A14" s="195"/>
      <c r="B14" s="196"/>
      <c r="C14" s="44" t="s">
        <v>472</v>
      </c>
      <c r="D14" s="45">
        <f t="shared" ref="D14:D16" si="4">D19+D24+D44+D49+D54</f>
        <v>0</v>
      </c>
      <c r="E14" s="46">
        <f>IFERROR(D14/D12*100,"0,0")</f>
        <v>0</v>
      </c>
      <c r="F14" s="47">
        <f t="shared" si="3"/>
        <v>0</v>
      </c>
      <c r="G14" s="48">
        <f>IFERROR(F14/F12*100,"0,0")</f>
        <v>0</v>
      </c>
      <c r="H14" s="29" t="str">
        <f t="shared" si="2"/>
        <v>0</v>
      </c>
    </row>
    <row r="15" spans="1:9" hidden="1" outlineLevel="1" x14ac:dyDescent="0.2">
      <c r="A15" s="195"/>
      <c r="B15" s="196"/>
      <c r="C15" s="44" t="s">
        <v>473</v>
      </c>
      <c r="D15" s="45">
        <f t="shared" si="4"/>
        <v>18257</v>
      </c>
      <c r="E15" s="46">
        <f>IFERROR(D15/D12*100,"0,0")</f>
        <v>15.2</v>
      </c>
      <c r="F15" s="47">
        <f t="shared" si="3"/>
        <v>6950.5</v>
      </c>
      <c r="G15" s="48">
        <f>IFERROR(F15/F12*100,"0,0")</f>
        <v>9.9</v>
      </c>
      <c r="H15" s="29">
        <f t="shared" si="2"/>
        <v>-61.9</v>
      </c>
    </row>
    <row r="16" spans="1:9" hidden="1" outlineLevel="1" x14ac:dyDescent="0.2">
      <c r="A16" s="195"/>
      <c r="B16" s="196"/>
      <c r="C16" s="44" t="s">
        <v>474</v>
      </c>
      <c r="D16" s="45">
        <f t="shared" si="4"/>
        <v>0</v>
      </c>
      <c r="E16" s="46">
        <f>IFERROR(D16/D12*100,"0,0")</f>
        <v>0</v>
      </c>
      <c r="F16" s="47">
        <f t="shared" si="3"/>
        <v>0</v>
      </c>
      <c r="G16" s="48">
        <f>IFERROR(F16/F12*100,"0,0")</f>
        <v>0</v>
      </c>
      <c r="H16" s="29" t="str">
        <f t="shared" si="2"/>
        <v>0</v>
      </c>
    </row>
    <row r="17" spans="1:9" ht="15.75" hidden="1" customHeight="1" outlineLevel="1" x14ac:dyDescent="0.2">
      <c r="A17" s="202" t="s">
        <v>25</v>
      </c>
      <c r="B17" s="203" t="s">
        <v>26</v>
      </c>
      <c r="C17" s="35" t="s">
        <v>470</v>
      </c>
      <c r="D17" s="49">
        <f>D18+D19+D20+D21</f>
        <v>41982.400000000001</v>
      </c>
      <c r="E17" s="29">
        <f>E18+E19+E20+E21</f>
        <v>100</v>
      </c>
      <c r="F17" s="50">
        <f>F18+F19+F20+F21</f>
        <v>16499.8</v>
      </c>
      <c r="G17" s="30">
        <f>G18+G19+G20+G21</f>
        <v>100</v>
      </c>
      <c r="H17" s="29">
        <f>IFERROR(F17/D17*100-100,"0")</f>
        <v>-60.7</v>
      </c>
    </row>
    <row r="18" spans="1:9" ht="31.5" hidden="1" outlineLevel="1" x14ac:dyDescent="0.2">
      <c r="A18" s="202"/>
      <c r="B18" s="203"/>
      <c r="C18" s="35" t="s">
        <v>471</v>
      </c>
      <c r="D18" s="51">
        <v>24472</v>
      </c>
      <c r="E18" s="29">
        <f>IFERROR(D18/$D$17*100,0)</f>
        <v>58.3</v>
      </c>
      <c r="F18" s="52">
        <v>10141.4</v>
      </c>
      <c r="G18" s="30">
        <f>IFERROR(F18/$F$17*100,0)</f>
        <v>61.5</v>
      </c>
      <c r="H18" s="29">
        <f t="shared" si="2"/>
        <v>-58.6</v>
      </c>
    </row>
    <row r="19" spans="1:9" hidden="1" outlineLevel="1" x14ac:dyDescent="0.2">
      <c r="A19" s="202"/>
      <c r="B19" s="203"/>
      <c r="C19" s="35" t="s">
        <v>472</v>
      </c>
      <c r="D19" s="49">
        <v>0</v>
      </c>
      <c r="E19" s="29">
        <f t="shared" ref="E19:E20" si="5">IFERROR(D19/$D$17*100,0)</f>
        <v>0</v>
      </c>
      <c r="F19" s="50">
        <v>0</v>
      </c>
      <c r="G19" s="30">
        <f t="shared" ref="G19:G20" si="6">IFERROR(F19/$F$17*100,0)</f>
        <v>0</v>
      </c>
      <c r="H19" s="29" t="str">
        <f t="shared" si="2"/>
        <v>0</v>
      </c>
    </row>
    <row r="20" spans="1:9" hidden="1" outlineLevel="1" x14ac:dyDescent="0.2">
      <c r="A20" s="202"/>
      <c r="B20" s="203"/>
      <c r="C20" s="35" t="s">
        <v>473</v>
      </c>
      <c r="D20" s="49">
        <v>17510.400000000001</v>
      </c>
      <c r="E20" s="29">
        <f t="shared" si="5"/>
        <v>41.7</v>
      </c>
      <c r="F20" s="50">
        <v>6358.4</v>
      </c>
      <c r="G20" s="30">
        <f t="shared" si="6"/>
        <v>38.5</v>
      </c>
      <c r="H20" s="29">
        <f t="shared" si="2"/>
        <v>-63.7</v>
      </c>
    </row>
    <row r="21" spans="1:9" hidden="1" outlineLevel="1" x14ac:dyDescent="0.2">
      <c r="A21" s="202"/>
      <c r="B21" s="203"/>
      <c r="C21" s="35" t="s">
        <v>474</v>
      </c>
      <c r="D21" s="49"/>
      <c r="E21" s="29"/>
      <c r="F21" s="53"/>
      <c r="G21" s="30"/>
      <c r="H21" s="29" t="str">
        <f t="shared" si="2"/>
        <v>0</v>
      </c>
    </row>
    <row r="22" spans="1:9" ht="15.75" hidden="1" customHeight="1" outlineLevel="1" x14ac:dyDescent="0.2">
      <c r="A22" s="202" t="s">
        <v>28</v>
      </c>
      <c r="B22" s="203" t="s">
        <v>476</v>
      </c>
      <c r="C22" s="35" t="s">
        <v>470</v>
      </c>
      <c r="D22" s="49">
        <f>D23+D24+D25+D26</f>
        <v>11857.9</v>
      </c>
      <c r="E22" s="14">
        <f>E23+E24+E25+E26</f>
        <v>100</v>
      </c>
      <c r="F22" s="50">
        <f>F23+F24+F25+F26</f>
        <v>9908.1</v>
      </c>
      <c r="G22" s="54">
        <f>G23+G24+G25+G26</f>
        <v>100</v>
      </c>
      <c r="H22" s="29">
        <f t="shared" si="2"/>
        <v>-16.399999999999999</v>
      </c>
    </row>
    <row r="23" spans="1:9" ht="31.5" hidden="1" outlineLevel="1" x14ac:dyDescent="0.2">
      <c r="A23" s="202"/>
      <c r="B23" s="203"/>
      <c r="C23" s="35" t="s">
        <v>471</v>
      </c>
      <c r="D23" s="115">
        <f>D28+D33+D38</f>
        <v>11857.9</v>
      </c>
      <c r="E23" s="14">
        <f>IFERROR(D23/$D$22*100,0)</f>
        <v>100</v>
      </c>
      <c r="F23" s="55">
        <f>F28+F33+F38</f>
        <v>9908.1</v>
      </c>
      <c r="G23" s="54">
        <f>IFERROR(F23/$F$22*100,0)</f>
        <v>100</v>
      </c>
      <c r="H23" s="29">
        <f t="shared" si="2"/>
        <v>-16.399999999999999</v>
      </c>
    </row>
    <row r="24" spans="1:9" hidden="1" outlineLevel="1" x14ac:dyDescent="0.2">
      <c r="A24" s="202"/>
      <c r="B24" s="203"/>
      <c r="C24" s="35" t="s">
        <v>472</v>
      </c>
      <c r="D24" s="49">
        <v>0</v>
      </c>
      <c r="E24" s="14">
        <f t="shared" ref="E24:E26" si="7">IFERROR(D24/$D$22*100,0)</f>
        <v>0</v>
      </c>
      <c r="F24" s="49">
        <v>0</v>
      </c>
      <c r="G24" s="54">
        <f t="shared" ref="G24:G26" si="8">IFERROR(F24/$F$22*100,0)</f>
        <v>0</v>
      </c>
      <c r="H24" s="29" t="str">
        <f t="shared" si="2"/>
        <v>0</v>
      </c>
    </row>
    <row r="25" spans="1:9" hidden="1" outlineLevel="1" x14ac:dyDescent="0.2">
      <c r="A25" s="202"/>
      <c r="B25" s="203"/>
      <c r="C25" s="35" t="s">
        <v>473</v>
      </c>
      <c r="D25" s="49">
        <v>0</v>
      </c>
      <c r="E25" s="14">
        <f t="shared" si="7"/>
        <v>0</v>
      </c>
      <c r="F25" s="49">
        <v>0</v>
      </c>
      <c r="G25" s="54">
        <f t="shared" si="8"/>
        <v>0</v>
      </c>
      <c r="H25" s="29" t="str">
        <f t="shared" si="2"/>
        <v>0</v>
      </c>
    </row>
    <row r="26" spans="1:9" hidden="1" outlineLevel="1" x14ac:dyDescent="0.2">
      <c r="A26" s="202"/>
      <c r="B26" s="203"/>
      <c r="C26" s="35" t="s">
        <v>474</v>
      </c>
      <c r="D26" s="49">
        <v>0</v>
      </c>
      <c r="E26" s="14">
        <f t="shared" si="7"/>
        <v>0</v>
      </c>
      <c r="F26" s="49">
        <v>0</v>
      </c>
      <c r="G26" s="54">
        <f t="shared" si="8"/>
        <v>0</v>
      </c>
      <c r="H26" s="29" t="str">
        <f t="shared" si="2"/>
        <v>0</v>
      </c>
    </row>
    <row r="27" spans="1:9" ht="15.75" hidden="1" customHeight="1" outlineLevel="1" x14ac:dyDescent="0.2">
      <c r="A27" s="202" t="s">
        <v>29</v>
      </c>
      <c r="B27" s="215" t="s">
        <v>30</v>
      </c>
      <c r="C27" s="39" t="s">
        <v>470</v>
      </c>
      <c r="D27" s="56">
        <f>D28+D29+D30+D31</f>
        <v>50</v>
      </c>
      <c r="E27" s="57">
        <f>E28+E29+E30+E31</f>
        <v>100</v>
      </c>
      <c r="F27" s="58">
        <f>F28+F29+F30+F31</f>
        <v>29.2</v>
      </c>
      <c r="G27" s="57">
        <v>100</v>
      </c>
      <c r="H27" s="57">
        <f t="shared" si="2"/>
        <v>-41.6</v>
      </c>
      <c r="I27" s="11"/>
    </row>
    <row r="28" spans="1:9" ht="31.5" hidden="1" outlineLevel="1" x14ac:dyDescent="0.2">
      <c r="A28" s="202"/>
      <c r="B28" s="215"/>
      <c r="C28" s="39" t="s">
        <v>471</v>
      </c>
      <c r="D28" s="56">
        <v>50</v>
      </c>
      <c r="E28" s="57">
        <f>IFERROR(D28/$D$27*100,0)</f>
        <v>100</v>
      </c>
      <c r="F28" s="56">
        <v>29.2</v>
      </c>
      <c r="G28" s="57">
        <f>IFERROR(F28/$F$27*100,0)</f>
        <v>100</v>
      </c>
      <c r="H28" s="57">
        <f t="shared" si="2"/>
        <v>-41.6</v>
      </c>
    </row>
    <row r="29" spans="1:9" hidden="1" outlineLevel="1" x14ac:dyDescent="0.2">
      <c r="A29" s="202"/>
      <c r="B29" s="215"/>
      <c r="C29" s="39" t="s">
        <v>472</v>
      </c>
      <c r="D29" s="56">
        <v>0</v>
      </c>
      <c r="E29" s="57">
        <f t="shared" ref="E29:E31" si="9">IFERROR(D29/$D$27*100,0)</f>
        <v>0</v>
      </c>
      <c r="F29" s="56">
        <v>0</v>
      </c>
      <c r="G29" s="57">
        <f t="shared" ref="G29:G31" si="10">IFERROR(F29/$F$27*100,0)</f>
        <v>0</v>
      </c>
      <c r="H29" s="57" t="str">
        <f t="shared" si="2"/>
        <v>0</v>
      </c>
    </row>
    <row r="30" spans="1:9" hidden="1" outlineLevel="1" x14ac:dyDescent="0.2">
      <c r="A30" s="202"/>
      <c r="B30" s="215"/>
      <c r="C30" s="39" t="s">
        <v>473</v>
      </c>
      <c r="D30" s="56">
        <v>0</v>
      </c>
      <c r="E30" s="57">
        <f t="shared" si="9"/>
        <v>0</v>
      </c>
      <c r="F30" s="56">
        <v>0</v>
      </c>
      <c r="G30" s="57">
        <f t="shared" si="10"/>
        <v>0</v>
      </c>
      <c r="H30" s="57" t="str">
        <f t="shared" si="2"/>
        <v>0</v>
      </c>
    </row>
    <row r="31" spans="1:9" hidden="1" outlineLevel="1" x14ac:dyDescent="0.2">
      <c r="A31" s="202"/>
      <c r="B31" s="215"/>
      <c r="C31" s="39" t="s">
        <v>474</v>
      </c>
      <c r="D31" s="56">
        <v>0</v>
      </c>
      <c r="E31" s="57">
        <f t="shared" si="9"/>
        <v>0</v>
      </c>
      <c r="F31" s="56">
        <v>0</v>
      </c>
      <c r="G31" s="57">
        <f t="shared" si="10"/>
        <v>0</v>
      </c>
      <c r="H31" s="57" t="str">
        <f t="shared" si="2"/>
        <v>0</v>
      </c>
    </row>
    <row r="32" spans="1:9" ht="15.75" hidden="1" customHeight="1" outlineLevel="1" x14ac:dyDescent="0.2">
      <c r="A32" s="202" t="s">
        <v>31</v>
      </c>
      <c r="B32" s="215" t="s">
        <v>477</v>
      </c>
      <c r="C32" s="39" t="s">
        <v>470</v>
      </c>
      <c r="D32" s="56">
        <f>D33+D34+D35+D36</f>
        <v>11807.9</v>
      </c>
      <c r="E32" s="57">
        <f>E33+E34+E35+E36</f>
        <v>100</v>
      </c>
      <c r="F32" s="56">
        <f>F33+F34+F35+F36</f>
        <v>9878.9</v>
      </c>
      <c r="G32" s="57">
        <f>G33+G34+G35+G36</f>
        <v>100</v>
      </c>
      <c r="H32" s="57">
        <f t="shared" si="2"/>
        <v>-16.3</v>
      </c>
    </row>
    <row r="33" spans="1:8" ht="31.5" hidden="1" outlineLevel="1" x14ac:dyDescent="0.2">
      <c r="A33" s="202"/>
      <c r="B33" s="215"/>
      <c r="C33" s="39" t="s">
        <v>471</v>
      </c>
      <c r="D33" s="59">
        <v>11807.9</v>
      </c>
      <c r="E33" s="57">
        <f>IFERROR(D33/$D$32*100,0)</f>
        <v>100</v>
      </c>
      <c r="F33" s="59">
        <v>9878.9</v>
      </c>
      <c r="G33" s="57">
        <f>IFERROR(F33/$F$32*100,0)</f>
        <v>100</v>
      </c>
      <c r="H33" s="57">
        <f t="shared" si="2"/>
        <v>-16.3</v>
      </c>
    </row>
    <row r="34" spans="1:8" hidden="1" outlineLevel="1" x14ac:dyDescent="0.2">
      <c r="A34" s="202"/>
      <c r="B34" s="215"/>
      <c r="C34" s="39" t="s">
        <v>472</v>
      </c>
      <c r="D34" s="56">
        <v>0</v>
      </c>
      <c r="E34" s="57">
        <f t="shared" ref="E34:E36" si="11">IFERROR(D34/$D$32*100,0)</f>
        <v>0</v>
      </c>
      <c r="F34" s="56">
        <v>0</v>
      </c>
      <c r="G34" s="57">
        <f t="shared" ref="G34:G36" si="12">IFERROR(F34/$F$32*100,0)</f>
        <v>0</v>
      </c>
      <c r="H34" s="57" t="str">
        <f t="shared" si="2"/>
        <v>0</v>
      </c>
    </row>
    <row r="35" spans="1:8" hidden="1" outlineLevel="1" x14ac:dyDescent="0.2">
      <c r="A35" s="202"/>
      <c r="B35" s="215"/>
      <c r="C35" s="39" t="s">
        <v>473</v>
      </c>
      <c r="D35" s="56">
        <v>0</v>
      </c>
      <c r="E35" s="57">
        <f t="shared" si="11"/>
        <v>0</v>
      </c>
      <c r="F35" s="56">
        <v>0</v>
      </c>
      <c r="G35" s="57">
        <f t="shared" si="12"/>
        <v>0</v>
      </c>
      <c r="H35" s="57" t="str">
        <f t="shared" si="2"/>
        <v>0</v>
      </c>
    </row>
    <row r="36" spans="1:8" hidden="1" outlineLevel="1" x14ac:dyDescent="0.2">
      <c r="A36" s="202"/>
      <c r="B36" s="215"/>
      <c r="C36" s="39" t="s">
        <v>474</v>
      </c>
      <c r="D36" s="56">
        <v>0</v>
      </c>
      <c r="E36" s="57">
        <f t="shared" si="11"/>
        <v>0</v>
      </c>
      <c r="F36" s="56">
        <v>0</v>
      </c>
      <c r="G36" s="57">
        <f t="shared" si="12"/>
        <v>0</v>
      </c>
      <c r="H36" s="57" t="str">
        <f t="shared" si="2"/>
        <v>0</v>
      </c>
    </row>
    <row r="37" spans="1:8" ht="21.95" hidden="1" customHeight="1" outlineLevel="2" x14ac:dyDescent="0.2">
      <c r="A37" s="202" t="s">
        <v>478</v>
      </c>
      <c r="B37" s="215" t="s">
        <v>479</v>
      </c>
      <c r="C37" s="60" t="s">
        <v>470</v>
      </c>
      <c r="D37" s="61"/>
      <c r="E37" s="46">
        <f>E38+E39+E40+E41</f>
        <v>0</v>
      </c>
      <c r="F37" s="61"/>
      <c r="G37" s="46">
        <f>G38+G39+G40+G41</f>
        <v>0</v>
      </c>
      <c r="H37" s="29" t="str">
        <f t="shared" si="2"/>
        <v>0</v>
      </c>
    </row>
    <row r="38" spans="1:8" ht="21.95" hidden="1" customHeight="1" outlineLevel="2" x14ac:dyDescent="0.2">
      <c r="A38" s="202"/>
      <c r="B38" s="215"/>
      <c r="C38" s="60" t="s">
        <v>471</v>
      </c>
      <c r="D38" s="61"/>
      <c r="E38" s="46" t="str">
        <f>IFERROR(D38/D37*100,"0,0")</f>
        <v>0,0</v>
      </c>
      <c r="F38" s="61"/>
      <c r="G38" s="46" t="str">
        <f>IFERROR(F38/F37*100,"0,0")</f>
        <v>0,0</v>
      </c>
      <c r="H38" s="29" t="str">
        <f t="shared" si="2"/>
        <v>0</v>
      </c>
    </row>
    <row r="39" spans="1:8" ht="21.95" hidden="1" customHeight="1" outlineLevel="2" x14ac:dyDescent="0.2">
      <c r="A39" s="202"/>
      <c r="B39" s="215"/>
      <c r="C39" s="60" t="s">
        <v>472</v>
      </c>
      <c r="D39" s="61"/>
      <c r="E39" s="46" t="str">
        <f>IFERROR(D39/D37*100,"0,0")</f>
        <v>0,0</v>
      </c>
      <c r="F39" s="61"/>
      <c r="G39" s="46" t="str">
        <f>IFERROR(F39/F37*100,"0,0")</f>
        <v>0,0</v>
      </c>
      <c r="H39" s="29" t="str">
        <f t="shared" si="2"/>
        <v>0</v>
      </c>
    </row>
    <row r="40" spans="1:8" ht="21.95" hidden="1" customHeight="1" outlineLevel="2" x14ac:dyDescent="0.2">
      <c r="A40" s="202"/>
      <c r="B40" s="215"/>
      <c r="C40" s="60" t="s">
        <v>473</v>
      </c>
      <c r="D40" s="61"/>
      <c r="E40" s="46" t="str">
        <f>IFERROR(D40/D37*100,"0,0")</f>
        <v>0,0</v>
      </c>
      <c r="F40" s="61"/>
      <c r="G40" s="46" t="str">
        <f>IFERROR(F40/F37*100,"0,0")</f>
        <v>0,0</v>
      </c>
      <c r="H40" s="29" t="str">
        <f t="shared" si="2"/>
        <v>0</v>
      </c>
    </row>
    <row r="41" spans="1:8" ht="21.95" hidden="1" customHeight="1" outlineLevel="2" x14ac:dyDescent="0.2">
      <c r="A41" s="202"/>
      <c r="B41" s="215"/>
      <c r="C41" s="60" t="s">
        <v>474</v>
      </c>
      <c r="D41" s="61"/>
      <c r="E41" s="46" t="str">
        <f>IFERROR(D41/D37*100,"0,0")</f>
        <v>0,0</v>
      </c>
      <c r="F41" s="61"/>
      <c r="G41" s="46" t="str">
        <f>IFERROR(F41/F37*100,"0,0")</f>
        <v>0,0</v>
      </c>
      <c r="H41" s="29" t="str">
        <f t="shared" si="2"/>
        <v>0</v>
      </c>
    </row>
    <row r="42" spans="1:8" ht="15.75" hidden="1" customHeight="1" outlineLevel="1" collapsed="1" x14ac:dyDescent="0.2">
      <c r="A42" s="202" t="s">
        <v>32</v>
      </c>
      <c r="B42" s="209" t="s">
        <v>480</v>
      </c>
      <c r="C42" s="35" t="s">
        <v>470</v>
      </c>
      <c r="D42" s="49">
        <f>D43+D44+D45+D46</f>
        <v>9179.9</v>
      </c>
      <c r="E42" s="29">
        <f>E43+E44+E45+E46</f>
        <v>100</v>
      </c>
      <c r="F42" s="49">
        <f>F43+F44+F45+F46</f>
        <v>6789.7</v>
      </c>
      <c r="G42" s="29">
        <f>G43+G44+G45+G46</f>
        <v>100</v>
      </c>
      <c r="H42" s="29">
        <f t="shared" si="2"/>
        <v>-26</v>
      </c>
    </row>
    <row r="43" spans="1:8" ht="31.5" hidden="1" outlineLevel="1" x14ac:dyDescent="0.2">
      <c r="A43" s="202"/>
      <c r="B43" s="210"/>
      <c r="C43" s="35" t="s">
        <v>471</v>
      </c>
      <c r="D43" s="49">
        <v>9171.2000000000007</v>
      </c>
      <c r="E43" s="29">
        <f>IFERROR(D43/$D$42*100,0)</f>
        <v>99.9</v>
      </c>
      <c r="F43" s="49">
        <v>6789.7</v>
      </c>
      <c r="G43" s="29">
        <f>IFERROR(F43/$F$42*100,0)</f>
        <v>100</v>
      </c>
      <c r="H43" s="29">
        <f t="shared" si="2"/>
        <v>-26</v>
      </c>
    </row>
    <row r="44" spans="1:8" hidden="1" outlineLevel="1" x14ac:dyDescent="0.2">
      <c r="A44" s="202"/>
      <c r="B44" s="210"/>
      <c r="C44" s="35" t="s">
        <v>472</v>
      </c>
      <c r="D44" s="49">
        <v>0</v>
      </c>
      <c r="E44" s="29">
        <f t="shared" ref="E44:E46" si="13">IFERROR(D44/$D$42*100,0)</f>
        <v>0</v>
      </c>
      <c r="F44" s="49">
        <v>0</v>
      </c>
      <c r="G44" s="29">
        <f t="shared" ref="G44:G46" si="14">IFERROR(F44/$F$42*100,0)</f>
        <v>0</v>
      </c>
      <c r="H44" s="29" t="str">
        <f t="shared" si="2"/>
        <v>0</v>
      </c>
    </row>
    <row r="45" spans="1:8" hidden="1" outlineLevel="1" x14ac:dyDescent="0.2">
      <c r="A45" s="202"/>
      <c r="B45" s="210"/>
      <c r="C45" s="35" t="s">
        <v>473</v>
      </c>
      <c r="D45" s="49">
        <v>8.6999999999999993</v>
      </c>
      <c r="E45" s="29">
        <f t="shared" si="13"/>
        <v>0.1</v>
      </c>
      <c r="F45" s="49">
        <v>0</v>
      </c>
      <c r="G45" s="29">
        <f t="shared" si="14"/>
        <v>0</v>
      </c>
      <c r="H45" s="29">
        <f t="shared" si="2"/>
        <v>-100</v>
      </c>
    </row>
    <row r="46" spans="1:8" hidden="1" outlineLevel="1" x14ac:dyDescent="0.2">
      <c r="A46" s="202"/>
      <c r="B46" s="210"/>
      <c r="C46" s="35" t="s">
        <v>474</v>
      </c>
      <c r="D46" s="49">
        <v>0</v>
      </c>
      <c r="E46" s="29">
        <f t="shared" si="13"/>
        <v>0</v>
      </c>
      <c r="F46" s="49">
        <v>0</v>
      </c>
      <c r="G46" s="29">
        <f t="shared" si="14"/>
        <v>0</v>
      </c>
      <c r="H46" s="29" t="str">
        <f t="shared" si="2"/>
        <v>0</v>
      </c>
    </row>
    <row r="47" spans="1:8" ht="15.75" hidden="1" customHeight="1" outlineLevel="1" x14ac:dyDescent="0.2">
      <c r="A47" s="202" t="s">
        <v>33</v>
      </c>
      <c r="B47" s="209" t="s">
        <v>481</v>
      </c>
      <c r="C47" s="35" t="s">
        <v>470</v>
      </c>
      <c r="D47" s="49">
        <f>D48+D49+D50+D51</f>
        <v>432.5</v>
      </c>
      <c r="E47" s="29">
        <f>E48+E49+E50+E51</f>
        <v>100</v>
      </c>
      <c r="F47" s="49">
        <f>SUM(F48:F51)</f>
        <v>432.4</v>
      </c>
      <c r="G47" s="29">
        <f>G48+G49+G50+G51</f>
        <v>100</v>
      </c>
      <c r="H47" s="29">
        <f t="shared" si="2"/>
        <v>0</v>
      </c>
    </row>
    <row r="48" spans="1:8" ht="31.5" hidden="1" outlineLevel="1" x14ac:dyDescent="0.2">
      <c r="A48" s="202"/>
      <c r="B48" s="209"/>
      <c r="C48" s="35" t="s">
        <v>471</v>
      </c>
      <c r="D48" s="49">
        <v>26</v>
      </c>
      <c r="E48" s="29">
        <f>IFERROR(D48/$D$47*100,0)</f>
        <v>6</v>
      </c>
      <c r="F48" s="49">
        <v>25.9</v>
      </c>
      <c r="G48" s="29">
        <f>IFERROR(F48/$F$47*100,0)</f>
        <v>6</v>
      </c>
      <c r="H48" s="29">
        <f t="shared" si="2"/>
        <v>-0.4</v>
      </c>
    </row>
    <row r="49" spans="1:8" hidden="1" outlineLevel="1" x14ac:dyDescent="0.2">
      <c r="A49" s="202"/>
      <c r="B49" s="209"/>
      <c r="C49" s="35" t="s">
        <v>472</v>
      </c>
      <c r="D49" s="49">
        <v>0</v>
      </c>
      <c r="E49" s="29">
        <f t="shared" ref="E49:E51" si="15">IFERROR(D49/$D$47*100,0)</f>
        <v>0</v>
      </c>
      <c r="F49" s="49">
        <v>0</v>
      </c>
      <c r="G49" s="29">
        <f t="shared" ref="G49:G51" si="16">IFERROR(F49/$F$47*100,0)</f>
        <v>0</v>
      </c>
      <c r="H49" s="29" t="str">
        <f t="shared" si="2"/>
        <v>0</v>
      </c>
    </row>
    <row r="50" spans="1:8" hidden="1" outlineLevel="1" x14ac:dyDescent="0.2">
      <c r="A50" s="202"/>
      <c r="B50" s="209"/>
      <c r="C50" s="35" t="s">
        <v>473</v>
      </c>
      <c r="D50" s="49">
        <v>406.5</v>
      </c>
      <c r="E50" s="29">
        <f t="shared" si="15"/>
        <v>94</v>
      </c>
      <c r="F50" s="49">
        <v>406.5</v>
      </c>
      <c r="G50" s="29">
        <f t="shared" si="16"/>
        <v>94</v>
      </c>
      <c r="H50" s="29">
        <f t="shared" si="2"/>
        <v>0</v>
      </c>
    </row>
    <row r="51" spans="1:8" hidden="1" outlineLevel="1" x14ac:dyDescent="0.2">
      <c r="A51" s="202"/>
      <c r="B51" s="209"/>
      <c r="C51" s="35" t="s">
        <v>474</v>
      </c>
      <c r="D51" s="49">
        <v>0</v>
      </c>
      <c r="E51" s="29">
        <f t="shared" si="15"/>
        <v>0</v>
      </c>
      <c r="F51" s="49">
        <v>0</v>
      </c>
      <c r="G51" s="29">
        <f t="shared" si="16"/>
        <v>0</v>
      </c>
      <c r="H51" s="29" t="str">
        <f t="shared" si="2"/>
        <v>0</v>
      </c>
    </row>
    <row r="52" spans="1:8" ht="15.75" hidden="1" customHeight="1" outlineLevel="1" x14ac:dyDescent="0.2">
      <c r="A52" s="202" t="s">
        <v>34</v>
      </c>
      <c r="B52" s="209" t="s">
        <v>35</v>
      </c>
      <c r="C52" s="60" t="s">
        <v>470</v>
      </c>
      <c r="D52" s="61">
        <f>D53+D54+D55+D56</f>
        <v>56404.2</v>
      </c>
      <c r="E52" s="62">
        <f>E53+E54+E55+E56</f>
        <v>100</v>
      </c>
      <c r="F52" s="61">
        <f>F53+F54+F55+F56</f>
        <v>36393</v>
      </c>
      <c r="G52" s="62">
        <f>G53+G54+G55+G56</f>
        <v>100</v>
      </c>
      <c r="H52" s="29">
        <f t="shared" si="2"/>
        <v>-35.5</v>
      </c>
    </row>
    <row r="53" spans="1:8" ht="31.5" hidden="1" outlineLevel="1" x14ac:dyDescent="0.2">
      <c r="A53" s="202"/>
      <c r="B53" s="209"/>
      <c r="C53" s="60" t="s">
        <v>471</v>
      </c>
      <c r="D53" s="61">
        <v>56072.800000000003</v>
      </c>
      <c r="E53" s="62">
        <f>IFERROR(D53/$D$52*100,0)</f>
        <v>99.4</v>
      </c>
      <c r="F53" s="61">
        <v>36207.4</v>
      </c>
      <c r="G53" s="62">
        <f>IFERROR(F53/$F$52*100,0)</f>
        <v>99.5</v>
      </c>
      <c r="H53" s="29">
        <f t="shared" si="2"/>
        <v>-35.4</v>
      </c>
    </row>
    <row r="54" spans="1:8" hidden="1" outlineLevel="1" x14ac:dyDescent="0.2">
      <c r="A54" s="202"/>
      <c r="B54" s="209"/>
      <c r="C54" s="60" t="s">
        <v>472</v>
      </c>
      <c r="D54" s="61">
        <v>0</v>
      </c>
      <c r="E54" s="62">
        <f t="shared" ref="E54:E56" si="17">IFERROR(D54/$D$52*100,0)</f>
        <v>0</v>
      </c>
      <c r="F54" s="61">
        <v>0</v>
      </c>
      <c r="G54" s="62">
        <f t="shared" ref="G54:G56" si="18">IFERROR(F54/$F$52*100,0)</f>
        <v>0</v>
      </c>
      <c r="H54" s="29" t="str">
        <f t="shared" si="2"/>
        <v>0</v>
      </c>
    </row>
    <row r="55" spans="1:8" hidden="1" outlineLevel="1" x14ac:dyDescent="0.2">
      <c r="A55" s="202"/>
      <c r="B55" s="209"/>
      <c r="C55" s="60" t="s">
        <v>473</v>
      </c>
      <c r="D55" s="61">
        <v>331.4</v>
      </c>
      <c r="E55" s="62">
        <f t="shared" si="17"/>
        <v>0.6</v>
      </c>
      <c r="F55" s="50">
        <v>185.6</v>
      </c>
      <c r="G55" s="62">
        <f t="shared" si="18"/>
        <v>0.5</v>
      </c>
      <c r="H55" s="29">
        <f t="shared" si="2"/>
        <v>-44</v>
      </c>
    </row>
    <row r="56" spans="1:8" hidden="1" outlineLevel="1" x14ac:dyDescent="0.2">
      <c r="A56" s="202"/>
      <c r="B56" s="209"/>
      <c r="C56" s="60" t="s">
        <v>474</v>
      </c>
      <c r="D56" s="61">
        <v>0</v>
      </c>
      <c r="E56" s="62">
        <f t="shared" si="17"/>
        <v>0</v>
      </c>
      <c r="F56" s="61">
        <v>0</v>
      </c>
      <c r="G56" s="62">
        <f t="shared" si="18"/>
        <v>0</v>
      </c>
      <c r="H56" s="29" t="str">
        <f t="shared" si="2"/>
        <v>0</v>
      </c>
    </row>
    <row r="57" spans="1:8" ht="15.75" hidden="1" customHeight="1" outlineLevel="1" x14ac:dyDescent="0.2">
      <c r="A57" s="195" t="s">
        <v>36</v>
      </c>
      <c r="B57" s="196" t="s">
        <v>482</v>
      </c>
      <c r="C57" s="44" t="s">
        <v>470</v>
      </c>
      <c r="D57" s="45">
        <f>D58</f>
        <v>280</v>
      </c>
      <c r="E57" s="46">
        <f>E58+E59+E60+E61</f>
        <v>100</v>
      </c>
      <c r="F57" s="45">
        <f>F58</f>
        <v>159.5</v>
      </c>
      <c r="G57" s="46">
        <f>G58+G59+G60+G61</f>
        <v>100</v>
      </c>
      <c r="H57" s="29">
        <f t="shared" si="2"/>
        <v>-43</v>
      </c>
    </row>
    <row r="58" spans="1:8" ht="31.5" hidden="1" outlineLevel="1" x14ac:dyDescent="0.2">
      <c r="A58" s="195"/>
      <c r="B58" s="196"/>
      <c r="C58" s="44" t="s">
        <v>471</v>
      </c>
      <c r="D58" s="45">
        <f>D63+D68</f>
        <v>280</v>
      </c>
      <c r="E58" s="46">
        <f>IFERROR(D58/D57*100,"0,0")</f>
        <v>100</v>
      </c>
      <c r="F58" s="45">
        <f>F63+F68</f>
        <v>159.5</v>
      </c>
      <c r="G58" s="46">
        <f>IFERROR(F58/F57*100,"0,0")</f>
        <v>100</v>
      </c>
      <c r="H58" s="29">
        <f t="shared" si="2"/>
        <v>-43</v>
      </c>
    </row>
    <row r="59" spans="1:8" hidden="1" outlineLevel="1" x14ac:dyDescent="0.2">
      <c r="A59" s="195"/>
      <c r="B59" s="196"/>
      <c r="C59" s="44" t="s">
        <v>472</v>
      </c>
      <c r="D59" s="45">
        <v>0</v>
      </c>
      <c r="E59" s="46">
        <f>IFERROR(D59/D57*100,"0,0")</f>
        <v>0</v>
      </c>
      <c r="F59" s="45">
        <v>0</v>
      </c>
      <c r="G59" s="46">
        <f>IFERROR(F59/F57*100,"0,0")</f>
        <v>0</v>
      </c>
      <c r="H59" s="29" t="str">
        <f t="shared" si="2"/>
        <v>0</v>
      </c>
    </row>
    <row r="60" spans="1:8" hidden="1" outlineLevel="1" x14ac:dyDescent="0.2">
      <c r="A60" s="195"/>
      <c r="B60" s="196"/>
      <c r="C60" s="44" t="s">
        <v>473</v>
      </c>
      <c r="D60" s="45">
        <v>0</v>
      </c>
      <c r="E60" s="46">
        <f>IFERROR(D60/D57*100,"0,0")</f>
        <v>0</v>
      </c>
      <c r="F60" s="45">
        <v>0</v>
      </c>
      <c r="G60" s="46">
        <f>IFERROR(F60/F57*100,"0,0")</f>
        <v>0</v>
      </c>
      <c r="H60" s="29" t="str">
        <f t="shared" si="2"/>
        <v>0</v>
      </c>
    </row>
    <row r="61" spans="1:8" hidden="1" outlineLevel="1" x14ac:dyDescent="0.2">
      <c r="A61" s="195"/>
      <c r="B61" s="196"/>
      <c r="C61" s="44" t="s">
        <v>474</v>
      </c>
      <c r="D61" s="45">
        <v>0</v>
      </c>
      <c r="E61" s="46">
        <f>IFERROR(D61/D57*100,"0,0")</f>
        <v>0</v>
      </c>
      <c r="F61" s="45">
        <v>0</v>
      </c>
      <c r="G61" s="46">
        <f>IFERROR(F61/F57*100,"0,0")</f>
        <v>0</v>
      </c>
      <c r="H61" s="29" t="str">
        <f t="shared" si="2"/>
        <v>0</v>
      </c>
    </row>
    <row r="62" spans="1:8" ht="15.75" hidden="1" customHeight="1" outlineLevel="1" x14ac:dyDescent="0.2">
      <c r="A62" s="211" t="s">
        <v>37</v>
      </c>
      <c r="B62" s="203" t="s">
        <v>38</v>
      </c>
      <c r="C62" s="60" t="s">
        <v>470</v>
      </c>
      <c r="D62" s="61">
        <f>D63</f>
        <v>150</v>
      </c>
      <c r="E62" s="62">
        <f>E63+E64+E65+E66</f>
        <v>100</v>
      </c>
      <c r="F62" s="61">
        <f>F63</f>
        <v>82.5</v>
      </c>
      <c r="G62" s="62">
        <f>G63+G64+G65+G66</f>
        <v>100</v>
      </c>
      <c r="H62" s="29">
        <f t="shared" si="2"/>
        <v>-45</v>
      </c>
    </row>
    <row r="63" spans="1:8" ht="31.5" hidden="1" outlineLevel="1" x14ac:dyDescent="0.2">
      <c r="A63" s="202"/>
      <c r="B63" s="203"/>
      <c r="C63" s="60" t="s">
        <v>471</v>
      </c>
      <c r="D63" s="61">
        <v>150</v>
      </c>
      <c r="E63" s="62">
        <f>IFERROR(D63/$D$62*100,0)</f>
        <v>100</v>
      </c>
      <c r="F63" s="61">
        <v>82.5</v>
      </c>
      <c r="G63" s="62">
        <f>IFERROR(F63/F$62*100,0)</f>
        <v>100</v>
      </c>
      <c r="H63" s="29">
        <f t="shared" si="2"/>
        <v>-45</v>
      </c>
    </row>
    <row r="64" spans="1:8" hidden="1" outlineLevel="1" x14ac:dyDescent="0.2">
      <c r="A64" s="202"/>
      <c r="B64" s="203"/>
      <c r="C64" s="60" t="s">
        <v>472</v>
      </c>
      <c r="D64" s="61">
        <v>0</v>
      </c>
      <c r="E64" s="62">
        <f t="shared" ref="E64:E66" si="19">IFERROR(D64/$D$62*100,0)</f>
        <v>0</v>
      </c>
      <c r="F64" s="61">
        <v>0</v>
      </c>
      <c r="G64" s="62">
        <f t="shared" ref="G64:G66" si="20">IFERROR(F64/F$62*100,0)</f>
        <v>0</v>
      </c>
      <c r="H64" s="29" t="str">
        <f t="shared" si="2"/>
        <v>0</v>
      </c>
    </row>
    <row r="65" spans="1:8" hidden="1" outlineLevel="1" x14ac:dyDescent="0.2">
      <c r="A65" s="202"/>
      <c r="B65" s="203"/>
      <c r="C65" s="60" t="s">
        <v>473</v>
      </c>
      <c r="D65" s="61">
        <v>0</v>
      </c>
      <c r="E65" s="62">
        <f t="shared" si="19"/>
        <v>0</v>
      </c>
      <c r="F65" s="61">
        <v>0</v>
      </c>
      <c r="G65" s="62">
        <f t="shared" si="20"/>
        <v>0</v>
      </c>
      <c r="H65" s="29" t="str">
        <f t="shared" si="2"/>
        <v>0</v>
      </c>
    </row>
    <row r="66" spans="1:8" hidden="1" outlineLevel="1" x14ac:dyDescent="0.2">
      <c r="A66" s="202"/>
      <c r="B66" s="203"/>
      <c r="C66" s="60" t="s">
        <v>474</v>
      </c>
      <c r="D66" s="61">
        <v>0</v>
      </c>
      <c r="E66" s="62">
        <f t="shared" si="19"/>
        <v>0</v>
      </c>
      <c r="F66" s="61">
        <v>0</v>
      </c>
      <c r="G66" s="62">
        <f t="shared" si="20"/>
        <v>0</v>
      </c>
      <c r="H66" s="29" t="str">
        <f t="shared" si="2"/>
        <v>0</v>
      </c>
    </row>
    <row r="67" spans="1:8" ht="15.75" hidden="1" customHeight="1" outlineLevel="1" x14ac:dyDescent="0.2">
      <c r="A67" s="202" t="s">
        <v>39</v>
      </c>
      <c r="B67" s="203" t="s">
        <v>483</v>
      </c>
      <c r="C67" s="60" t="s">
        <v>470</v>
      </c>
      <c r="D67" s="61">
        <f>D68</f>
        <v>130</v>
      </c>
      <c r="E67" s="62">
        <f>E68+E69+E70+E71</f>
        <v>100</v>
      </c>
      <c r="F67" s="61">
        <f>F68</f>
        <v>77</v>
      </c>
      <c r="G67" s="62">
        <f>G68+G69+G70+G71</f>
        <v>100</v>
      </c>
      <c r="H67" s="29">
        <f t="shared" si="2"/>
        <v>-40.799999999999997</v>
      </c>
    </row>
    <row r="68" spans="1:8" ht="31.5" hidden="1" outlineLevel="1" x14ac:dyDescent="0.2">
      <c r="A68" s="202"/>
      <c r="B68" s="203"/>
      <c r="C68" s="60" t="s">
        <v>471</v>
      </c>
      <c r="D68" s="61">
        <v>130</v>
      </c>
      <c r="E68" s="62">
        <f>IFERROR(D68/$D$67*100,0)</f>
        <v>100</v>
      </c>
      <c r="F68" s="61">
        <v>77</v>
      </c>
      <c r="G68" s="29">
        <f>IFERROR(F68/$F$67*100,0)</f>
        <v>100</v>
      </c>
      <c r="H68" s="29">
        <f t="shared" si="2"/>
        <v>-40.799999999999997</v>
      </c>
    </row>
    <row r="69" spans="1:8" hidden="1" outlineLevel="1" x14ac:dyDescent="0.2">
      <c r="A69" s="202"/>
      <c r="B69" s="203"/>
      <c r="C69" s="60" t="s">
        <v>472</v>
      </c>
      <c r="D69" s="61">
        <v>0</v>
      </c>
      <c r="E69" s="62">
        <f t="shared" ref="E69:E71" si="21">IFERROR(D69/$D$67*100,0)</f>
        <v>0</v>
      </c>
      <c r="F69" s="61">
        <v>0</v>
      </c>
      <c r="G69" s="29">
        <f t="shared" ref="G69:G71" si="22">IFERROR(F69/$F$67*100,0)</f>
        <v>0</v>
      </c>
      <c r="H69" s="29" t="str">
        <f t="shared" si="2"/>
        <v>0</v>
      </c>
    </row>
    <row r="70" spans="1:8" hidden="1" outlineLevel="1" x14ac:dyDescent="0.2">
      <c r="A70" s="202"/>
      <c r="B70" s="203"/>
      <c r="C70" s="60" t="s">
        <v>473</v>
      </c>
      <c r="D70" s="61">
        <v>0</v>
      </c>
      <c r="E70" s="62">
        <f t="shared" si="21"/>
        <v>0</v>
      </c>
      <c r="F70" s="61">
        <v>0</v>
      </c>
      <c r="G70" s="29">
        <f t="shared" si="22"/>
        <v>0</v>
      </c>
      <c r="H70" s="29" t="str">
        <f t="shared" si="2"/>
        <v>0</v>
      </c>
    </row>
    <row r="71" spans="1:8" hidden="1" outlineLevel="1" x14ac:dyDescent="0.2">
      <c r="A71" s="202"/>
      <c r="B71" s="203"/>
      <c r="C71" s="60" t="s">
        <v>474</v>
      </c>
      <c r="D71" s="61">
        <v>0</v>
      </c>
      <c r="E71" s="62">
        <f t="shared" si="21"/>
        <v>0</v>
      </c>
      <c r="F71" s="61">
        <v>0</v>
      </c>
      <c r="G71" s="29">
        <f t="shared" si="22"/>
        <v>0</v>
      </c>
      <c r="H71" s="29" t="str">
        <f t="shared" ref="H71:H134" si="23">IFERROR(F71/D71*100-100,"0")</f>
        <v>0</v>
      </c>
    </row>
    <row r="72" spans="1:8" ht="15.75" hidden="1" customHeight="1" outlineLevel="1" x14ac:dyDescent="0.2">
      <c r="A72" s="195" t="s">
        <v>40</v>
      </c>
      <c r="B72" s="196" t="s">
        <v>484</v>
      </c>
      <c r="C72" s="44" t="s">
        <v>470</v>
      </c>
      <c r="D72" s="45">
        <f>D73+D75+D76</f>
        <v>6237</v>
      </c>
      <c r="E72" s="46">
        <f>E73+E74+E75+E76</f>
        <v>100</v>
      </c>
      <c r="F72" s="45">
        <f>F73+F74+F75+F76</f>
        <v>8722.9</v>
      </c>
      <c r="G72" s="46">
        <f>G73+G74+G75+G76</f>
        <v>100</v>
      </c>
      <c r="H72" s="29">
        <f t="shared" si="23"/>
        <v>39.9</v>
      </c>
    </row>
    <row r="73" spans="1:8" ht="31.5" hidden="1" outlineLevel="1" x14ac:dyDescent="0.2">
      <c r="A73" s="195"/>
      <c r="B73" s="196"/>
      <c r="C73" s="44" t="s">
        <v>471</v>
      </c>
      <c r="D73" s="45">
        <f>D78+D88+D93</f>
        <v>2287</v>
      </c>
      <c r="E73" s="46">
        <f>IFERROR(D73/D72*100,"0,0")</f>
        <v>36.700000000000003</v>
      </c>
      <c r="F73" s="45">
        <f>F78+F88+F93</f>
        <v>5497.4</v>
      </c>
      <c r="G73" s="46">
        <f>IFERROR(F73/F72*100,"0,0")</f>
        <v>63</v>
      </c>
      <c r="H73" s="29">
        <f t="shared" si="23"/>
        <v>140.4</v>
      </c>
    </row>
    <row r="74" spans="1:8" hidden="1" outlineLevel="1" x14ac:dyDescent="0.2">
      <c r="A74" s="195"/>
      <c r="B74" s="196"/>
      <c r="C74" s="44" t="s">
        <v>472</v>
      </c>
      <c r="D74" s="45">
        <v>0</v>
      </c>
      <c r="E74" s="46">
        <f>IFERROR(D74/D72*100,"0,0")</f>
        <v>0</v>
      </c>
      <c r="F74" s="45">
        <f t="shared" ref="F74:F76" si="24">F79+F89+F84</f>
        <v>0</v>
      </c>
      <c r="G74" s="46">
        <f>IFERROR(F74/F72*100,"0,0")</f>
        <v>0</v>
      </c>
      <c r="H74" s="29" t="str">
        <f t="shared" si="23"/>
        <v>0</v>
      </c>
    </row>
    <row r="75" spans="1:8" hidden="1" outlineLevel="1" x14ac:dyDescent="0.2">
      <c r="A75" s="195"/>
      <c r="B75" s="196"/>
      <c r="C75" s="44" t="s">
        <v>473</v>
      </c>
      <c r="D75" s="45">
        <f>D85</f>
        <v>2114</v>
      </c>
      <c r="E75" s="46">
        <f>IFERROR(D75/D72*100,"0,0")</f>
        <v>33.9</v>
      </c>
      <c r="F75" s="45">
        <f t="shared" si="24"/>
        <v>1585.5</v>
      </c>
      <c r="G75" s="46">
        <f>IFERROR(F75/F72*100,"0,0")</f>
        <v>18.2</v>
      </c>
      <c r="H75" s="29">
        <f t="shared" si="23"/>
        <v>-25</v>
      </c>
    </row>
    <row r="76" spans="1:8" hidden="1" outlineLevel="1" x14ac:dyDescent="0.2">
      <c r="A76" s="195"/>
      <c r="B76" s="196"/>
      <c r="C76" s="44" t="s">
        <v>474</v>
      </c>
      <c r="D76" s="45">
        <f>D81+D91</f>
        <v>1836</v>
      </c>
      <c r="E76" s="46">
        <f>IFERROR(D76/D72*100,"0,0")</f>
        <v>29.4</v>
      </c>
      <c r="F76" s="45">
        <f t="shared" si="24"/>
        <v>1640</v>
      </c>
      <c r="G76" s="46">
        <f>IFERROR(F76/F72*100,"0,0")</f>
        <v>18.8</v>
      </c>
      <c r="H76" s="29">
        <f t="shared" si="23"/>
        <v>-10.7</v>
      </c>
    </row>
    <row r="77" spans="1:8" ht="15.75" hidden="1" customHeight="1" outlineLevel="1" x14ac:dyDescent="0.2">
      <c r="A77" s="202" t="s">
        <v>41</v>
      </c>
      <c r="B77" s="203" t="s">
        <v>485</v>
      </c>
      <c r="C77" s="60" t="s">
        <v>470</v>
      </c>
      <c r="D77" s="61">
        <f>D78+D81</f>
        <v>4048</v>
      </c>
      <c r="E77" s="62">
        <f>E78+E79+E80+E81</f>
        <v>100</v>
      </c>
      <c r="F77" s="61">
        <f>F78+F79+F80+F81</f>
        <v>7128</v>
      </c>
      <c r="G77" s="62">
        <f>G78+G79+G80+G81</f>
        <v>100</v>
      </c>
      <c r="H77" s="29">
        <f t="shared" si="23"/>
        <v>76.099999999999994</v>
      </c>
    </row>
    <row r="78" spans="1:8" ht="31.5" hidden="1" outlineLevel="1" x14ac:dyDescent="0.2">
      <c r="A78" s="202"/>
      <c r="B78" s="203"/>
      <c r="C78" s="60" t="s">
        <v>471</v>
      </c>
      <c r="D78" s="61">
        <v>2212</v>
      </c>
      <c r="E78" s="62">
        <f>IFERROR(D78/$D$77*100,0)</f>
        <v>54.6</v>
      </c>
      <c r="F78" s="50">
        <v>5488</v>
      </c>
      <c r="G78" s="62">
        <f>IFERROR(F78/$F$77*100,0)</f>
        <v>77</v>
      </c>
      <c r="H78" s="29">
        <f t="shared" si="23"/>
        <v>148.1</v>
      </c>
    </row>
    <row r="79" spans="1:8" hidden="1" outlineLevel="1" x14ac:dyDescent="0.2">
      <c r="A79" s="202"/>
      <c r="B79" s="203"/>
      <c r="C79" s="60" t="s">
        <v>472</v>
      </c>
      <c r="D79" s="61">
        <v>0</v>
      </c>
      <c r="E79" s="62">
        <f t="shared" ref="E79:E81" si="25">IFERROR(D79/$D$77*100,0)</f>
        <v>0</v>
      </c>
      <c r="F79" s="61">
        <v>0</v>
      </c>
      <c r="G79" s="62">
        <f t="shared" ref="G79:G81" si="26">IFERROR(F79/$F$77*100,0)</f>
        <v>0</v>
      </c>
      <c r="H79" s="29" t="str">
        <f t="shared" si="23"/>
        <v>0</v>
      </c>
    </row>
    <row r="80" spans="1:8" hidden="1" outlineLevel="1" x14ac:dyDescent="0.2">
      <c r="A80" s="202"/>
      <c r="B80" s="203"/>
      <c r="C80" s="60" t="s">
        <v>473</v>
      </c>
      <c r="D80" s="61">
        <v>0</v>
      </c>
      <c r="E80" s="62">
        <f t="shared" si="25"/>
        <v>0</v>
      </c>
      <c r="F80" s="61">
        <v>0</v>
      </c>
      <c r="G80" s="62">
        <f t="shared" si="26"/>
        <v>0</v>
      </c>
      <c r="H80" s="29" t="str">
        <f t="shared" si="23"/>
        <v>0</v>
      </c>
    </row>
    <row r="81" spans="1:8" hidden="1" outlineLevel="1" x14ac:dyDescent="0.2">
      <c r="A81" s="202"/>
      <c r="B81" s="203"/>
      <c r="C81" s="60" t="s">
        <v>474</v>
      </c>
      <c r="D81" s="61">
        <v>1836</v>
      </c>
      <c r="E81" s="62">
        <f t="shared" si="25"/>
        <v>45.4</v>
      </c>
      <c r="F81" s="61">
        <v>1640</v>
      </c>
      <c r="G81" s="62">
        <f t="shared" si="26"/>
        <v>23</v>
      </c>
      <c r="H81" s="29">
        <f t="shared" si="23"/>
        <v>-10.7</v>
      </c>
    </row>
    <row r="82" spans="1:8" ht="15.75" hidden="1" customHeight="1" outlineLevel="1" x14ac:dyDescent="0.2">
      <c r="A82" s="202" t="s">
        <v>42</v>
      </c>
      <c r="B82" s="203" t="s">
        <v>43</v>
      </c>
      <c r="C82" s="60" t="s">
        <v>470</v>
      </c>
      <c r="D82" s="61">
        <f>D85</f>
        <v>2114</v>
      </c>
      <c r="E82" s="62">
        <f>E83+E84+E85+E86</f>
        <v>100</v>
      </c>
      <c r="F82" s="61">
        <f>F85</f>
        <v>1585.5</v>
      </c>
      <c r="G82" s="62">
        <f>G83+G84+G85+G86</f>
        <v>100</v>
      </c>
      <c r="H82" s="29">
        <f t="shared" si="23"/>
        <v>-25</v>
      </c>
    </row>
    <row r="83" spans="1:8" ht="31.5" hidden="1" outlineLevel="1" x14ac:dyDescent="0.2">
      <c r="A83" s="202"/>
      <c r="B83" s="203"/>
      <c r="C83" s="60" t="s">
        <v>471</v>
      </c>
      <c r="D83" s="61">
        <v>0</v>
      </c>
      <c r="E83" s="62">
        <f>IFERROR(D83/$D$82*100,"0,0")</f>
        <v>0</v>
      </c>
      <c r="F83" s="61">
        <v>0</v>
      </c>
      <c r="G83" s="62">
        <f>IFERROR(F83/$F$82*100,"0,0")</f>
        <v>0</v>
      </c>
      <c r="H83" s="29" t="str">
        <f t="shared" si="23"/>
        <v>0</v>
      </c>
    </row>
    <row r="84" spans="1:8" hidden="1" outlineLevel="1" x14ac:dyDescent="0.2">
      <c r="A84" s="202"/>
      <c r="B84" s="203"/>
      <c r="C84" s="60" t="s">
        <v>472</v>
      </c>
      <c r="D84" s="61">
        <v>0</v>
      </c>
      <c r="E84" s="62">
        <f t="shared" ref="E84:E86" si="27">IFERROR(D84/$D$82*100,"0,0")</f>
        <v>0</v>
      </c>
      <c r="F84" s="61">
        <v>0</v>
      </c>
      <c r="G84" s="62">
        <f t="shared" ref="G84:G86" si="28">IFERROR(F84/$F$82*100,"0,0")</f>
        <v>0</v>
      </c>
      <c r="H84" s="29" t="str">
        <f t="shared" si="23"/>
        <v>0</v>
      </c>
    </row>
    <row r="85" spans="1:8" hidden="1" outlineLevel="1" x14ac:dyDescent="0.2">
      <c r="A85" s="202"/>
      <c r="B85" s="203"/>
      <c r="C85" s="60" t="s">
        <v>473</v>
      </c>
      <c r="D85" s="61">
        <v>2114</v>
      </c>
      <c r="E85" s="62">
        <f t="shared" si="27"/>
        <v>100</v>
      </c>
      <c r="F85" s="61">
        <v>1585.5</v>
      </c>
      <c r="G85" s="62">
        <f t="shared" si="28"/>
        <v>100</v>
      </c>
      <c r="H85" s="29">
        <f t="shared" si="23"/>
        <v>-25</v>
      </c>
    </row>
    <row r="86" spans="1:8" hidden="1" outlineLevel="1" x14ac:dyDescent="0.2">
      <c r="A86" s="202"/>
      <c r="B86" s="203"/>
      <c r="C86" s="60" t="s">
        <v>474</v>
      </c>
      <c r="D86" s="61">
        <v>0</v>
      </c>
      <c r="E86" s="62">
        <f t="shared" si="27"/>
        <v>0</v>
      </c>
      <c r="F86" s="61">
        <v>0</v>
      </c>
      <c r="G86" s="62">
        <f t="shared" si="28"/>
        <v>0</v>
      </c>
      <c r="H86" s="29" t="str">
        <f t="shared" si="23"/>
        <v>0</v>
      </c>
    </row>
    <row r="87" spans="1:8" ht="15.75" hidden="1" customHeight="1" outlineLevel="1" x14ac:dyDescent="0.2">
      <c r="A87" s="202" t="s">
        <v>44</v>
      </c>
      <c r="B87" s="203" t="s">
        <v>486</v>
      </c>
      <c r="C87" s="60" t="s">
        <v>470</v>
      </c>
      <c r="D87" s="61">
        <f>D88+D91</f>
        <v>25</v>
      </c>
      <c r="E87" s="62">
        <f>E88+E89+E90+E91</f>
        <v>100</v>
      </c>
      <c r="F87" s="61">
        <f>F88+F89+F90+F91</f>
        <v>9.4</v>
      </c>
      <c r="G87" s="62">
        <f>G88+G89+G90+G91</f>
        <v>100</v>
      </c>
      <c r="H87" s="29">
        <f t="shared" si="23"/>
        <v>-62.4</v>
      </c>
    </row>
    <row r="88" spans="1:8" ht="31.5" hidden="1" outlineLevel="1" x14ac:dyDescent="0.2">
      <c r="A88" s="202"/>
      <c r="B88" s="203"/>
      <c r="C88" s="60" t="s">
        <v>471</v>
      </c>
      <c r="D88" s="61">
        <v>25</v>
      </c>
      <c r="E88" s="62">
        <f>IFERROR(D88/$D$87*100,0)</f>
        <v>100</v>
      </c>
      <c r="F88" s="61">
        <v>9.4</v>
      </c>
      <c r="G88" s="62">
        <f>IFERROR(F88/$F$87*100,0)</f>
        <v>100</v>
      </c>
      <c r="H88" s="29">
        <f t="shared" si="23"/>
        <v>-62.4</v>
      </c>
    </row>
    <row r="89" spans="1:8" hidden="1" outlineLevel="1" x14ac:dyDescent="0.2">
      <c r="A89" s="202"/>
      <c r="B89" s="203"/>
      <c r="C89" s="60" t="s">
        <v>472</v>
      </c>
      <c r="D89" s="61">
        <v>0</v>
      </c>
      <c r="E89" s="62">
        <f t="shared" ref="E89:E91" si="29">IFERROR(D89/$D$87*100,0)</f>
        <v>0</v>
      </c>
      <c r="F89" s="61">
        <v>0</v>
      </c>
      <c r="G89" s="62">
        <f t="shared" ref="G89:G91" si="30">IFERROR(F89/$F$87*100,0)</f>
        <v>0</v>
      </c>
      <c r="H89" s="29" t="str">
        <f t="shared" si="23"/>
        <v>0</v>
      </c>
    </row>
    <row r="90" spans="1:8" hidden="1" outlineLevel="1" x14ac:dyDescent="0.2">
      <c r="A90" s="202"/>
      <c r="B90" s="203"/>
      <c r="C90" s="60" t="s">
        <v>473</v>
      </c>
      <c r="D90" s="61">
        <v>0</v>
      </c>
      <c r="E90" s="62">
        <f t="shared" si="29"/>
        <v>0</v>
      </c>
      <c r="F90" s="61">
        <v>0</v>
      </c>
      <c r="G90" s="62">
        <f t="shared" si="30"/>
        <v>0</v>
      </c>
      <c r="H90" s="29" t="str">
        <f t="shared" si="23"/>
        <v>0</v>
      </c>
    </row>
    <row r="91" spans="1:8" hidden="1" outlineLevel="1" x14ac:dyDescent="0.2">
      <c r="A91" s="202"/>
      <c r="B91" s="203"/>
      <c r="C91" s="60" t="s">
        <v>474</v>
      </c>
      <c r="D91" s="61">
        <v>0</v>
      </c>
      <c r="E91" s="62">
        <f t="shared" si="29"/>
        <v>0</v>
      </c>
      <c r="F91" s="61">
        <v>0</v>
      </c>
      <c r="G91" s="62">
        <f t="shared" si="30"/>
        <v>0</v>
      </c>
      <c r="H91" s="29" t="str">
        <f t="shared" si="23"/>
        <v>0</v>
      </c>
    </row>
    <row r="92" spans="1:8" ht="15.75" hidden="1" customHeight="1" outlineLevel="1" x14ac:dyDescent="0.2">
      <c r="A92" s="202" t="s">
        <v>45</v>
      </c>
      <c r="B92" s="205" t="s">
        <v>46</v>
      </c>
      <c r="C92" s="63" t="s">
        <v>487</v>
      </c>
      <c r="D92" s="64">
        <f>D93+D95+D96</f>
        <v>50</v>
      </c>
      <c r="E92" s="64">
        <f>E93+E94+E95+E96</f>
        <v>100</v>
      </c>
      <c r="F92" s="64">
        <f>F93+F95+F96</f>
        <v>0</v>
      </c>
      <c r="G92" s="64">
        <v>0</v>
      </c>
      <c r="H92" s="29">
        <f t="shared" si="23"/>
        <v>-100</v>
      </c>
    </row>
    <row r="93" spans="1:8" ht="31.5" hidden="1" outlineLevel="1" x14ac:dyDescent="0.2">
      <c r="A93" s="202"/>
      <c r="B93" s="206"/>
      <c r="C93" s="65" t="s">
        <v>488</v>
      </c>
      <c r="D93" s="64">
        <v>50</v>
      </c>
      <c r="E93" s="64">
        <f>IFERROR(D93/$D$92*100,0)</f>
        <v>100</v>
      </c>
      <c r="F93" s="64">
        <v>0</v>
      </c>
      <c r="G93" s="64">
        <v>0</v>
      </c>
      <c r="H93" s="29">
        <f t="shared" si="23"/>
        <v>-100</v>
      </c>
    </row>
    <row r="94" spans="1:8" hidden="1" outlineLevel="1" x14ac:dyDescent="0.2">
      <c r="A94" s="202"/>
      <c r="B94" s="206"/>
      <c r="C94" s="63" t="s">
        <v>472</v>
      </c>
      <c r="D94" s="64">
        <v>0</v>
      </c>
      <c r="E94" s="64">
        <f t="shared" ref="E94:E96" si="31">IFERROR(D94/$D$92*100,0)</f>
        <v>0</v>
      </c>
      <c r="F94" s="64">
        <v>0</v>
      </c>
      <c r="G94" s="64" t="str">
        <f>IFERROR(F94/F92*100,"0,0")</f>
        <v>0,0</v>
      </c>
      <c r="H94" s="29" t="str">
        <f t="shared" si="23"/>
        <v>0</v>
      </c>
    </row>
    <row r="95" spans="1:8" hidden="1" outlineLevel="1" x14ac:dyDescent="0.2">
      <c r="A95" s="202"/>
      <c r="B95" s="206"/>
      <c r="C95" s="63" t="s">
        <v>489</v>
      </c>
      <c r="D95" s="64">
        <v>0</v>
      </c>
      <c r="E95" s="64">
        <f t="shared" si="31"/>
        <v>0</v>
      </c>
      <c r="F95" s="64">
        <v>0</v>
      </c>
      <c r="G95" s="64" t="str">
        <f>IFERROR(F95/F92*100,"0,0")</f>
        <v>0,0</v>
      </c>
      <c r="H95" s="29" t="str">
        <f t="shared" si="23"/>
        <v>0</v>
      </c>
    </row>
    <row r="96" spans="1:8" hidden="1" outlineLevel="1" x14ac:dyDescent="0.2">
      <c r="A96" s="202"/>
      <c r="B96" s="207"/>
      <c r="C96" s="63" t="s">
        <v>490</v>
      </c>
      <c r="D96" s="64">
        <v>0</v>
      </c>
      <c r="E96" s="64">
        <f t="shared" si="31"/>
        <v>0</v>
      </c>
      <c r="F96" s="64">
        <v>0</v>
      </c>
      <c r="G96" s="64" t="str">
        <f>IFERROR(F96/F92*100,"0,0")</f>
        <v>0,0</v>
      </c>
      <c r="H96" s="29" t="str">
        <f t="shared" si="23"/>
        <v>0</v>
      </c>
    </row>
    <row r="97" spans="1:8" ht="15.75" hidden="1" customHeight="1" outlineLevel="1" x14ac:dyDescent="0.2">
      <c r="A97" s="195" t="s">
        <v>491</v>
      </c>
      <c r="B97" s="196" t="s">
        <v>652</v>
      </c>
      <c r="C97" s="44" t="s">
        <v>470</v>
      </c>
      <c r="D97" s="45">
        <f>D98+D99+D100+D101</f>
        <v>36861.199999999997</v>
      </c>
      <c r="E97" s="46">
        <f>E98+E99+E100+E101</f>
        <v>100</v>
      </c>
      <c r="F97" s="45">
        <f>F98+F99+F100+F101</f>
        <v>28176.2</v>
      </c>
      <c r="G97" s="46">
        <f>G98+G99+G100+G101</f>
        <v>100</v>
      </c>
      <c r="H97" s="29">
        <f t="shared" si="23"/>
        <v>-23.6</v>
      </c>
    </row>
    <row r="98" spans="1:8" ht="31.5" hidden="1" outlineLevel="1" x14ac:dyDescent="0.2">
      <c r="A98" s="195"/>
      <c r="B98" s="196"/>
      <c r="C98" s="44" t="s">
        <v>471</v>
      </c>
      <c r="D98" s="45">
        <f>D103+D108+D113</f>
        <v>23597.200000000001</v>
      </c>
      <c r="E98" s="46">
        <f>IFERROR(D98/D97*100,"0,0")</f>
        <v>64</v>
      </c>
      <c r="F98" s="45">
        <f>F103+F108+F113</f>
        <v>14993.2</v>
      </c>
      <c r="G98" s="46">
        <f>IFERROR(F98/F97*100,"0,0")</f>
        <v>53.2</v>
      </c>
      <c r="H98" s="29">
        <f t="shared" si="23"/>
        <v>-36.5</v>
      </c>
    </row>
    <row r="99" spans="1:8" hidden="1" outlineLevel="1" x14ac:dyDescent="0.2">
      <c r="A99" s="195"/>
      <c r="B99" s="196"/>
      <c r="C99" s="44" t="s">
        <v>472</v>
      </c>
      <c r="D99" s="45">
        <v>0</v>
      </c>
      <c r="E99" s="46">
        <f>IFERROR(D99/D97*100,"0,0")</f>
        <v>0</v>
      </c>
      <c r="F99" s="45">
        <v>0</v>
      </c>
      <c r="G99" s="46">
        <f>IFERROR(F99/F97*100,"0,0")</f>
        <v>0</v>
      </c>
      <c r="H99" s="29" t="str">
        <f t="shared" si="23"/>
        <v>0</v>
      </c>
    </row>
    <row r="100" spans="1:8" hidden="1" outlineLevel="1" x14ac:dyDescent="0.2">
      <c r="A100" s="195"/>
      <c r="B100" s="196"/>
      <c r="C100" s="44" t="s">
        <v>473</v>
      </c>
      <c r="D100" s="45">
        <f>D105+D110+D115</f>
        <v>13264</v>
      </c>
      <c r="E100" s="46">
        <f>IFERROR(D100/D97*100,"0,0")</f>
        <v>36</v>
      </c>
      <c r="F100" s="45">
        <f>F105+F110+F115</f>
        <v>13183</v>
      </c>
      <c r="G100" s="46">
        <f>IFERROR(F100/F97*100,"0,0")</f>
        <v>46.8</v>
      </c>
      <c r="H100" s="29">
        <f t="shared" si="23"/>
        <v>-0.6</v>
      </c>
    </row>
    <row r="101" spans="1:8" hidden="1" outlineLevel="1" x14ac:dyDescent="0.2">
      <c r="A101" s="195"/>
      <c r="B101" s="196"/>
      <c r="C101" s="44" t="s">
        <v>474</v>
      </c>
      <c r="D101" s="45">
        <v>0</v>
      </c>
      <c r="E101" s="46">
        <f>IFERROR(D101/D97*100,"0,0")</f>
        <v>0</v>
      </c>
      <c r="F101" s="45">
        <v>0</v>
      </c>
      <c r="G101" s="46">
        <f>IFERROR(F101/F97*100,"0,0")</f>
        <v>0</v>
      </c>
      <c r="H101" s="29" t="str">
        <f t="shared" si="23"/>
        <v>0</v>
      </c>
    </row>
    <row r="102" spans="1:8" ht="15.75" hidden="1" customHeight="1" outlineLevel="1" x14ac:dyDescent="0.2">
      <c r="A102" s="202" t="s">
        <v>47</v>
      </c>
      <c r="B102" s="203" t="s">
        <v>48</v>
      </c>
      <c r="C102" s="60" t="s">
        <v>470</v>
      </c>
      <c r="D102" s="61">
        <f>D103+D104+D105+D106</f>
        <v>17864</v>
      </c>
      <c r="E102" s="62">
        <f>E103+E104+E105+E106</f>
        <v>100</v>
      </c>
      <c r="F102" s="61">
        <f>F103+F104+F105</f>
        <v>10878.2</v>
      </c>
      <c r="G102" s="62">
        <f>G103+G104+G105+G106</f>
        <v>100</v>
      </c>
      <c r="H102" s="29">
        <f t="shared" si="23"/>
        <v>-39.1</v>
      </c>
    </row>
    <row r="103" spans="1:8" ht="31.5" hidden="1" outlineLevel="1" x14ac:dyDescent="0.2">
      <c r="A103" s="202"/>
      <c r="B103" s="203"/>
      <c r="C103" s="60" t="s">
        <v>471</v>
      </c>
      <c r="D103" s="61">
        <v>17864</v>
      </c>
      <c r="E103" s="62">
        <f>IFERROR(D103/$D$102*100,"0,0")</f>
        <v>100</v>
      </c>
      <c r="F103" s="61">
        <v>10878.2</v>
      </c>
      <c r="G103" s="62">
        <f>IFERROR(F103/$F$102*100,"0,0")</f>
        <v>100</v>
      </c>
      <c r="H103" s="29">
        <f t="shared" si="23"/>
        <v>-39.1</v>
      </c>
    </row>
    <row r="104" spans="1:8" hidden="1" outlineLevel="1" x14ac:dyDescent="0.2">
      <c r="A104" s="202"/>
      <c r="B104" s="203"/>
      <c r="C104" s="60" t="s">
        <v>472</v>
      </c>
      <c r="D104" s="61">
        <v>0</v>
      </c>
      <c r="E104" s="62">
        <f t="shared" ref="E104:E106" si="32">IFERROR(D104/$D$102*100,"0,0")</f>
        <v>0</v>
      </c>
      <c r="F104" s="61">
        <v>0</v>
      </c>
      <c r="G104" s="62">
        <f t="shared" ref="G104:G106" si="33">IFERROR(F104/$F$102*100,"0,0")</f>
        <v>0</v>
      </c>
      <c r="H104" s="29" t="str">
        <f t="shared" si="23"/>
        <v>0</v>
      </c>
    </row>
    <row r="105" spans="1:8" hidden="1" outlineLevel="1" x14ac:dyDescent="0.2">
      <c r="A105" s="202"/>
      <c r="B105" s="203"/>
      <c r="C105" s="60" t="s">
        <v>473</v>
      </c>
      <c r="D105" s="61">
        <v>0</v>
      </c>
      <c r="E105" s="62">
        <f t="shared" si="32"/>
        <v>0</v>
      </c>
      <c r="F105" s="61">
        <v>0</v>
      </c>
      <c r="G105" s="62">
        <f t="shared" si="33"/>
        <v>0</v>
      </c>
      <c r="H105" s="29" t="str">
        <f t="shared" si="23"/>
        <v>0</v>
      </c>
    </row>
    <row r="106" spans="1:8" hidden="1" outlineLevel="1" x14ac:dyDescent="0.2">
      <c r="A106" s="202"/>
      <c r="B106" s="203"/>
      <c r="C106" s="60" t="s">
        <v>474</v>
      </c>
      <c r="D106" s="61">
        <v>0</v>
      </c>
      <c r="E106" s="62">
        <f t="shared" si="32"/>
        <v>0</v>
      </c>
      <c r="F106" s="61">
        <v>0</v>
      </c>
      <c r="G106" s="62">
        <f t="shared" si="33"/>
        <v>0</v>
      </c>
      <c r="H106" s="29" t="str">
        <f t="shared" si="23"/>
        <v>0</v>
      </c>
    </row>
    <row r="107" spans="1:8" ht="15.75" hidden="1" customHeight="1" outlineLevel="1" x14ac:dyDescent="0.2">
      <c r="A107" s="202" t="s">
        <v>49</v>
      </c>
      <c r="B107" s="203" t="s">
        <v>50</v>
      </c>
      <c r="C107" s="60" t="s">
        <v>470</v>
      </c>
      <c r="D107" s="61">
        <f>D108</f>
        <v>3182.2</v>
      </c>
      <c r="E107" s="62">
        <f>E108+E109+E110+E111</f>
        <v>100</v>
      </c>
      <c r="F107" s="61">
        <f>F108</f>
        <v>2043.5</v>
      </c>
      <c r="G107" s="62">
        <f>G108+G109+G110+G111</f>
        <v>100</v>
      </c>
      <c r="H107" s="29">
        <f t="shared" si="23"/>
        <v>-35.799999999999997</v>
      </c>
    </row>
    <row r="108" spans="1:8" ht="31.5" hidden="1" outlineLevel="1" x14ac:dyDescent="0.2">
      <c r="A108" s="202"/>
      <c r="B108" s="203"/>
      <c r="C108" s="60" t="s">
        <v>471</v>
      </c>
      <c r="D108" s="61">
        <v>3182.2</v>
      </c>
      <c r="E108" s="62">
        <f>IFERROR(D108/$D$107*100,"0,0")</f>
        <v>100</v>
      </c>
      <c r="F108" s="61">
        <v>2043.5</v>
      </c>
      <c r="G108" s="62">
        <f>IFERROR(F108/$F$107*100,"0,0")</f>
        <v>100</v>
      </c>
      <c r="H108" s="29">
        <f t="shared" si="23"/>
        <v>-35.799999999999997</v>
      </c>
    </row>
    <row r="109" spans="1:8" hidden="1" outlineLevel="1" x14ac:dyDescent="0.2">
      <c r="A109" s="202"/>
      <c r="B109" s="203"/>
      <c r="C109" s="60" t="s">
        <v>472</v>
      </c>
      <c r="D109" s="66">
        <v>0</v>
      </c>
      <c r="E109" s="62">
        <f t="shared" ref="E109:E111" si="34">IFERROR(D109/$D$107*100,"0,0")</f>
        <v>0</v>
      </c>
      <c r="F109" s="66">
        <v>0</v>
      </c>
      <c r="G109" s="62">
        <f t="shared" ref="G109:G111" si="35">IFERROR(F109/$F$107*100,"0,0")</f>
        <v>0</v>
      </c>
      <c r="H109" s="29" t="str">
        <f t="shared" si="23"/>
        <v>0</v>
      </c>
    </row>
    <row r="110" spans="1:8" hidden="1" outlineLevel="1" x14ac:dyDescent="0.2">
      <c r="A110" s="202"/>
      <c r="B110" s="203"/>
      <c r="C110" s="60" t="s">
        <v>473</v>
      </c>
      <c r="D110" s="61">
        <v>0</v>
      </c>
      <c r="E110" s="62">
        <f t="shared" si="34"/>
        <v>0</v>
      </c>
      <c r="F110" s="61">
        <v>0</v>
      </c>
      <c r="G110" s="62">
        <f t="shared" si="35"/>
        <v>0</v>
      </c>
      <c r="H110" s="29" t="str">
        <f t="shared" si="23"/>
        <v>0</v>
      </c>
    </row>
    <row r="111" spans="1:8" hidden="1" outlineLevel="1" x14ac:dyDescent="0.2">
      <c r="A111" s="202"/>
      <c r="B111" s="203"/>
      <c r="C111" s="60" t="s">
        <v>474</v>
      </c>
      <c r="D111" s="66">
        <v>0</v>
      </c>
      <c r="E111" s="62">
        <f t="shared" si="34"/>
        <v>0</v>
      </c>
      <c r="F111" s="66">
        <v>0</v>
      </c>
      <c r="G111" s="62">
        <f t="shared" si="35"/>
        <v>0</v>
      </c>
      <c r="H111" s="29" t="str">
        <f t="shared" si="23"/>
        <v>0</v>
      </c>
    </row>
    <row r="112" spans="1:8" ht="15.75" hidden="1" customHeight="1" outlineLevel="1" x14ac:dyDescent="0.2">
      <c r="A112" s="202" t="s">
        <v>51</v>
      </c>
      <c r="B112" s="203" t="s">
        <v>639</v>
      </c>
      <c r="C112" s="60" t="s">
        <v>470</v>
      </c>
      <c r="D112" s="61">
        <f>D113+D114+D115+D116</f>
        <v>15815</v>
      </c>
      <c r="E112" s="62">
        <f>E113+E114+E115+E116</f>
        <v>100</v>
      </c>
      <c r="F112" s="61">
        <f>F113+F114+F115+F116</f>
        <v>15254.5</v>
      </c>
      <c r="G112" s="62">
        <f>G113+G114+G115+G116</f>
        <v>100</v>
      </c>
      <c r="H112" s="29">
        <f t="shared" si="23"/>
        <v>-3.5</v>
      </c>
    </row>
    <row r="113" spans="1:8" ht="31.5" hidden="1" outlineLevel="1" x14ac:dyDescent="0.2">
      <c r="A113" s="202"/>
      <c r="B113" s="208"/>
      <c r="C113" s="60" t="s">
        <v>471</v>
      </c>
      <c r="D113" s="61">
        <v>2551</v>
      </c>
      <c r="E113" s="62">
        <f>IFERROR(D113/$D$112*100,"0,0")</f>
        <v>16.100000000000001</v>
      </c>
      <c r="F113" s="61">
        <v>2071.5</v>
      </c>
      <c r="G113" s="62">
        <f>IFERROR(F113/$F$112*100,"0,0")</f>
        <v>13.6</v>
      </c>
      <c r="H113" s="29">
        <f t="shared" si="23"/>
        <v>-18.8</v>
      </c>
    </row>
    <row r="114" spans="1:8" hidden="1" outlineLevel="1" x14ac:dyDescent="0.2">
      <c r="A114" s="202"/>
      <c r="B114" s="208"/>
      <c r="C114" s="60" t="s">
        <v>472</v>
      </c>
      <c r="D114" s="61">
        <v>0</v>
      </c>
      <c r="E114" s="62">
        <f t="shared" ref="E114:E116" si="36">IFERROR(D114/$D$112*100,"0,0")</f>
        <v>0</v>
      </c>
      <c r="F114" s="61">
        <v>0</v>
      </c>
      <c r="G114" s="62">
        <f t="shared" ref="G114:G116" si="37">IFERROR(F114/$F$112*100,"0,0")</f>
        <v>0</v>
      </c>
      <c r="H114" s="29" t="str">
        <f t="shared" si="23"/>
        <v>0</v>
      </c>
    </row>
    <row r="115" spans="1:8" hidden="1" outlineLevel="1" x14ac:dyDescent="0.2">
      <c r="A115" s="202"/>
      <c r="B115" s="208"/>
      <c r="C115" s="60" t="s">
        <v>473</v>
      </c>
      <c r="D115" s="61">
        <v>13264</v>
      </c>
      <c r="E115" s="62">
        <f t="shared" si="36"/>
        <v>83.9</v>
      </c>
      <c r="F115" s="61">
        <v>13183</v>
      </c>
      <c r="G115" s="62">
        <f t="shared" si="37"/>
        <v>86.4</v>
      </c>
      <c r="H115" s="29">
        <f t="shared" si="23"/>
        <v>-0.6</v>
      </c>
    </row>
    <row r="116" spans="1:8" hidden="1" outlineLevel="1" x14ac:dyDescent="0.2">
      <c r="A116" s="202"/>
      <c r="B116" s="208"/>
      <c r="C116" s="60" t="s">
        <v>474</v>
      </c>
      <c r="D116" s="61">
        <v>0</v>
      </c>
      <c r="E116" s="62">
        <f t="shared" si="36"/>
        <v>0</v>
      </c>
      <c r="F116" s="61">
        <v>0</v>
      </c>
      <c r="G116" s="62">
        <f t="shared" si="37"/>
        <v>0</v>
      </c>
      <c r="H116" s="29" t="str">
        <f t="shared" si="23"/>
        <v>0</v>
      </c>
    </row>
    <row r="117" spans="1:8" ht="15.75" hidden="1" customHeight="1" outlineLevel="1" x14ac:dyDescent="0.2">
      <c r="A117" s="195" t="s">
        <v>52</v>
      </c>
      <c r="B117" s="196" t="s">
        <v>653</v>
      </c>
      <c r="C117" s="44" t="s">
        <v>470</v>
      </c>
      <c r="D117" s="45">
        <f>D118+D119+D120+D121</f>
        <v>1635</v>
      </c>
      <c r="E117" s="46">
        <f>E118+E119+E120+E121</f>
        <v>100</v>
      </c>
      <c r="F117" s="45">
        <f>F118+F119+F120+F121</f>
        <v>674.1</v>
      </c>
      <c r="G117" s="46">
        <f>G118+G119+G120+G121</f>
        <v>100</v>
      </c>
      <c r="H117" s="29">
        <f t="shared" si="23"/>
        <v>-58.8</v>
      </c>
    </row>
    <row r="118" spans="1:8" ht="31.5" hidden="1" outlineLevel="1" x14ac:dyDescent="0.2">
      <c r="A118" s="195"/>
      <c r="B118" s="196"/>
      <c r="C118" s="44" t="s">
        <v>471</v>
      </c>
      <c r="D118" s="45">
        <f t="shared" ref="D118:F121" si="38">D123+D128+D133</f>
        <v>1615</v>
      </c>
      <c r="E118" s="46">
        <f>IFERROR(D118/D117*100,"0,0")</f>
        <v>98.8</v>
      </c>
      <c r="F118" s="45">
        <f>F123+F128+F133</f>
        <v>654.1</v>
      </c>
      <c r="G118" s="46">
        <f>IFERROR(F118/F117*100,"0,0")</f>
        <v>97</v>
      </c>
      <c r="H118" s="29">
        <f t="shared" si="23"/>
        <v>-59.5</v>
      </c>
    </row>
    <row r="119" spans="1:8" hidden="1" outlineLevel="1" x14ac:dyDescent="0.2">
      <c r="A119" s="195"/>
      <c r="B119" s="196"/>
      <c r="C119" s="44" t="s">
        <v>472</v>
      </c>
      <c r="D119" s="45">
        <f t="shared" si="38"/>
        <v>0</v>
      </c>
      <c r="E119" s="46">
        <f>IFERROR(D119/D117*100,"0,0")</f>
        <v>0</v>
      </c>
      <c r="F119" s="45">
        <f t="shared" si="38"/>
        <v>0</v>
      </c>
      <c r="G119" s="46">
        <f>IFERROR(F119/F117*100,"0,0")</f>
        <v>0</v>
      </c>
      <c r="H119" s="29" t="str">
        <f t="shared" si="23"/>
        <v>0</v>
      </c>
    </row>
    <row r="120" spans="1:8" hidden="1" outlineLevel="1" x14ac:dyDescent="0.2">
      <c r="A120" s="195"/>
      <c r="B120" s="196"/>
      <c r="C120" s="44" t="s">
        <v>473</v>
      </c>
      <c r="D120" s="45">
        <f t="shared" si="38"/>
        <v>0</v>
      </c>
      <c r="E120" s="46">
        <f>IFERROR(D120/D117*100,"0,0")</f>
        <v>0</v>
      </c>
      <c r="F120" s="45">
        <f t="shared" si="38"/>
        <v>0</v>
      </c>
      <c r="G120" s="46">
        <f>IFERROR(F120/F117*100,"0,0")</f>
        <v>0</v>
      </c>
      <c r="H120" s="29" t="str">
        <f t="shared" si="23"/>
        <v>0</v>
      </c>
    </row>
    <row r="121" spans="1:8" hidden="1" outlineLevel="1" x14ac:dyDescent="0.2">
      <c r="A121" s="195"/>
      <c r="B121" s="196"/>
      <c r="C121" s="44" t="s">
        <v>474</v>
      </c>
      <c r="D121" s="45">
        <f t="shared" si="38"/>
        <v>20</v>
      </c>
      <c r="E121" s="46">
        <f>IFERROR(D121/D117*100,"0,0")</f>
        <v>1.2</v>
      </c>
      <c r="F121" s="45">
        <f t="shared" si="38"/>
        <v>20</v>
      </c>
      <c r="G121" s="46">
        <f>IFERROR(F121/F117*100,"0,0")</f>
        <v>3</v>
      </c>
      <c r="H121" s="29">
        <f t="shared" si="23"/>
        <v>0</v>
      </c>
    </row>
    <row r="122" spans="1:8" ht="15.75" hidden="1" customHeight="1" outlineLevel="1" x14ac:dyDescent="0.2">
      <c r="A122" s="197" t="s">
        <v>53</v>
      </c>
      <c r="B122" s="200" t="s">
        <v>492</v>
      </c>
      <c r="C122" s="60" t="s">
        <v>470</v>
      </c>
      <c r="D122" s="61">
        <f>D123+D124+D125+D126</f>
        <v>131</v>
      </c>
      <c r="E122" s="62">
        <f>E123+E124+E125+E126</f>
        <v>100</v>
      </c>
      <c r="F122" s="61">
        <f>F123+F124+F125+F126</f>
        <v>80</v>
      </c>
      <c r="G122" s="62">
        <f>G123+G124+G125+G126</f>
        <v>100</v>
      </c>
      <c r="H122" s="29">
        <f t="shared" si="23"/>
        <v>-38.9</v>
      </c>
    </row>
    <row r="123" spans="1:8" ht="31.5" hidden="1" outlineLevel="1" x14ac:dyDescent="0.2">
      <c r="A123" s="198"/>
      <c r="B123" s="201"/>
      <c r="C123" s="60" t="s">
        <v>471</v>
      </c>
      <c r="D123" s="61">
        <v>131</v>
      </c>
      <c r="E123" s="62">
        <f>IFERROR(D123/$D$122*100,"0,0")</f>
        <v>100</v>
      </c>
      <c r="F123" s="61">
        <v>80</v>
      </c>
      <c r="G123" s="62">
        <f>IFERROR(F123/$F$122*100,"0,0")</f>
        <v>100</v>
      </c>
      <c r="H123" s="29">
        <f t="shared" si="23"/>
        <v>-38.9</v>
      </c>
    </row>
    <row r="124" spans="1:8" hidden="1" outlineLevel="1" x14ac:dyDescent="0.25">
      <c r="A124" s="198"/>
      <c r="B124" s="201"/>
      <c r="C124" s="67" t="s">
        <v>472</v>
      </c>
      <c r="D124" s="61">
        <v>0</v>
      </c>
      <c r="E124" s="62">
        <f t="shared" ref="E124:E126" si="39">IFERROR(D124/$D$122*100,"0,0")</f>
        <v>0</v>
      </c>
      <c r="F124" s="61">
        <v>0</v>
      </c>
      <c r="G124" s="62">
        <f t="shared" ref="G124:G126" si="40">IFERROR(F124/$F$122*100,"0,0")</f>
        <v>0</v>
      </c>
      <c r="H124" s="29" t="str">
        <f t="shared" si="23"/>
        <v>0</v>
      </c>
    </row>
    <row r="125" spans="1:8" hidden="1" outlineLevel="1" x14ac:dyDescent="0.2">
      <c r="A125" s="198"/>
      <c r="B125" s="201"/>
      <c r="C125" s="60" t="s">
        <v>473</v>
      </c>
      <c r="D125" s="61">
        <v>0</v>
      </c>
      <c r="E125" s="62">
        <f t="shared" si="39"/>
        <v>0</v>
      </c>
      <c r="F125" s="61">
        <v>0</v>
      </c>
      <c r="G125" s="62">
        <f t="shared" si="40"/>
        <v>0</v>
      </c>
      <c r="H125" s="29" t="str">
        <f t="shared" si="23"/>
        <v>0</v>
      </c>
    </row>
    <row r="126" spans="1:8" hidden="1" outlineLevel="1" x14ac:dyDescent="0.2">
      <c r="A126" s="199"/>
      <c r="B126" s="201"/>
      <c r="C126" s="60" t="s">
        <v>474</v>
      </c>
      <c r="D126" s="61">
        <v>0</v>
      </c>
      <c r="E126" s="62">
        <f t="shared" si="39"/>
        <v>0</v>
      </c>
      <c r="F126" s="61">
        <v>0</v>
      </c>
      <c r="G126" s="62">
        <f t="shared" si="40"/>
        <v>0</v>
      </c>
      <c r="H126" s="29" t="str">
        <f t="shared" si="23"/>
        <v>0</v>
      </c>
    </row>
    <row r="127" spans="1:8" ht="15.75" hidden="1" customHeight="1" outlineLevel="1" x14ac:dyDescent="0.2">
      <c r="A127" s="202" t="s">
        <v>54</v>
      </c>
      <c r="B127" s="203" t="s">
        <v>640</v>
      </c>
      <c r="C127" s="60" t="s">
        <v>470</v>
      </c>
      <c r="D127" s="61">
        <f>D128+D129+D130+D131</f>
        <v>1484</v>
      </c>
      <c r="E127" s="62">
        <f>E128+E129+E130+E131</f>
        <v>100</v>
      </c>
      <c r="F127" s="61">
        <f>F128+F129+F130+F131</f>
        <v>574.1</v>
      </c>
      <c r="G127" s="62">
        <f>G128+G129+G130+G131</f>
        <v>100</v>
      </c>
      <c r="H127" s="29">
        <f t="shared" si="23"/>
        <v>-61.3</v>
      </c>
    </row>
    <row r="128" spans="1:8" ht="31.5" hidden="1" outlineLevel="1" x14ac:dyDescent="0.2">
      <c r="A128" s="202"/>
      <c r="B128" s="204"/>
      <c r="C128" s="60" t="s">
        <v>471</v>
      </c>
      <c r="D128" s="61">
        <v>1484</v>
      </c>
      <c r="E128" s="62">
        <f>IFERROR(D128/$D$127*100,"0,0")</f>
        <v>100</v>
      </c>
      <c r="F128" s="61">
        <v>574.1</v>
      </c>
      <c r="G128" s="62">
        <f>IFERROR(F128/$F$127*100,"0,0")</f>
        <v>100</v>
      </c>
      <c r="H128" s="29">
        <f t="shared" si="23"/>
        <v>-61.3</v>
      </c>
    </row>
    <row r="129" spans="1:8" hidden="1" outlineLevel="1" x14ac:dyDescent="0.25">
      <c r="A129" s="202"/>
      <c r="B129" s="204"/>
      <c r="C129" s="67" t="s">
        <v>472</v>
      </c>
      <c r="D129" s="61">
        <v>0</v>
      </c>
      <c r="E129" s="62">
        <f t="shared" ref="E129:E131" si="41">IFERROR(D129/$D$127*100,"0,0")</f>
        <v>0</v>
      </c>
      <c r="F129" s="61">
        <v>0</v>
      </c>
      <c r="G129" s="62">
        <f t="shared" ref="G129:G131" si="42">IFERROR(F129/$F$127*100,"0,0")</f>
        <v>0</v>
      </c>
      <c r="H129" s="29" t="str">
        <f t="shared" si="23"/>
        <v>0</v>
      </c>
    </row>
    <row r="130" spans="1:8" hidden="1" outlineLevel="1" x14ac:dyDescent="0.2">
      <c r="A130" s="202"/>
      <c r="B130" s="204"/>
      <c r="C130" s="60" t="s">
        <v>473</v>
      </c>
      <c r="D130" s="61">
        <v>0</v>
      </c>
      <c r="E130" s="62">
        <f t="shared" si="41"/>
        <v>0</v>
      </c>
      <c r="F130" s="61">
        <v>0</v>
      </c>
      <c r="G130" s="62">
        <f t="shared" si="42"/>
        <v>0</v>
      </c>
      <c r="H130" s="29" t="str">
        <f t="shared" si="23"/>
        <v>0</v>
      </c>
    </row>
    <row r="131" spans="1:8" hidden="1" outlineLevel="1" x14ac:dyDescent="0.2">
      <c r="A131" s="202"/>
      <c r="B131" s="204"/>
      <c r="C131" s="60" t="s">
        <v>474</v>
      </c>
      <c r="D131" s="61">
        <v>0</v>
      </c>
      <c r="E131" s="62">
        <f t="shared" si="41"/>
        <v>0</v>
      </c>
      <c r="F131" s="61">
        <v>0</v>
      </c>
      <c r="G131" s="62">
        <f t="shared" si="42"/>
        <v>0</v>
      </c>
      <c r="H131" s="29" t="str">
        <f t="shared" si="23"/>
        <v>0</v>
      </c>
    </row>
    <row r="132" spans="1:8" ht="15.75" hidden="1" customHeight="1" outlineLevel="1" x14ac:dyDescent="0.2">
      <c r="A132" s="202" t="s">
        <v>493</v>
      </c>
      <c r="B132" s="203" t="s">
        <v>654</v>
      </c>
      <c r="C132" s="60" t="s">
        <v>470</v>
      </c>
      <c r="D132" s="61">
        <f>D133+D134+D135+D136</f>
        <v>20</v>
      </c>
      <c r="E132" s="62">
        <f>E133+E134+E135+E136</f>
        <v>100</v>
      </c>
      <c r="F132" s="61">
        <f>F133+F134+F135+F136</f>
        <v>20</v>
      </c>
      <c r="G132" s="62">
        <f>G133+G134+G135+G136</f>
        <v>100</v>
      </c>
      <c r="H132" s="29">
        <f t="shared" si="23"/>
        <v>0</v>
      </c>
    </row>
    <row r="133" spans="1:8" ht="31.5" hidden="1" outlineLevel="1" x14ac:dyDescent="0.2">
      <c r="A133" s="202"/>
      <c r="B133" s="204"/>
      <c r="C133" s="60" t="s">
        <v>471</v>
      </c>
      <c r="D133" s="61">
        <v>0</v>
      </c>
      <c r="E133" s="62">
        <f>IFERROR(D133/D132*100,"0,0")</f>
        <v>0</v>
      </c>
      <c r="F133" s="61">
        <v>0</v>
      </c>
      <c r="G133" s="62">
        <f>IFERROR(F133/F132*100,"0,0")</f>
        <v>0</v>
      </c>
      <c r="H133" s="29" t="str">
        <f t="shared" si="23"/>
        <v>0</v>
      </c>
    </row>
    <row r="134" spans="1:8" hidden="1" outlineLevel="1" x14ac:dyDescent="0.25">
      <c r="A134" s="202"/>
      <c r="B134" s="204"/>
      <c r="C134" s="67" t="s">
        <v>472</v>
      </c>
      <c r="D134" s="61">
        <v>0</v>
      </c>
      <c r="E134" s="62">
        <f>IFERROR(D134/D132*100,"0,0")</f>
        <v>0</v>
      </c>
      <c r="F134" s="61">
        <v>0</v>
      </c>
      <c r="G134" s="62">
        <f>IFERROR(F134/F132*100,"0,0")</f>
        <v>0</v>
      </c>
      <c r="H134" s="29" t="str">
        <f t="shared" si="23"/>
        <v>0</v>
      </c>
    </row>
    <row r="135" spans="1:8" hidden="1" outlineLevel="1" x14ac:dyDescent="0.2">
      <c r="A135" s="202"/>
      <c r="B135" s="204"/>
      <c r="C135" s="60" t="s">
        <v>473</v>
      </c>
      <c r="D135" s="61">
        <v>0</v>
      </c>
      <c r="E135" s="62">
        <f>IFERROR(D135/D132*100,"0,0")</f>
        <v>0</v>
      </c>
      <c r="F135" s="61">
        <v>0</v>
      </c>
      <c r="G135" s="62">
        <f>IFERROR(F135/F132*100,"0,0")</f>
        <v>0</v>
      </c>
      <c r="H135" s="29" t="str">
        <f t="shared" ref="H135:H136" si="43">IFERROR(F135/D135*100-100,"0")</f>
        <v>0</v>
      </c>
    </row>
    <row r="136" spans="1:8" hidden="1" outlineLevel="1" x14ac:dyDescent="0.2">
      <c r="A136" s="202"/>
      <c r="B136" s="204"/>
      <c r="C136" s="60" t="s">
        <v>474</v>
      </c>
      <c r="D136" s="61">
        <v>20</v>
      </c>
      <c r="E136" s="62">
        <f>IFERROR(D136/D132*100,"0,0")</f>
        <v>100</v>
      </c>
      <c r="F136" s="61">
        <v>20</v>
      </c>
      <c r="G136" s="62">
        <f>IFERROR(F136/F132*100,"0,0")</f>
        <v>100</v>
      </c>
      <c r="H136" s="29">
        <f t="shared" si="43"/>
        <v>0</v>
      </c>
    </row>
    <row r="137" spans="1:8" s="12" customFormat="1" collapsed="1" x14ac:dyDescent="0.2">
      <c r="A137" s="117" t="s">
        <v>671</v>
      </c>
      <c r="B137" s="155" t="s">
        <v>55</v>
      </c>
      <c r="C137" s="113" t="s">
        <v>470</v>
      </c>
      <c r="D137" s="8">
        <f>D138+D139+D140+D141</f>
        <v>3334785.7</v>
      </c>
      <c r="E137" s="9">
        <f>E138+E139+E140+E141</f>
        <v>100</v>
      </c>
      <c r="F137" s="8">
        <f>F138+F139+F140+F141</f>
        <v>2468577.4</v>
      </c>
      <c r="G137" s="9">
        <f>G138+G139+G140+G141</f>
        <v>99.9</v>
      </c>
      <c r="H137" s="9">
        <f t="shared" ref="H137:H138" si="44">IFERROR(F137/D137*100-100,"0")</f>
        <v>-26</v>
      </c>
    </row>
    <row r="138" spans="1:8" s="12" customFormat="1" ht="31.5" x14ac:dyDescent="0.2">
      <c r="A138" s="117"/>
      <c r="B138" s="155"/>
      <c r="C138" s="113" t="s">
        <v>471</v>
      </c>
      <c r="D138" s="8">
        <f>D143+D163+D203+D233+D253+D273+D303+D318</f>
        <v>858145</v>
      </c>
      <c r="E138" s="9">
        <f>IFERROR(D138/D137*100,"0,0")</f>
        <v>25.7</v>
      </c>
      <c r="F138" s="8">
        <f>F143+F163+F203+F233+F253+F273+F303+F318</f>
        <v>598548.6</v>
      </c>
      <c r="G138" s="9">
        <f>IFERROR(F138/F137*100,"0,0")</f>
        <v>24.2</v>
      </c>
      <c r="H138" s="9">
        <f t="shared" si="44"/>
        <v>-30.3</v>
      </c>
    </row>
    <row r="139" spans="1:8" s="12" customFormat="1" x14ac:dyDescent="0.2">
      <c r="A139" s="117"/>
      <c r="B139" s="155"/>
      <c r="C139" s="113" t="s">
        <v>472</v>
      </c>
      <c r="D139" s="8">
        <f>D144+D164+D204+D234+D254+D274+D304+D319</f>
        <v>212487.9</v>
      </c>
      <c r="E139" s="9">
        <f>IFERROR(D139/D137*100,"0,0")</f>
        <v>6.4</v>
      </c>
      <c r="F139" s="8">
        <f>F144+F164+F204+F234+F254+F274+F304+F319</f>
        <v>181981.5</v>
      </c>
      <c r="G139" s="9">
        <f>IFERROR(F139/F137*100,"0,0")</f>
        <v>7.4</v>
      </c>
      <c r="H139" s="9">
        <f>IFERROR(F139/D139*100-100,"0,0")</f>
        <v>-14.4</v>
      </c>
    </row>
    <row r="140" spans="1:8" s="12" customFormat="1" x14ac:dyDescent="0.2">
      <c r="A140" s="117"/>
      <c r="B140" s="155"/>
      <c r="C140" s="113" t="s">
        <v>473</v>
      </c>
      <c r="D140" s="8">
        <f>D145+D165+D205+D235+D255+D275+D305+D320</f>
        <v>2164569</v>
      </c>
      <c r="E140" s="9">
        <f>IFERROR(D140/D137*100,"0,0")</f>
        <v>64.900000000000006</v>
      </c>
      <c r="F140" s="8">
        <f>F145+F165+F205+F235+F255+F275+F305+F320</f>
        <v>1622799.1</v>
      </c>
      <c r="G140" s="9">
        <f>IFERROR(F140/F137*100,"0,0")</f>
        <v>65.7</v>
      </c>
      <c r="H140" s="9">
        <f t="shared" ref="H140:H143" si="45">IFERROR(F140/D140*100-100,"0")</f>
        <v>-25</v>
      </c>
    </row>
    <row r="141" spans="1:8" s="12" customFormat="1" x14ac:dyDescent="0.2">
      <c r="A141" s="117"/>
      <c r="B141" s="155"/>
      <c r="C141" s="113" t="s">
        <v>474</v>
      </c>
      <c r="D141" s="8">
        <f>D146+D166+D206+D236+D256+D276+D306+D321</f>
        <v>99583.8</v>
      </c>
      <c r="E141" s="9">
        <f>IFERROR(D141/D137*100,"0,0")</f>
        <v>3</v>
      </c>
      <c r="F141" s="8">
        <f>F146+F166+F206+F236+F256+F276+F306+F321</f>
        <v>65248.2</v>
      </c>
      <c r="G141" s="9">
        <f>IFERROR(F141/F137*100,"0,0")</f>
        <v>2.6</v>
      </c>
      <c r="H141" s="9">
        <f t="shared" si="45"/>
        <v>-34.5</v>
      </c>
    </row>
    <row r="142" spans="1:8" hidden="1" outlineLevel="1" x14ac:dyDescent="0.2">
      <c r="A142" s="117" t="s">
        <v>64</v>
      </c>
      <c r="B142" s="155" t="s">
        <v>65</v>
      </c>
      <c r="C142" s="113" t="s">
        <v>470</v>
      </c>
      <c r="D142" s="8">
        <f>D143+D144+D145+D146</f>
        <v>1338603.5</v>
      </c>
      <c r="E142" s="9">
        <f>E143+E144+E145+E146</f>
        <v>100</v>
      </c>
      <c r="F142" s="8">
        <f>F143+F144+F145+F146</f>
        <v>878061.1</v>
      </c>
      <c r="G142" s="9">
        <f>G143+G144+G145+G146</f>
        <v>99.9</v>
      </c>
      <c r="H142" s="9">
        <f t="shared" si="45"/>
        <v>-34.4</v>
      </c>
    </row>
    <row r="143" spans="1:8" ht="31.5" hidden="1" outlineLevel="1" x14ac:dyDescent="0.2">
      <c r="A143" s="117"/>
      <c r="B143" s="155"/>
      <c r="C143" s="113" t="s">
        <v>471</v>
      </c>
      <c r="D143" s="8">
        <f t="shared" ref="D143:D144" si="46">D148+D153+D158</f>
        <v>283095.40000000002</v>
      </c>
      <c r="E143" s="9">
        <f>IFERROR(D143/D142*100,"0,0")</f>
        <v>21.1</v>
      </c>
      <c r="F143" s="8">
        <f t="shared" ref="D143:F146" si="47">F148+F153+F158</f>
        <v>178591.3</v>
      </c>
      <c r="G143" s="9">
        <f>IFERROR(F143/F142*100,"0,0")</f>
        <v>20.3</v>
      </c>
      <c r="H143" s="9">
        <f t="shared" si="45"/>
        <v>-36.9</v>
      </c>
    </row>
    <row r="144" spans="1:8" hidden="1" outlineLevel="1" x14ac:dyDescent="0.2">
      <c r="A144" s="117"/>
      <c r="B144" s="155"/>
      <c r="C144" s="113" t="s">
        <v>472</v>
      </c>
      <c r="D144" s="8">
        <f t="shared" si="46"/>
        <v>0</v>
      </c>
      <c r="E144" s="9">
        <f>IFERROR(D144/D142*100,"0,0")</f>
        <v>0</v>
      </c>
      <c r="F144" s="8">
        <f t="shared" si="47"/>
        <v>0</v>
      </c>
      <c r="G144" s="9">
        <f>IFERROR(F144/F142*100,"0,0")</f>
        <v>0</v>
      </c>
      <c r="H144" s="9" t="str">
        <f>IFERROR(F144/D144*100-100,"0,0")</f>
        <v>0,0</v>
      </c>
    </row>
    <row r="145" spans="1:8" hidden="1" outlineLevel="1" x14ac:dyDescent="0.2">
      <c r="A145" s="117"/>
      <c r="B145" s="155"/>
      <c r="C145" s="113" t="s">
        <v>473</v>
      </c>
      <c r="D145" s="8">
        <f t="shared" si="47"/>
        <v>976980.1</v>
      </c>
      <c r="E145" s="9">
        <f>IFERROR(D145/D142*100,"0,0")</f>
        <v>73</v>
      </c>
      <c r="F145" s="8">
        <f t="shared" si="47"/>
        <v>652819.1</v>
      </c>
      <c r="G145" s="9">
        <f>IFERROR(F145/F142*100,"0,0")</f>
        <v>74.3</v>
      </c>
      <c r="H145" s="9">
        <f t="shared" ref="H145:H148" si="48">IFERROR(F145/D145*100-100,"0")</f>
        <v>-33.200000000000003</v>
      </c>
    </row>
    <row r="146" spans="1:8" hidden="1" outlineLevel="1" x14ac:dyDescent="0.2">
      <c r="A146" s="117"/>
      <c r="B146" s="155"/>
      <c r="C146" s="113" t="s">
        <v>474</v>
      </c>
      <c r="D146" s="8">
        <f t="shared" si="47"/>
        <v>78528</v>
      </c>
      <c r="E146" s="9">
        <f>IFERROR(D146/D142*100,"0,0")</f>
        <v>5.9</v>
      </c>
      <c r="F146" s="8">
        <f t="shared" si="47"/>
        <v>46650.7</v>
      </c>
      <c r="G146" s="9">
        <f>IFERROR(F146/F142*100,"0,0")</f>
        <v>5.3</v>
      </c>
      <c r="H146" s="9">
        <f t="shared" si="48"/>
        <v>-40.6</v>
      </c>
    </row>
    <row r="147" spans="1:8" hidden="1" outlineLevel="1" x14ac:dyDescent="0.2">
      <c r="A147" s="191" t="s">
        <v>67</v>
      </c>
      <c r="B147" s="154" t="s">
        <v>68</v>
      </c>
      <c r="C147" s="108" t="s">
        <v>470</v>
      </c>
      <c r="D147" s="68">
        <f>D148+D149+D150+D151</f>
        <v>779099.1</v>
      </c>
      <c r="E147" s="29">
        <f>E148+E149+E150+E151</f>
        <v>100</v>
      </c>
      <c r="F147" s="68">
        <f>F148+F149+F150+F151</f>
        <v>561747.6</v>
      </c>
      <c r="G147" s="29">
        <f>G148+G149+G150+G151</f>
        <v>100</v>
      </c>
      <c r="H147" s="29">
        <f t="shared" si="48"/>
        <v>-27.9</v>
      </c>
    </row>
    <row r="148" spans="1:8" ht="31.5" hidden="1" outlineLevel="1" x14ac:dyDescent="0.2">
      <c r="A148" s="191"/>
      <c r="B148" s="154"/>
      <c r="C148" s="108" t="s">
        <v>471</v>
      </c>
      <c r="D148" s="69">
        <v>0</v>
      </c>
      <c r="E148" s="29">
        <f>IFERROR(D148/D147*100,"0,0")</f>
        <v>0</v>
      </c>
      <c r="F148" s="69">
        <v>0</v>
      </c>
      <c r="G148" s="29">
        <f>IFERROR(F148/F147*100,"0,0")</f>
        <v>0</v>
      </c>
      <c r="H148" s="29" t="str">
        <f t="shared" si="48"/>
        <v>0</v>
      </c>
    </row>
    <row r="149" spans="1:8" hidden="1" outlineLevel="1" x14ac:dyDescent="0.2">
      <c r="A149" s="191"/>
      <c r="B149" s="154"/>
      <c r="C149" s="108" t="s">
        <v>472</v>
      </c>
      <c r="D149" s="69">
        <v>0</v>
      </c>
      <c r="E149" s="29">
        <f>IFERROR(D149/D147*100,"0,0")</f>
        <v>0</v>
      </c>
      <c r="F149" s="69">
        <v>0</v>
      </c>
      <c r="G149" s="29">
        <f>IFERROR(F149/F147*100,"0,0")</f>
        <v>0</v>
      </c>
      <c r="H149" s="29" t="str">
        <f>IFERROR(F149/D149*100-100,"0,0")</f>
        <v>0,0</v>
      </c>
    </row>
    <row r="150" spans="1:8" hidden="1" outlineLevel="1" x14ac:dyDescent="0.2">
      <c r="A150" s="191"/>
      <c r="B150" s="154"/>
      <c r="C150" s="108" t="s">
        <v>473</v>
      </c>
      <c r="D150" s="70">
        <v>779099.1</v>
      </c>
      <c r="E150" s="29">
        <f>IFERROR(D150/D147*100,"0,0")</f>
        <v>100</v>
      </c>
      <c r="F150" s="70">
        <v>561747.6</v>
      </c>
      <c r="G150" s="29">
        <f>IFERROR(F150/F147*100,"0,0")</f>
        <v>100</v>
      </c>
      <c r="H150" s="29">
        <f t="shared" ref="H150:H153" si="49">IFERROR(F150/D150*100-100,"0")</f>
        <v>-27.9</v>
      </c>
    </row>
    <row r="151" spans="1:8" hidden="1" outlineLevel="1" x14ac:dyDescent="0.2">
      <c r="A151" s="191"/>
      <c r="B151" s="154"/>
      <c r="C151" s="108" t="s">
        <v>474</v>
      </c>
      <c r="D151" s="69">
        <v>0</v>
      </c>
      <c r="E151" s="29">
        <f>IFERROR(D151/D147*100,"0,0")</f>
        <v>0</v>
      </c>
      <c r="F151" s="69">
        <v>0</v>
      </c>
      <c r="G151" s="29">
        <f>IFERROR(F151/F147*100,"0,0")</f>
        <v>0</v>
      </c>
      <c r="H151" s="29" t="str">
        <f t="shared" si="49"/>
        <v>0</v>
      </c>
    </row>
    <row r="152" spans="1:8" hidden="1" outlineLevel="1" x14ac:dyDescent="0.2">
      <c r="A152" s="191" t="s">
        <v>69</v>
      </c>
      <c r="B152" s="154" t="s">
        <v>494</v>
      </c>
      <c r="C152" s="108" t="s">
        <v>470</v>
      </c>
      <c r="D152" s="70">
        <f>D153+D154+D155+D156</f>
        <v>279993.40000000002</v>
      </c>
      <c r="E152" s="29">
        <f>E153+E154+E155+E156</f>
        <v>100</v>
      </c>
      <c r="F152" s="70">
        <f>F153+F154+F155+F156</f>
        <v>196023</v>
      </c>
      <c r="G152" s="29">
        <f>G153+G154+G155+G156</f>
        <v>100</v>
      </c>
      <c r="H152" s="29">
        <f t="shared" si="49"/>
        <v>-30</v>
      </c>
    </row>
    <row r="153" spans="1:8" ht="31.5" hidden="1" outlineLevel="1" x14ac:dyDescent="0.2">
      <c r="A153" s="191"/>
      <c r="B153" s="154"/>
      <c r="C153" s="108" t="s">
        <v>471</v>
      </c>
      <c r="D153" s="70">
        <v>201465.4</v>
      </c>
      <c r="E153" s="29">
        <f>IFERROR(D153/D152*100,"0,0")</f>
        <v>72</v>
      </c>
      <c r="F153" s="70">
        <v>149372.29999999999</v>
      </c>
      <c r="G153" s="29">
        <f>IFERROR(F153/F152*100,"0,0")</f>
        <v>76.2</v>
      </c>
      <c r="H153" s="29">
        <f t="shared" si="49"/>
        <v>-25.9</v>
      </c>
    </row>
    <row r="154" spans="1:8" hidden="1" outlineLevel="1" x14ac:dyDescent="0.2">
      <c r="A154" s="191"/>
      <c r="B154" s="154"/>
      <c r="C154" s="108" t="s">
        <v>472</v>
      </c>
      <c r="D154" s="69">
        <v>0</v>
      </c>
      <c r="E154" s="29">
        <f>IFERROR(D154/D152*100,"0,0")</f>
        <v>0</v>
      </c>
      <c r="F154" s="69">
        <v>0</v>
      </c>
      <c r="G154" s="29">
        <f>IFERROR(F154/F152*100,"0,0")</f>
        <v>0</v>
      </c>
      <c r="H154" s="29" t="str">
        <f>IFERROR(F154/D154*100-100,"0,0")</f>
        <v>0,0</v>
      </c>
    </row>
    <row r="155" spans="1:8" hidden="1" outlineLevel="1" x14ac:dyDescent="0.2">
      <c r="A155" s="191"/>
      <c r="B155" s="154"/>
      <c r="C155" s="108" t="s">
        <v>473</v>
      </c>
      <c r="D155" s="69">
        <v>0</v>
      </c>
      <c r="E155" s="29">
        <f>IFERROR(D155/D152*100,"0,0")</f>
        <v>0</v>
      </c>
      <c r="F155" s="69">
        <v>0</v>
      </c>
      <c r="G155" s="29">
        <f>IFERROR(F155/F152*100,"0,0")</f>
        <v>0</v>
      </c>
      <c r="H155" s="29" t="str">
        <f t="shared" ref="H155:H158" si="50">IFERROR(F155/D155*100-100,"0")</f>
        <v>0</v>
      </c>
    </row>
    <row r="156" spans="1:8" hidden="1" outlineLevel="1" x14ac:dyDescent="0.2">
      <c r="A156" s="191"/>
      <c r="B156" s="154"/>
      <c r="C156" s="108" t="s">
        <v>474</v>
      </c>
      <c r="D156" s="70">
        <v>78528</v>
      </c>
      <c r="E156" s="29">
        <f>IFERROR(D156/D152*100,"0,0")</f>
        <v>28</v>
      </c>
      <c r="F156" s="70">
        <v>46650.7</v>
      </c>
      <c r="G156" s="29">
        <f>IFERROR(F156/F152*100,"0,0")</f>
        <v>23.8</v>
      </c>
      <c r="H156" s="29">
        <f t="shared" si="50"/>
        <v>-40.6</v>
      </c>
    </row>
    <row r="157" spans="1:8" hidden="1" outlineLevel="1" x14ac:dyDescent="0.2">
      <c r="A157" s="191" t="s">
        <v>70</v>
      </c>
      <c r="B157" s="154" t="s">
        <v>495</v>
      </c>
      <c r="C157" s="108" t="s">
        <v>470</v>
      </c>
      <c r="D157" s="70">
        <f>D158+D160</f>
        <v>279511</v>
      </c>
      <c r="E157" s="29">
        <f>E158+E159+E160+E161</f>
        <v>100</v>
      </c>
      <c r="F157" s="70">
        <f>F158+F159+F160+F161</f>
        <v>120290.5</v>
      </c>
      <c r="G157" s="29">
        <f>G158+G159+G160+G161</f>
        <v>100</v>
      </c>
      <c r="H157" s="29">
        <f t="shared" si="50"/>
        <v>-57</v>
      </c>
    </row>
    <row r="158" spans="1:8" ht="31.5" hidden="1" outlineLevel="1" x14ac:dyDescent="0.2">
      <c r="A158" s="191"/>
      <c r="B158" s="154"/>
      <c r="C158" s="108" t="s">
        <v>471</v>
      </c>
      <c r="D158" s="70">
        <v>81630</v>
      </c>
      <c r="E158" s="29">
        <f>IFERROR(D158/D157*100,"0,0")</f>
        <v>29.2</v>
      </c>
      <c r="F158" s="70">
        <v>29219</v>
      </c>
      <c r="G158" s="29">
        <f>IFERROR(F158/F157*100,"0,0")</f>
        <v>24.3</v>
      </c>
      <c r="H158" s="29">
        <f t="shared" si="50"/>
        <v>-64.2</v>
      </c>
    </row>
    <row r="159" spans="1:8" hidden="1" outlineLevel="1" x14ac:dyDescent="0.2">
      <c r="A159" s="191"/>
      <c r="B159" s="154"/>
      <c r="C159" s="108" t="s">
        <v>472</v>
      </c>
      <c r="D159" s="31">
        <v>0</v>
      </c>
      <c r="E159" s="29">
        <f>IFERROR(D159/D157*100,"0,0")</f>
        <v>0</v>
      </c>
      <c r="F159" s="31">
        <v>0</v>
      </c>
      <c r="G159" s="29">
        <f>IFERROR(F159/F157*100,"0,0")</f>
        <v>0</v>
      </c>
      <c r="H159" s="29" t="str">
        <f>IFERROR(F159/D159*100-100,"0,0")</f>
        <v>0,0</v>
      </c>
    </row>
    <row r="160" spans="1:8" hidden="1" outlineLevel="1" x14ac:dyDescent="0.2">
      <c r="A160" s="191"/>
      <c r="B160" s="154"/>
      <c r="C160" s="108" t="s">
        <v>473</v>
      </c>
      <c r="D160" s="70">
        <v>197881</v>
      </c>
      <c r="E160" s="29">
        <f>IFERROR(D160/D157*100,"0,0")</f>
        <v>70.8</v>
      </c>
      <c r="F160" s="70">
        <v>91071.5</v>
      </c>
      <c r="G160" s="29">
        <f>IFERROR(F160/F157*100,"0,0")</f>
        <v>75.7</v>
      </c>
      <c r="H160" s="29">
        <f t="shared" ref="H160:H163" si="51">IFERROR(F160/D160*100-100,"0")</f>
        <v>-54</v>
      </c>
    </row>
    <row r="161" spans="1:9" hidden="1" outlineLevel="1" x14ac:dyDescent="0.2">
      <c r="A161" s="191"/>
      <c r="B161" s="154"/>
      <c r="C161" s="108" t="s">
        <v>474</v>
      </c>
      <c r="D161" s="31">
        <v>0</v>
      </c>
      <c r="E161" s="29">
        <f>IFERROR(D161/D157*100,"0,0")</f>
        <v>0</v>
      </c>
      <c r="F161" s="31">
        <v>0</v>
      </c>
      <c r="G161" s="29">
        <f>IFERROR(F161/F157*100,"0,0")</f>
        <v>0</v>
      </c>
      <c r="H161" s="29" t="str">
        <f t="shared" si="51"/>
        <v>0</v>
      </c>
    </row>
    <row r="162" spans="1:9" hidden="1" outlineLevel="1" x14ac:dyDescent="0.2">
      <c r="A162" s="194" t="s">
        <v>71</v>
      </c>
      <c r="B162" s="155" t="s">
        <v>72</v>
      </c>
      <c r="C162" s="113" t="s">
        <v>470</v>
      </c>
      <c r="D162" s="8">
        <f>D163+D164+D165+D166</f>
        <v>1698415.2</v>
      </c>
      <c r="E162" s="9">
        <f>E163+E164+E165+E166</f>
        <v>100</v>
      </c>
      <c r="F162" s="8">
        <f>F163+F164+F165+F166</f>
        <v>1389569.5</v>
      </c>
      <c r="G162" s="9">
        <f>G163+G164+G165+G166</f>
        <v>100</v>
      </c>
      <c r="H162" s="9">
        <f t="shared" si="51"/>
        <v>-18.2</v>
      </c>
    </row>
    <row r="163" spans="1:9" ht="31.5" hidden="1" outlineLevel="1" x14ac:dyDescent="0.2">
      <c r="A163" s="194"/>
      <c r="B163" s="155"/>
      <c r="C163" s="113" t="s">
        <v>471</v>
      </c>
      <c r="D163" s="8">
        <f t="shared" ref="D163:D166" si="52">D168+D173+D178+D183+D188+D193+D198</f>
        <v>312951.8</v>
      </c>
      <c r="E163" s="9">
        <f>IFERROR(D163/D162*100,"0,0")</f>
        <v>18.399999999999999</v>
      </c>
      <c r="F163" s="8">
        <f t="shared" ref="F163:F166" si="53">F168+F173+F178+F183+F188+F193+F198</f>
        <v>238215.7</v>
      </c>
      <c r="G163" s="9">
        <f>IFERROR(F163/$F$162*100,"0,0")</f>
        <v>17.100000000000001</v>
      </c>
      <c r="H163" s="9">
        <f t="shared" si="51"/>
        <v>-23.9</v>
      </c>
      <c r="I163" s="13"/>
    </row>
    <row r="164" spans="1:9" hidden="1" outlineLevel="1" x14ac:dyDescent="0.2">
      <c r="A164" s="194"/>
      <c r="B164" s="155"/>
      <c r="C164" s="113" t="s">
        <v>472</v>
      </c>
      <c r="D164" s="8">
        <f t="shared" si="52"/>
        <v>199316</v>
      </c>
      <c r="E164" s="9">
        <f>IFERROR(D164/D162*100,"0,0")</f>
        <v>11.7</v>
      </c>
      <c r="F164" s="8">
        <f t="shared" si="53"/>
        <v>181981.5</v>
      </c>
      <c r="G164" s="9">
        <f>IFERROR(F164/$F$162*100,"0,0")+0.1</f>
        <v>13.2</v>
      </c>
      <c r="H164" s="9">
        <f>IFERROR(F164/D164*100-100,"0,0")</f>
        <v>-8.6999999999999993</v>
      </c>
    </row>
    <row r="165" spans="1:9" hidden="1" outlineLevel="1" x14ac:dyDescent="0.2">
      <c r="A165" s="194"/>
      <c r="B165" s="155"/>
      <c r="C165" s="113" t="s">
        <v>473</v>
      </c>
      <c r="D165" s="8">
        <f t="shared" si="52"/>
        <v>1171181.3999999999</v>
      </c>
      <c r="E165" s="9">
        <f>IFERROR(D165/D162*100,"0,0")</f>
        <v>69</v>
      </c>
      <c r="F165" s="8">
        <f t="shared" si="53"/>
        <v>956501.3</v>
      </c>
      <c r="G165" s="9">
        <f t="shared" ref="G165:G166" si="54">IFERROR(F165/$F$162*100,"0,0")</f>
        <v>68.8</v>
      </c>
      <c r="H165" s="9">
        <f t="shared" ref="H165:H168" si="55">IFERROR(F165/D165*100-100,"0")</f>
        <v>-18.3</v>
      </c>
    </row>
    <row r="166" spans="1:9" hidden="1" outlineLevel="1" x14ac:dyDescent="0.2">
      <c r="A166" s="194"/>
      <c r="B166" s="155"/>
      <c r="C166" s="113" t="s">
        <v>474</v>
      </c>
      <c r="D166" s="8">
        <f t="shared" si="52"/>
        <v>14966</v>
      </c>
      <c r="E166" s="9">
        <f>IFERROR(D166/D162*100,"0,0")</f>
        <v>0.9</v>
      </c>
      <c r="F166" s="8">
        <f t="shared" si="53"/>
        <v>12871</v>
      </c>
      <c r="G166" s="9">
        <f t="shared" si="54"/>
        <v>0.9</v>
      </c>
      <c r="H166" s="9">
        <f t="shared" si="55"/>
        <v>-14</v>
      </c>
    </row>
    <row r="167" spans="1:9" hidden="1" outlineLevel="1" x14ac:dyDescent="0.2">
      <c r="A167" s="191" t="s">
        <v>73</v>
      </c>
      <c r="B167" s="154" t="s">
        <v>74</v>
      </c>
      <c r="C167" s="108" t="s">
        <v>470</v>
      </c>
      <c r="D167" s="49">
        <f>D168+D169+D170+D171</f>
        <v>920299.8</v>
      </c>
      <c r="E167" s="29">
        <f>E168+E169+E170+E171</f>
        <v>100</v>
      </c>
      <c r="F167" s="49">
        <f>F168+F169+F170+F171</f>
        <v>741919.6</v>
      </c>
      <c r="G167" s="29">
        <f>G168+G169+G170+G171</f>
        <v>100</v>
      </c>
      <c r="H167" s="29">
        <f t="shared" si="55"/>
        <v>-19.399999999999999</v>
      </c>
    </row>
    <row r="168" spans="1:9" ht="31.5" hidden="1" outlineLevel="1" x14ac:dyDescent="0.2">
      <c r="A168" s="191"/>
      <c r="B168" s="154"/>
      <c r="C168" s="108" t="s">
        <v>471</v>
      </c>
      <c r="D168" s="115">
        <v>0</v>
      </c>
      <c r="E168" s="29">
        <f>IFERROR(D168/D167*100,"0,0")</f>
        <v>0</v>
      </c>
      <c r="F168" s="115">
        <v>0</v>
      </c>
      <c r="G168" s="29">
        <f>IFERROR(F168/F167*100,"0,0")</f>
        <v>0</v>
      </c>
      <c r="H168" s="29" t="str">
        <f t="shared" si="55"/>
        <v>0</v>
      </c>
    </row>
    <row r="169" spans="1:9" hidden="1" outlineLevel="1" x14ac:dyDescent="0.2">
      <c r="A169" s="191"/>
      <c r="B169" s="154"/>
      <c r="C169" s="108" t="s">
        <v>472</v>
      </c>
      <c r="D169" s="115">
        <v>0</v>
      </c>
      <c r="E169" s="29">
        <f>IFERROR(D169/D167*100,"0,0")</f>
        <v>0</v>
      </c>
      <c r="F169" s="115">
        <v>0</v>
      </c>
      <c r="G169" s="29">
        <f>IFERROR(F169/F167*100,"0,0")</f>
        <v>0</v>
      </c>
      <c r="H169" s="29" t="str">
        <f>IFERROR(F169/D169*100-100,"0,0")</f>
        <v>0,0</v>
      </c>
    </row>
    <row r="170" spans="1:9" hidden="1" outlineLevel="1" x14ac:dyDescent="0.2">
      <c r="A170" s="191"/>
      <c r="B170" s="154"/>
      <c r="C170" s="108" t="s">
        <v>473</v>
      </c>
      <c r="D170" s="115">
        <v>920299.8</v>
      </c>
      <c r="E170" s="29">
        <f>IFERROR(D170/D167*100,"0,0")</f>
        <v>100</v>
      </c>
      <c r="F170" s="115">
        <v>741919.6</v>
      </c>
      <c r="G170" s="29">
        <f>IFERROR(F170/F167*100,"0,0")</f>
        <v>100</v>
      </c>
      <c r="H170" s="29">
        <f t="shared" ref="H170:H173" si="56">IFERROR(F170/D170*100-100,"0")</f>
        <v>-19.399999999999999</v>
      </c>
    </row>
    <row r="171" spans="1:9" hidden="1" outlineLevel="1" x14ac:dyDescent="0.2">
      <c r="A171" s="191"/>
      <c r="B171" s="154"/>
      <c r="C171" s="108" t="s">
        <v>474</v>
      </c>
      <c r="D171" s="115">
        <v>0</v>
      </c>
      <c r="E171" s="29">
        <f>IFERROR(D171/D167*100,"0,0")</f>
        <v>0</v>
      </c>
      <c r="F171" s="115">
        <v>0</v>
      </c>
      <c r="G171" s="29">
        <f>IFERROR(F171/F167*100,"0,0")</f>
        <v>0</v>
      </c>
      <c r="H171" s="29" t="str">
        <f t="shared" si="56"/>
        <v>0</v>
      </c>
    </row>
    <row r="172" spans="1:9" ht="21.95" hidden="1" customHeight="1" outlineLevel="1" x14ac:dyDescent="0.2">
      <c r="A172" s="191" t="s">
        <v>75</v>
      </c>
      <c r="B172" s="154" t="s">
        <v>494</v>
      </c>
      <c r="C172" s="108" t="s">
        <v>470</v>
      </c>
      <c r="D172" s="49">
        <f>D173+D174+D175+D176</f>
        <v>157892.79999999999</v>
      </c>
      <c r="E172" s="29">
        <f>E173+E174+E175+E176</f>
        <v>100</v>
      </c>
      <c r="F172" s="49">
        <f>F173+F174+F175+F176</f>
        <v>121524.7</v>
      </c>
      <c r="G172" s="29">
        <f>G173+G174+G175+G176</f>
        <v>100</v>
      </c>
      <c r="H172" s="29">
        <f t="shared" si="56"/>
        <v>-23</v>
      </c>
    </row>
    <row r="173" spans="1:9" ht="28.5" hidden="1" customHeight="1" outlineLevel="1" x14ac:dyDescent="0.2">
      <c r="A173" s="191"/>
      <c r="B173" s="154"/>
      <c r="C173" s="108" t="s">
        <v>471</v>
      </c>
      <c r="D173" s="115">
        <v>142926.79999999999</v>
      </c>
      <c r="E173" s="29">
        <f>IFERROR(D173/D172*100,"0,0")</f>
        <v>90.5</v>
      </c>
      <c r="F173" s="115">
        <v>108653.7</v>
      </c>
      <c r="G173" s="29">
        <f>IFERROR(F173/F172*100,"0,0")</f>
        <v>89.4</v>
      </c>
      <c r="H173" s="29">
        <f t="shared" si="56"/>
        <v>-24</v>
      </c>
    </row>
    <row r="174" spans="1:9" ht="21.95" hidden="1" customHeight="1" outlineLevel="1" x14ac:dyDescent="0.2">
      <c r="A174" s="191"/>
      <c r="B174" s="154"/>
      <c r="C174" s="108" t="s">
        <v>472</v>
      </c>
      <c r="D174" s="115">
        <v>0</v>
      </c>
      <c r="E174" s="29">
        <f>IFERROR(D174/D172*100,"0,0")</f>
        <v>0</v>
      </c>
      <c r="F174" s="115">
        <v>0</v>
      </c>
      <c r="G174" s="29">
        <f>IFERROR(F174/F172*100,"0,0")</f>
        <v>0</v>
      </c>
      <c r="H174" s="29" t="str">
        <f>IFERROR(F174/D174*100-100,"0,0")</f>
        <v>0,0</v>
      </c>
    </row>
    <row r="175" spans="1:9" ht="21.95" hidden="1" customHeight="1" outlineLevel="1" x14ac:dyDescent="0.2">
      <c r="A175" s="191"/>
      <c r="B175" s="154"/>
      <c r="C175" s="108" t="s">
        <v>473</v>
      </c>
      <c r="D175" s="115">
        <v>0</v>
      </c>
      <c r="E175" s="29">
        <f>IFERROR(D175/D172*100,"0,0")</f>
        <v>0</v>
      </c>
      <c r="F175" s="115">
        <v>0</v>
      </c>
      <c r="G175" s="29">
        <f>IFERROR(F175/F172*100,"0,0")</f>
        <v>0</v>
      </c>
      <c r="H175" s="29" t="str">
        <f t="shared" ref="H175:H178" si="57">IFERROR(F175/D175*100-100,"0")</f>
        <v>0</v>
      </c>
    </row>
    <row r="176" spans="1:9" ht="21.95" hidden="1" customHeight="1" outlineLevel="1" x14ac:dyDescent="0.2">
      <c r="A176" s="191"/>
      <c r="B176" s="154"/>
      <c r="C176" s="108" t="s">
        <v>474</v>
      </c>
      <c r="D176" s="115">
        <v>14966</v>
      </c>
      <c r="E176" s="29">
        <f>IFERROR(D176/D172*100,"0,0")</f>
        <v>9.5</v>
      </c>
      <c r="F176" s="115">
        <v>12871</v>
      </c>
      <c r="G176" s="29">
        <f>IFERROR(F176/F172*100,"0,0")</f>
        <v>10.6</v>
      </c>
      <c r="H176" s="29">
        <f t="shared" si="57"/>
        <v>-14</v>
      </c>
    </row>
    <row r="177" spans="1:8" hidden="1" outlineLevel="1" x14ac:dyDescent="0.2">
      <c r="A177" s="191" t="s">
        <v>76</v>
      </c>
      <c r="B177" s="154" t="s">
        <v>495</v>
      </c>
      <c r="C177" s="108" t="s">
        <v>470</v>
      </c>
      <c r="D177" s="49">
        <f>D178+D179+D180+D181</f>
        <v>435869.5</v>
      </c>
      <c r="E177" s="29">
        <f>E178+E179+E180+E181</f>
        <v>100</v>
      </c>
      <c r="F177" s="49">
        <f>F178+F179+F180+F181</f>
        <v>365355.9</v>
      </c>
      <c r="G177" s="29">
        <f>G178+G179+G180+G181</f>
        <v>100</v>
      </c>
      <c r="H177" s="29">
        <f t="shared" si="57"/>
        <v>-16.2</v>
      </c>
    </row>
    <row r="178" spans="1:8" ht="31.5" hidden="1" outlineLevel="1" x14ac:dyDescent="0.2">
      <c r="A178" s="191"/>
      <c r="B178" s="154"/>
      <c r="C178" s="108" t="s">
        <v>471</v>
      </c>
      <c r="D178" s="115">
        <v>63033</v>
      </c>
      <c r="E178" s="29">
        <f>IFERROR(D178/D177*100,"0,0")</f>
        <v>14.5</v>
      </c>
      <c r="F178" s="115">
        <v>41399.199999999997</v>
      </c>
      <c r="G178" s="29">
        <f>IFERROR(F178/F177*100,"0,0")</f>
        <v>11.3</v>
      </c>
      <c r="H178" s="29">
        <f t="shared" si="57"/>
        <v>-34.299999999999997</v>
      </c>
    </row>
    <row r="179" spans="1:8" hidden="1" outlineLevel="1" x14ac:dyDescent="0.2">
      <c r="A179" s="191"/>
      <c r="B179" s="154"/>
      <c r="C179" s="108" t="s">
        <v>472</v>
      </c>
      <c r="D179" s="115">
        <v>128886.9</v>
      </c>
      <c r="E179" s="29">
        <f>IFERROR(D179/D177*100,"0,0")-0.1</f>
        <v>29.5</v>
      </c>
      <c r="F179" s="115">
        <v>113978.3</v>
      </c>
      <c r="G179" s="29">
        <f>IFERROR(F179/F177*100,"0,0")</f>
        <v>31.2</v>
      </c>
      <c r="H179" s="29">
        <f>IFERROR(F179/D179*100-100,"0,0")</f>
        <v>-11.6</v>
      </c>
    </row>
    <row r="180" spans="1:8" hidden="1" outlineLevel="1" x14ac:dyDescent="0.2">
      <c r="A180" s="191"/>
      <c r="B180" s="154"/>
      <c r="C180" s="108" t="s">
        <v>473</v>
      </c>
      <c r="D180" s="115">
        <v>243949.6</v>
      </c>
      <c r="E180" s="29">
        <f>IFERROR(D180/D177*100,"0,0")</f>
        <v>56</v>
      </c>
      <c r="F180" s="115">
        <v>209978.4</v>
      </c>
      <c r="G180" s="29">
        <f>IFERROR(F180/F177*100,"0,0")</f>
        <v>57.5</v>
      </c>
      <c r="H180" s="29">
        <f t="shared" ref="H180:H183" si="58">IFERROR(F180/D180*100-100,"0")</f>
        <v>-13.9</v>
      </c>
    </row>
    <row r="181" spans="1:8" hidden="1" outlineLevel="1" x14ac:dyDescent="0.2">
      <c r="A181" s="191"/>
      <c r="B181" s="154"/>
      <c r="C181" s="108" t="s">
        <v>474</v>
      </c>
      <c r="D181" s="115">
        <v>0</v>
      </c>
      <c r="E181" s="29">
        <f>IFERROR(D181/D177*100,"0,0")</f>
        <v>0</v>
      </c>
      <c r="F181" s="115">
        <v>0</v>
      </c>
      <c r="G181" s="29">
        <f>IFERROR(F181/F177*100,"0,0")</f>
        <v>0</v>
      </c>
      <c r="H181" s="29" t="str">
        <f t="shared" si="58"/>
        <v>0</v>
      </c>
    </row>
    <row r="182" spans="1:8" hidden="1" outlineLevel="1" x14ac:dyDescent="0.2">
      <c r="A182" s="191" t="s">
        <v>77</v>
      </c>
      <c r="B182" s="154" t="s">
        <v>80</v>
      </c>
      <c r="C182" s="108" t="s">
        <v>470</v>
      </c>
      <c r="D182" s="49">
        <f>D183+D184+D185+D186</f>
        <v>96863</v>
      </c>
      <c r="E182" s="29">
        <f>E183+E184+E185+E186</f>
        <v>100</v>
      </c>
      <c r="F182" s="49">
        <f>F183+F184+F185+F186</f>
        <v>81496.7</v>
      </c>
      <c r="G182" s="29">
        <f>G183+G184+G185+G186</f>
        <v>100</v>
      </c>
      <c r="H182" s="29">
        <f t="shared" si="58"/>
        <v>-15.9</v>
      </c>
    </row>
    <row r="183" spans="1:8" ht="31.5" hidden="1" outlineLevel="1" x14ac:dyDescent="0.2">
      <c r="A183" s="191"/>
      <c r="B183" s="154"/>
      <c r="C183" s="108" t="s">
        <v>471</v>
      </c>
      <c r="D183" s="115">
        <v>96863</v>
      </c>
      <c r="E183" s="29">
        <f>IFERROR(D183/D182*100,"0,0")</f>
        <v>100</v>
      </c>
      <c r="F183" s="115">
        <v>81496.7</v>
      </c>
      <c r="G183" s="29">
        <f>IFERROR(F183/F182*100,"0,0")</f>
        <v>100</v>
      </c>
      <c r="H183" s="29">
        <f t="shared" si="58"/>
        <v>-15.9</v>
      </c>
    </row>
    <row r="184" spans="1:8" hidden="1" outlineLevel="1" x14ac:dyDescent="0.2">
      <c r="A184" s="191"/>
      <c r="B184" s="154"/>
      <c r="C184" s="108" t="s">
        <v>472</v>
      </c>
      <c r="D184" s="115">
        <v>0</v>
      </c>
      <c r="E184" s="29">
        <f>IFERROR(D184/D182*100,"0,0")</f>
        <v>0</v>
      </c>
      <c r="F184" s="115">
        <v>0</v>
      </c>
      <c r="G184" s="29">
        <f>IFERROR(F184/F182*100,"0,0")</f>
        <v>0</v>
      </c>
      <c r="H184" s="29" t="str">
        <f>IFERROR(F184/D184*100-100,"0,0")</f>
        <v>0,0</v>
      </c>
    </row>
    <row r="185" spans="1:8" hidden="1" outlineLevel="1" x14ac:dyDescent="0.2">
      <c r="A185" s="191"/>
      <c r="B185" s="154"/>
      <c r="C185" s="108" t="s">
        <v>473</v>
      </c>
      <c r="D185" s="115">
        <v>0</v>
      </c>
      <c r="E185" s="29">
        <f>IFERROR(D185/D182*100,"0,0")</f>
        <v>0</v>
      </c>
      <c r="F185" s="115">
        <v>0</v>
      </c>
      <c r="G185" s="29">
        <f>IFERROR(F185/F182*100,"0,0")</f>
        <v>0</v>
      </c>
      <c r="H185" s="29" t="str">
        <f t="shared" ref="H185:H188" si="59">IFERROR(F185/D185*100-100,"0")</f>
        <v>0</v>
      </c>
    </row>
    <row r="186" spans="1:8" hidden="1" outlineLevel="1" x14ac:dyDescent="0.2">
      <c r="A186" s="191"/>
      <c r="B186" s="154"/>
      <c r="C186" s="108" t="s">
        <v>474</v>
      </c>
      <c r="D186" s="115">
        <v>0</v>
      </c>
      <c r="E186" s="29">
        <f>IFERROR(D186/D182*100,"0,0")</f>
        <v>0</v>
      </c>
      <c r="F186" s="115">
        <v>0</v>
      </c>
      <c r="G186" s="29">
        <f>IFERROR(F186/F182*100,"0,0")</f>
        <v>0</v>
      </c>
      <c r="H186" s="29" t="str">
        <f t="shared" si="59"/>
        <v>0</v>
      </c>
    </row>
    <row r="187" spans="1:8" hidden="1" outlineLevel="1" x14ac:dyDescent="0.2">
      <c r="A187" s="191" t="s">
        <v>78</v>
      </c>
      <c r="B187" s="154" t="s">
        <v>82</v>
      </c>
      <c r="C187" s="108" t="s">
        <v>470</v>
      </c>
      <c r="D187" s="49">
        <f>D188+D189+D190+D191</f>
        <v>41994.8</v>
      </c>
      <c r="E187" s="29">
        <f>E188+E189+E190+E191</f>
        <v>100</v>
      </c>
      <c r="F187" s="49">
        <f>F188+F189+F190+F191</f>
        <v>27667</v>
      </c>
      <c r="G187" s="29">
        <f>G188+G189+G190+G191</f>
        <v>100</v>
      </c>
      <c r="H187" s="29">
        <f t="shared" si="59"/>
        <v>-34.1</v>
      </c>
    </row>
    <row r="188" spans="1:8" ht="31.5" hidden="1" outlineLevel="1" x14ac:dyDescent="0.2">
      <c r="A188" s="191"/>
      <c r="B188" s="154"/>
      <c r="C188" s="108" t="s">
        <v>471</v>
      </c>
      <c r="D188" s="115">
        <v>10079</v>
      </c>
      <c r="E188" s="29">
        <f>IFERROR(D188/D187*100,"0,0")</f>
        <v>24</v>
      </c>
      <c r="F188" s="115">
        <v>6640.1</v>
      </c>
      <c r="G188" s="29">
        <f>IFERROR(F188/F187*100,"0,0")</f>
        <v>24</v>
      </c>
      <c r="H188" s="29">
        <f t="shared" si="59"/>
        <v>-34.1</v>
      </c>
    </row>
    <row r="189" spans="1:8" hidden="1" outlineLevel="1" x14ac:dyDescent="0.2">
      <c r="A189" s="191"/>
      <c r="B189" s="154"/>
      <c r="C189" s="108" t="s">
        <v>472</v>
      </c>
      <c r="D189" s="115">
        <v>31915.8</v>
      </c>
      <c r="E189" s="29">
        <f>IFERROR(D189/D187*100,"0,0")</f>
        <v>76</v>
      </c>
      <c r="F189" s="115">
        <v>21026.9</v>
      </c>
      <c r="G189" s="29">
        <f>IFERROR(F189/F187*100,"0,0")</f>
        <v>76</v>
      </c>
      <c r="H189" s="29">
        <f>IFERROR(F189/D189*100-100,"0,0")</f>
        <v>-34.1</v>
      </c>
    </row>
    <row r="190" spans="1:8" hidden="1" outlineLevel="1" x14ac:dyDescent="0.2">
      <c r="A190" s="191"/>
      <c r="B190" s="154"/>
      <c r="C190" s="108" t="s">
        <v>473</v>
      </c>
      <c r="D190" s="115">
        <v>0</v>
      </c>
      <c r="E190" s="29">
        <f>IFERROR(D190/D187*100,"0,0")</f>
        <v>0</v>
      </c>
      <c r="F190" s="115">
        <v>0</v>
      </c>
      <c r="G190" s="29">
        <f>IFERROR(F190/F187*100,"0,0")</f>
        <v>0</v>
      </c>
      <c r="H190" s="29" t="str">
        <f t="shared" ref="H190:H193" si="60">IFERROR(F190/D190*100-100,"0")</f>
        <v>0</v>
      </c>
    </row>
    <row r="191" spans="1:8" hidden="1" outlineLevel="1" x14ac:dyDescent="0.2">
      <c r="A191" s="191"/>
      <c r="B191" s="154"/>
      <c r="C191" s="108" t="s">
        <v>474</v>
      </c>
      <c r="D191" s="115">
        <v>0</v>
      </c>
      <c r="E191" s="29">
        <f>IFERROR(D191/D187*100,"0,0")</f>
        <v>0</v>
      </c>
      <c r="F191" s="115">
        <v>0</v>
      </c>
      <c r="G191" s="29">
        <f>IFERROR(F191/F187*100,"0,0")</f>
        <v>0</v>
      </c>
      <c r="H191" s="29" t="str">
        <f t="shared" si="60"/>
        <v>0</v>
      </c>
    </row>
    <row r="192" spans="1:8" s="12" customFormat="1" hidden="1" outlineLevel="1" x14ac:dyDescent="0.2">
      <c r="A192" s="191" t="s">
        <v>79</v>
      </c>
      <c r="B192" s="154" t="s">
        <v>633</v>
      </c>
      <c r="C192" s="108" t="s">
        <v>470</v>
      </c>
      <c r="D192" s="49">
        <f>D193+D194+D195+D196</f>
        <v>50</v>
      </c>
      <c r="E192" s="29">
        <f>E193+E194+E195+E196</f>
        <v>100</v>
      </c>
      <c r="F192" s="49">
        <f>F193+F194+F195+F196</f>
        <v>26</v>
      </c>
      <c r="G192" s="29">
        <f>G193+G194+G195+G196</f>
        <v>100</v>
      </c>
      <c r="H192" s="29">
        <f t="shared" si="60"/>
        <v>-48</v>
      </c>
    </row>
    <row r="193" spans="1:8" s="12" customFormat="1" ht="31.5" hidden="1" outlineLevel="1" x14ac:dyDescent="0.2">
      <c r="A193" s="191"/>
      <c r="B193" s="154"/>
      <c r="C193" s="108" t="s">
        <v>471</v>
      </c>
      <c r="D193" s="115">
        <v>50</v>
      </c>
      <c r="E193" s="29">
        <f>IFERROR(D193/D192*100,"0,0")</f>
        <v>100</v>
      </c>
      <c r="F193" s="115">
        <v>26</v>
      </c>
      <c r="G193" s="29">
        <f>IFERROR(F193/F192*100,"0,0")</f>
        <v>100</v>
      </c>
      <c r="H193" s="29">
        <f t="shared" si="60"/>
        <v>-48</v>
      </c>
    </row>
    <row r="194" spans="1:8" s="12" customFormat="1" hidden="1" outlineLevel="1" x14ac:dyDescent="0.2">
      <c r="A194" s="191"/>
      <c r="B194" s="154"/>
      <c r="C194" s="108" t="s">
        <v>472</v>
      </c>
      <c r="D194" s="115">
        <v>0</v>
      </c>
      <c r="E194" s="29">
        <f>IFERROR(D194/D192*100,"0,0")</f>
        <v>0</v>
      </c>
      <c r="F194" s="115">
        <v>0</v>
      </c>
      <c r="G194" s="29">
        <f>IFERROR(F194/F192*100,"0,0")</f>
        <v>0</v>
      </c>
      <c r="H194" s="29" t="str">
        <f>IFERROR(F194/D194*100-100,"0,0")</f>
        <v>0,0</v>
      </c>
    </row>
    <row r="195" spans="1:8" s="12" customFormat="1" hidden="1" outlineLevel="1" x14ac:dyDescent="0.2">
      <c r="A195" s="191"/>
      <c r="B195" s="154"/>
      <c r="C195" s="108" t="s">
        <v>473</v>
      </c>
      <c r="D195" s="115">
        <v>0</v>
      </c>
      <c r="E195" s="29">
        <f>IFERROR(D195/D192*100,"0,0")</f>
        <v>0</v>
      </c>
      <c r="F195" s="115">
        <v>0</v>
      </c>
      <c r="G195" s="29">
        <f>IFERROR(F195/F192*100,"0,0")</f>
        <v>0</v>
      </c>
      <c r="H195" s="29" t="str">
        <f t="shared" ref="H195:H198" si="61">IFERROR(F195/D195*100-100,"0")</f>
        <v>0</v>
      </c>
    </row>
    <row r="196" spans="1:8" s="12" customFormat="1" hidden="1" outlineLevel="1" x14ac:dyDescent="0.2">
      <c r="A196" s="191"/>
      <c r="B196" s="154"/>
      <c r="C196" s="108" t="s">
        <v>474</v>
      </c>
      <c r="D196" s="115">
        <v>0</v>
      </c>
      <c r="E196" s="29">
        <f>IFERROR(D196/D192*100,"0,0")</f>
        <v>0</v>
      </c>
      <c r="F196" s="115">
        <v>0</v>
      </c>
      <c r="G196" s="29">
        <f>IFERROR(F196/F192*100,"0,0")</f>
        <v>0</v>
      </c>
      <c r="H196" s="29" t="str">
        <f t="shared" si="61"/>
        <v>0</v>
      </c>
    </row>
    <row r="197" spans="1:8" hidden="1" outlineLevel="1" x14ac:dyDescent="0.2">
      <c r="A197" s="191" t="s">
        <v>81</v>
      </c>
      <c r="B197" s="154" t="s">
        <v>83</v>
      </c>
      <c r="C197" s="108" t="s">
        <v>470</v>
      </c>
      <c r="D197" s="49">
        <f>D198+D199+D200+D201</f>
        <v>45445.3</v>
      </c>
      <c r="E197" s="29">
        <f>E198+E199+E200+E201</f>
        <v>100</v>
      </c>
      <c r="F197" s="49">
        <f>F198+F199+F200+F201</f>
        <v>51579.6</v>
      </c>
      <c r="G197" s="29">
        <f>G198+G199+G200+G201</f>
        <v>100</v>
      </c>
      <c r="H197" s="29">
        <f t="shared" si="61"/>
        <v>13.5</v>
      </c>
    </row>
    <row r="198" spans="1:8" ht="31.5" hidden="1" outlineLevel="1" x14ac:dyDescent="0.2">
      <c r="A198" s="191"/>
      <c r="B198" s="154"/>
      <c r="C198" s="108" t="s">
        <v>471</v>
      </c>
      <c r="D198" s="115">
        <v>0</v>
      </c>
      <c r="E198" s="29">
        <f>IFERROR(D198/D197*100,"0,0")</f>
        <v>0</v>
      </c>
      <c r="F198" s="115">
        <v>0</v>
      </c>
      <c r="G198" s="29">
        <f>IFERROR(F198/F197*100,"0,0")</f>
        <v>0</v>
      </c>
      <c r="H198" s="29" t="str">
        <f t="shared" si="61"/>
        <v>0</v>
      </c>
    </row>
    <row r="199" spans="1:8" hidden="1" outlineLevel="1" x14ac:dyDescent="0.2">
      <c r="A199" s="191"/>
      <c r="B199" s="154"/>
      <c r="C199" s="108" t="s">
        <v>472</v>
      </c>
      <c r="D199" s="115">
        <v>38513.300000000003</v>
      </c>
      <c r="E199" s="29">
        <f>IFERROR(D199/D197*100,"0,0")</f>
        <v>84.7</v>
      </c>
      <c r="F199" s="115">
        <v>46976.3</v>
      </c>
      <c r="G199" s="29">
        <f>IFERROR(F199/F197*100,"0,0")</f>
        <v>91.1</v>
      </c>
      <c r="H199" s="29">
        <f>IFERROR(F199/D199*100-100,"0,0")</f>
        <v>22</v>
      </c>
    </row>
    <row r="200" spans="1:8" hidden="1" outlineLevel="1" x14ac:dyDescent="0.2">
      <c r="A200" s="191"/>
      <c r="B200" s="154"/>
      <c r="C200" s="108" t="s">
        <v>473</v>
      </c>
      <c r="D200" s="115">
        <v>6932</v>
      </c>
      <c r="E200" s="29">
        <f>IFERROR(D200/D197*100,"0,0")</f>
        <v>15.3</v>
      </c>
      <c r="F200" s="115">
        <v>4603.3</v>
      </c>
      <c r="G200" s="29">
        <f>IFERROR(F200/F197*100,"0,0")</f>
        <v>8.9</v>
      </c>
      <c r="H200" s="29">
        <f t="shared" ref="H200:H203" si="62">IFERROR(F200/D200*100-100,"0")</f>
        <v>-33.6</v>
      </c>
    </row>
    <row r="201" spans="1:8" hidden="1" outlineLevel="1" x14ac:dyDescent="0.2">
      <c r="A201" s="191"/>
      <c r="B201" s="154"/>
      <c r="C201" s="108" t="s">
        <v>474</v>
      </c>
      <c r="D201" s="115">
        <v>0</v>
      </c>
      <c r="E201" s="29">
        <f>IFERROR(D201/D197*100,"0,0")</f>
        <v>0</v>
      </c>
      <c r="F201" s="115">
        <v>0</v>
      </c>
      <c r="G201" s="29">
        <f>IFERROR(F201/F197*100,"0,0")</f>
        <v>0</v>
      </c>
      <c r="H201" s="29" t="str">
        <f t="shared" si="62"/>
        <v>0</v>
      </c>
    </row>
    <row r="202" spans="1:8" hidden="1" outlineLevel="1" x14ac:dyDescent="0.2">
      <c r="A202" s="194" t="s">
        <v>84</v>
      </c>
      <c r="B202" s="155" t="s">
        <v>85</v>
      </c>
      <c r="C202" s="113" t="s">
        <v>470</v>
      </c>
      <c r="D202" s="8">
        <f>D203+D204+D205+D206</f>
        <v>120782.5</v>
      </c>
      <c r="E202" s="9">
        <f>E203+E204+E205+E206</f>
        <v>100</v>
      </c>
      <c r="F202" s="8">
        <f>F203+F204+F205+F206</f>
        <v>85945.2</v>
      </c>
      <c r="G202" s="9">
        <f>G203+G204+G205+G206</f>
        <v>100</v>
      </c>
      <c r="H202" s="9">
        <f t="shared" si="62"/>
        <v>-28.8</v>
      </c>
    </row>
    <row r="203" spans="1:8" ht="31.5" hidden="1" outlineLevel="1" x14ac:dyDescent="0.2">
      <c r="A203" s="194"/>
      <c r="B203" s="155"/>
      <c r="C203" s="113" t="s">
        <v>471</v>
      </c>
      <c r="D203" s="8">
        <f>D208+D213+D218+D228</f>
        <v>120668.7</v>
      </c>
      <c r="E203" s="9">
        <f>IFERROR(D203/D202*100,"0,0")</f>
        <v>99.9</v>
      </c>
      <c r="F203" s="8">
        <f>F208+F213+F218+F228+F223</f>
        <v>85486.8</v>
      </c>
      <c r="G203" s="9">
        <f>IFERROR(F203/F202*100,"0,0")</f>
        <v>99.5</v>
      </c>
      <c r="H203" s="9">
        <f t="shared" si="62"/>
        <v>-29.2</v>
      </c>
    </row>
    <row r="204" spans="1:8" hidden="1" outlineLevel="1" x14ac:dyDescent="0.2">
      <c r="A204" s="194"/>
      <c r="B204" s="155"/>
      <c r="C204" s="113" t="s">
        <v>472</v>
      </c>
      <c r="D204" s="8">
        <f>D209+D214+D219+D229</f>
        <v>0</v>
      </c>
      <c r="E204" s="29">
        <f>IFERROR(D204/D202*100,"0,0")</f>
        <v>0</v>
      </c>
      <c r="F204" s="8">
        <f>F209+F214+F219+F229</f>
        <v>0</v>
      </c>
      <c r="G204" s="29">
        <f>IFERROR(F204/F202*100,"0,0")</f>
        <v>0</v>
      </c>
      <c r="H204" s="29" t="str">
        <f>IFERROR(F204/D204*100-100,"0,0")</f>
        <v>0,0</v>
      </c>
    </row>
    <row r="205" spans="1:8" hidden="1" outlineLevel="1" x14ac:dyDescent="0.2">
      <c r="A205" s="194"/>
      <c r="B205" s="155"/>
      <c r="C205" s="113" t="s">
        <v>473</v>
      </c>
      <c r="D205" s="8">
        <f>D210+D215+D220+D230</f>
        <v>0</v>
      </c>
      <c r="E205" s="9">
        <f>IFERROR(D205/D202*100,"0,0")</f>
        <v>0</v>
      </c>
      <c r="F205" s="8">
        <f>F210+F215+F220+F230</f>
        <v>0</v>
      </c>
      <c r="G205" s="9">
        <f>IFERROR(F205/F202*100,"0,0")</f>
        <v>0</v>
      </c>
      <c r="H205" s="9" t="str">
        <f t="shared" ref="H205:H208" si="63">IFERROR(F205/D205*100-100,"0")</f>
        <v>0</v>
      </c>
    </row>
    <row r="206" spans="1:8" hidden="1" outlineLevel="1" x14ac:dyDescent="0.2">
      <c r="A206" s="194"/>
      <c r="B206" s="155"/>
      <c r="C206" s="113" t="s">
        <v>474</v>
      </c>
      <c r="D206" s="8">
        <f>D211+D216+D221+D231</f>
        <v>113.8</v>
      </c>
      <c r="E206" s="9">
        <f>IFERROR(D206/D202*100,"0,0")</f>
        <v>0.1</v>
      </c>
      <c r="F206" s="8">
        <f>F211+F216+F221+F231</f>
        <v>458.4</v>
      </c>
      <c r="G206" s="9">
        <f>IFERROR(F206/F202*100,"0,0")</f>
        <v>0.5</v>
      </c>
      <c r="H206" s="9">
        <f t="shared" si="63"/>
        <v>302.8</v>
      </c>
    </row>
    <row r="207" spans="1:8" hidden="1" outlineLevel="1" x14ac:dyDescent="0.2">
      <c r="A207" s="191" t="s">
        <v>86</v>
      </c>
      <c r="B207" s="154" t="s">
        <v>97</v>
      </c>
      <c r="C207" s="108" t="s">
        <v>470</v>
      </c>
      <c r="D207" s="49">
        <f>D208+D209+D210+D211</f>
        <v>64439.5</v>
      </c>
      <c r="E207" s="29">
        <f>E208+E209+E210+E211</f>
        <v>100</v>
      </c>
      <c r="F207" s="49">
        <f>F208+F209+F210+F211</f>
        <v>63852.2</v>
      </c>
      <c r="G207" s="29">
        <f>G208+G209+G210+G211</f>
        <v>100</v>
      </c>
      <c r="H207" s="29">
        <f t="shared" si="63"/>
        <v>-0.9</v>
      </c>
    </row>
    <row r="208" spans="1:8" ht="31.5" hidden="1" outlineLevel="1" x14ac:dyDescent="0.2">
      <c r="A208" s="191"/>
      <c r="B208" s="154"/>
      <c r="C208" s="108" t="s">
        <v>471</v>
      </c>
      <c r="D208" s="115">
        <v>64325.7</v>
      </c>
      <c r="E208" s="29">
        <f>IFERROR(D208/D207*100,"0,0")</f>
        <v>99.8</v>
      </c>
      <c r="F208" s="115">
        <v>63393.8</v>
      </c>
      <c r="G208" s="29">
        <f>IFERROR(F208/F207*100,"0,0")</f>
        <v>99.3</v>
      </c>
      <c r="H208" s="29">
        <f t="shared" si="63"/>
        <v>-1.4</v>
      </c>
    </row>
    <row r="209" spans="1:8" hidden="1" outlineLevel="1" x14ac:dyDescent="0.2">
      <c r="A209" s="191"/>
      <c r="B209" s="154"/>
      <c r="C209" s="108" t="s">
        <v>472</v>
      </c>
      <c r="D209" s="115">
        <v>0</v>
      </c>
      <c r="E209" s="29">
        <f>IFERROR(D209/D207*100,"0,0")</f>
        <v>0</v>
      </c>
      <c r="F209" s="115">
        <v>0</v>
      </c>
      <c r="G209" s="29">
        <f>IFERROR(F209/F207*100,"0,0")</f>
        <v>0</v>
      </c>
      <c r="H209" s="29" t="str">
        <f>IFERROR(F209/D209*100-100,"0,0")</f>
        <v>0,0</v>
      </c>
    </row>
    <row r="210" spans="1:8" hidden="1" outlineLevel="1" x14ac:dyDescent="0.2">
      <c r="A210" s="191"/>
      <c r="B210" s="154"/>
      <c r="C210" s="108" t="s">
        <v>473</v>
      </c>
      <c r="D210" s="115">
        <v>0</v>
      </c>
      <c r="E210" s="29">
        <f>IFERROR(D210/D207*100,"0,0")</f>
        <v>0</v>
      </c>
      <c r="F210" s="115">
        <v>0</v>
      </c>
      <c r="G210" s="29">
        <f>IFERROR(F210/F207*100,"0,0")</f>
        <v>0</v>
      </c>
      <c r="H210" s="29" t="str">
        <f t="shared" ref="H210:H213" si="64">IFERROR(F210/D210*100-100,"0")</f>
        <v>0</v>
      </c>
    </row>
    <row r="211" spans="1:8" hidden="1" outlineLevel="1" x14ac:dyDescent="0.2">
      <c r="A211" s="191"/>
      <c r="B211" s="154"/>
      <c r="C211" s="108" t="s">
        <v>474</v>
      </c>
      <c r="D211" s="115">
        <v>113.8</v>
      </c>
      <c r="E211" s="29">
        <f>IFERROR(D211/D207*100,"0,0")</f>
        <v>0.2</v>
      </c>
      <c r="F211" s="115">
        <v>458.4</v>
      </c>
      <c r="G211" s="29">
        <f>IFERROR(F211/F207*100,"0,0")</f>
        <v>0.7</v>
      </c>
      <c r="H211" s="29">
        <f t="shared" si="64"/>
        <v>302.8</v>
      </c>
    </row>
    <row r="212" spans="1:8" hidden="1" outlineLevel="1" x14ac:dyDescent="0.2">
      <c r="A212" s="191" t="s">
        <v>87</v>
      </c>
      <c r="B212" s="154" t="s">
        <v>88</v>
      </c>
      <c r="C212" s="108" t="s">
        <v>470</v>
      </c>
      <c r="D212" s="49">
        <f>D213+D214+D215+D216</f>
        <v>1130</v>
      </c>
      <c r="E212" s="29">
        <f>E213+E214+E215+E216</f>
        <v>100</v>
      </c>
      <c r="F212" s="49">
        <f>F213+F214+F215+F216</f>
        <v>850</v>
      </c>
      <c r="G212" s="29">
        <f>G213+G214+G215+G216</f>
        <v>100</v>
      </c>
      <c r="H212" s="29">
        <f t="shared" si="64"/>
        <v>-24.8</v>
      </c>
    </row>
    <row r="213" spans="1:8" ht="31.5" hidden="1" outlineLevel="1" x14ac:dyDescent="0.2">
      <c r="A213" s="191"/>
      <c r="B213" s="154"/>
      <c r="C213" s="108" t="s">
        <v>471</v>
      </c>
      <c r="D213" s="115">
        <v>1130</v>
      </c>
      <c r="E213" s="29">
        <f>IFERROR(D213/D212*100,"0,0")</f>
        <v>100</v>
      </c>
      <c r="F213" s="115">
        <v>850</v>
      </c>
      <c r="G213" s="29">
        <f>IFERROR(F213/F212*100,"0,0")</f>
        <v>100</v>
      </c>
      <c r="H213" s="29">
        <f t="shared" si="64"/>
        <v>-24.8</v>
      </c>
    </row>
    <row r="214" spans="1:8" hidden="1" outlineLevel="1" x14ac:dyDescent="0.2">
      <c r="A214" s="191"/>
      <c r="B214" s="154"/>
      <c r="C214" s="108" t="s">
        <v>472</v>
      </c>
      <c r="D214" s="115">
        <v>0</v>
      </c>
      <c r="E214" s="29">
        <f>IFERROR(D214/D212*100,"0,0")</f>
        <v>0</v>
      </c>
      <c r="F214" s="115">
        <v>0</v>
      </c>
      <c r="G214" s="29">
        <f>IFERROR(F214/F212*100,"0,0")</f>
        <v>0</v>
      </c>
      <c r="H214" s="29" t="str">
        <f>IFERROR(F214/D214*100-100,"0,0")</f>
        <v>0,0</v>
      </c>
    </row>
    <row r="215" spans="1:8" hidden="1" outlineLevel="1" x14ac:dyDescent="0.2">
      <c r="A215" s="191"/>
      <c r="B215" s="154"/>
      <c r="C215" s="108" t="s">
        <v>473</v>
      </c>
      <c r="D215" s="115">
        <v>0</v>
      </c>
      <c r="E215" s="29">
        <f>IFERROR(D215/D212*100,"0,0")</f>
        <v>0</v>
      </c>
      <c r="F215" s="115">
        <v>0</v>
      </c>
      <c r="G215" s="29">
        <f>IFERROR(F215/F212*100,"0,0")</f>
        <v>0</v>
      </c>
      <c r="H215" s="29" t="str">
        <f t="shared" ref="H215:H218" si="65">IFERROR(F215/D215*100-100,"0")</f>
        <v>0</v>
      </c>
    </row>
    <row r="216" spans="1:8" hidden="1" outlineLevel="1" x14ac:dyDescent="0.2">
      <c r="A216" s="191"/>
      <c r="B216" s="154"/>
      <c r="C216" s="108" t="s">
        <v>474</v>
      </c>
      <c r="D216" s="115">
        <v>0</v>
      </c>
      <c r="E216" s="29">
        <f>IFERROR(D216/D212*100,"0,0")</f>
        <v>0</v>
      </c>
      <c r="F216" s="115">
        <v>0</v>
      </c>
      <c r="G216" s="29">
        <f>IFERROR(F216/F212*100,"0,0")</f>
        <v>0</v>
      </c>
      <c r="H216" s="29" t="str">
        <f t="shared" si="65"/>
        <v>0</v>
      </c>
    </row>
    <row r="217" spans="1:8" s="12" customFormat="1" hidden="1" outlineLevel="1" x14ac:dyDescent="0.2">
      <c r="A217" s="191" t="s">
        <v>89</v>
      </c>
      <c r="B217" s="154" t="s">
        <v>90</v>
      </c>
      <c r="C217" s="108" t="s">
        <v>470</v>
      </c>
      <c r="D217" s="49">
        <f>D218+D219+D220+D221</f>
        <v>2122</v>
      </c>
      <c r="E217" s="29">
        <f>E218+E219+E220+E221</f>
        <v>100</v>
      </c>
      <c r="F217" s="49">
        <f>F218+F219+F220+F221</f>
        <v>2294.6999999999998</v>
      </c>
      <c r="G217" s="29">
        <f>G218+G219+G220+G221</f>
        <v>100</v>
      </c>
      <c r="H217" s="29">
        <f t="shared" si="65"/>
        <v>8.1</v>
      </c>
    </row>
    <row r="218" spans="1:8" s="12" customFormat="1" ht="31.5" hidden="1" outlineLevel="1" x14ac:dyDescent="0.2">
      <c r="A218" s="191"/>
      <c r="B218" s="154"/>
      <c r="C218" s="108" t="s">
        <v>471</v>
      </c>
      <c r="D218" s="115">
        <v>2122</v>
      </c>
      <c r="E218" s="29">
        <f>IFERROR(D218/D217*100,"0,0")</f>
        <v>100</v>
      </c>
      <c r="F218" s="115">
        <v>2294.6999999999998</v>
      </c>
      <c r="G218" s="29">
        <f>IFERROR(F218/F217*100,"0,0")</f>
        <v>100</v>
      </c>
      <c r="H218" s="29">
        <f t="shared" si="65"/>
        <v>8.1</v>
      </c>
    </row>
    <row r="219" spans="1:8" s="12" customFormat="1" hidden="1" outlineLevel="1" x14ac:dyDescent="0.2">
      <c r="A219" s="191"/>
      <c r="B219" s="154"/>
      <c r="C219" s="108" t="s">
        <v>472</v>
      </c>
      <c r="D219" s="115">
        <v>0</v>
      </c>
      <c r="E219" s="29">
        <f>IFERROR(D219/D217*100,"0,0")</f>
        <v>0</v>
      </c>
      <c r="F219" s="115">
        <v>0</v>
      </c>
      <c r="G219" s="29">
        <f>IFERROR(F219/F217*100,"0,0")</f>
        <v>0</v>
      </c>
      <c r="H219" s="29" t="str">
        <f>IFERROR(F219/D219*100-100,"0,0")</f>
        <v>0,0</v>
      </c>
    </row>
    <row r="220" spans="1:8" s="12" customFormat="1" hidden="1" outlineLevel="1" x14ac:dyDescent="0.2">
      <c r="A220" s="191"/>
      <c r="B220" s="154"/>
      <c r="C220" s="108" t="s">
        <v>473</v>
      </c>
      <c r="D220" s="115">
        <v>0</v>
      </c>
      <c r="E220" s="29">
        <f>IFERROR(D220/D217*100,"0,0")</f>
        <v>0</v>
      </c>
      <c r="F220" s="115">
        <v>0</v>
      </c>
      <c r="G220" s="29">
        <f>IFERROR(F220/F217*100,"0,0")</f>
        <v>0</v>
      </c>
      <c r="H220" s="29" t="str">
        <f t="shared" ref="H220:H228" si="66">IFERROR(F220/D220*100-100,"0")</f>
        <v>0</v>
      </c>
    </row>
    <row r="221" spans="1:8" s="12" customFormat="1" hidden="1" outlineLevel="1" x14ac:dyDescent="0.2">
      <c r="A221" s="191"/>
      <c r="B221" s="154"/>
      <c r="C221" s="108" t="s">
        <v>474</v>
      </c>
      <c r="D221" s="115">
        <v>0</v>
      </c>
      <c r="E221" s="29">
        <f>IFERROR(D221/D217*100,"0,0")</f>
        <v>0</v>
      </c>
      <c r="F221" s="115">
        <v>0</v>
      </c>
      <c r="G221" s="29">
        <f>IFERROR(F221/F217*100,"0,0")</f>
        <v>0</v>
      </c>
      <c r="H221" s="29" t="str">
        <f t="shared" si="66"/>
        <v>0</v>
      </c>
    </row>
    <row r="222" spans="1:8" hidden="1" outlineLevel="1" x14ac:dyDescent="0.2">
      <c r="A222" s="191" t="s">
        <v>91</v>
      </c>
      <c r="B222" s="154" t="s">
        <v>668</v>
      </c>
      <c r="C222" s="108" t="s">
        <v>470</v>
      </c>
      <c r="D222" s="49">
        <f>D223+D224+D225+D226</f>
        <v>0</v>
      </c>
      <c r="E222" s="29">
        <f>E223+E224+E225+E226</f>
        <v>0</v>
      </c>
      <c r="F222" s="49">
        <f>SUM(F223+F224+F225+F226)</f>
        <v>1</v>
      </c>
      <c r="G222" s="29">
        <f>G223+G224+G225+G226</f>
        <v>100</v>
      </c>
      <c r="H222" s="29" t="str">
        <f t="shared" ref="H222:H223" si="67">IFERROR(F222/D222*100-100,"0")</f>
        <v>0</v>
      </c>
    </row>
    <row r="223" spans="1:8" ht="31.5" hidden="1" outlineLevel="1" x14ac:dyDescent="0.2">
      <c r="A223" s="191"/>
      <c r="B223" s="154"/>
      <c r="C223" s="108" t="s">
        <v>471</v>
      </c>
      <c r="D223" s="115">
        <v>0</v>
      </c>
      <c r="E223" s="29" t="str">
        <f>IFERROR(D223/D222*100,"0,0")</f>
        <v>0,0</v>
      </c>
      <c r="F223" s="115">
        <v>1</v>
      </c>
      <c r="G223" s="29">
        <f>IFERROR(F223/F222*100,"0,0")</f>
        <v>100</v>
      </c>
      <c r="H223" s="29" t="str">
        <f t="shared" si="67"/>
        <v>0</v>
      </c>
    </row>
    <row r="224" spans="1:8" hidden="1" outlineLevel="1" x14ac:dyDescent="0.2">
      <c r="A224" s="191"/>
      <c r="B224" s="154"/>
      <c r="C224" s="108" t="s">
        <v>472</v>
      </c>
      <c r="D224" s="115">
        <v>0</v>
      </c>
      <c r="E224" s="29" t="str">
        <f>IFERROR(D224/D222*100,"0,0")</f>
        <v>0,0</v>
      </c>
      <c r="F224" s="115">
        <v>0</v>
      </c>
      <c r="G224" s="29">
        <f>IFERROR(F224/F222*100,"0,0")</f>
        <v>0</v>
      </c>
      <c r="H224" s="29" t="str">
        <f>IFERROR(F224/D224*100-100,"0,0")</f>
        <v>0,0</v>
      </c>
    </row>
    <row r="225" spans="1:8" hidden="1" outlineLevel="1" x14ac:dyDescent="0.2">
      <c r="A225" s="191"/>
      <c r="B225" s="154"/>
      <c r="C225" s="108" t="s">
        <v>473</v>
      </c>
      <c r="D225" s="115">
        <v>0</v>
      </c>
      <c r="E225" s="29" t="str">
        <f>IFERROR(D225/D222*100,"0,0")</f>
        <v>0,0</v>
      </c>
      <c r="F225" s="115">
        <v>0</v>
      </c>
      <c r="G225" s="29">
        <f>IFERROR(F225/F222*100,"0,0")</f>
        <v>0</v>
      </c>
      <c r="H225" s="29" t="str">
        <f t="shared" ref="H225:H226" si="68">IFERROR(F225/D225*100-100,"0")</f>
        <v>0</v>
      </c>
    </row>
    <row r="226" spans="1:8" hidden="1" outlineLevel="1" x14ac:dyDescent="0.2">
      <c r="A226" s="191"/>
      <c r="B226" s="154"/>
      <c r="C226" s="108" t="s">
        <v>474</v>
      </c>
      <c r="D226" s="115">
        <v>0</v>
      </c>
      <c r="E226" s="29" t="str">
        <f>IFERROR(D226/D222*100,"0,0")</f>
        <v>0,0</v>
      </c>
      <c r="F226" s="115">
        <v>0</v>
      </c>
      <c r="G226" s="29">
        <f>IFERROR(F226/F222*100,"0,0")</f>
        <v>0</v>
      </c>
      <c r="H226" s="29" t="str">
        <f t="shared" si="68"/>
        <v>0</v>
      </c>
    </row>
    <row r="227" spans="1:8" hidden="1" outlineLevel="1" x14ac:dyDescent="0.2">
      <c r="A227" s="191" t="s">
        <v>92</v>
      </c>
      <c r="B227" s="154" t="s">
        <v>93</v>
      </c>
      <c r="C227" s="108" t="s">
        <v>470</v>
      </c>
      <c r="D227" s="49">
        <f>D228+D229+D230+D231</f>
        <v>53091</v>
      </c>
      <c r="E227" s="29">
        <f>E228+E229+E230+E231</f>
        <v>100</v>
      </c>
      <c r="F227" s="49">
        <f>SUM(F228+F229+F230+F231)</f>
        <v>18947.3</v>
      </c>
      <c r="G227" s="29">
        <f>G228+G229+G230+G231</f>
        <v>100</v>
      </c>
      <c r="H227" s="29">
        <f t="shared" si="66"/>
        <v>-64.3</v>
      </c>
    </row>
    <row r="228" spans="1:8" ht="31.5" hidden="1" outlineLevel="1" x14ac:dyDescent="0.2">
      <c r="A228" s="191"/>
      <c r="B228" s="154"/>
      <c r="C228" s="108" t="s">
        <v>471</v>
      </c>
      <c r="D228" s="115">
        <v>53091</v>
      </c>
      <c r="E228" s="29">
        <f>IFERROR(D228/D227*100,"0,0")</f>
        <v>100</v>
      </c>
      <c r="F228" s="115">
        <v>18947.3</v>
      </c>
      <c r="G228" s="29">
        <f>IFERROR(F228/F227*100,"0,0")</f>
        <v>100</v>
      </c>
      <c r="H228" s="29">
        <f t="shared" si="66"/>
        <v>-64.3</v>
      </c>
    </row>
    <row r="229" spans="1:8" hidden="1" outlineLevel="1" x14ac:dyDescent="0.2">
      <c r="A229" s="191"/>
      <c r="B229" s="154"/>
      <c r="C229" s="108" t="s">
        <v>472</v>
      </c>
      <c r="D229" s="115">
        <v>0</v>
      </c>
      <c r="E229" s="29">
        <f>IFERROR(D229/D227*100,"0,0")</f>
        <v>0</v>
      </c>
      <c r="F229" s="115">
        <v>0</v>
      </c>
      <c r="G229" s="29">
        <f>IFERROR(F229/F227*100,"0,0")</f>
        <v>0</v>
      </c>
      <c r="H229" s="29" t="str">
        <f>IFERROR(F229/D229*100-100,"0,0")</f>
        <v>0,0</v>
      </c>
    </row>
    <row r="230" spans="1:8" hidden="1" outlineLevel="1" x14ac:dyDescent="0.2">
      <c r="A230" s="191"/>
      <c r="B230" s="154"/>
      <c r="C230" s="108" t="s">
        <v>473</v>
      </c>
      <c r="D230" s="115">
        <v>0</v>
      </c>
      <c r="E230" s="29">
        <f>IFERROR(D230/D227*100,"0,0")</f>
        <v>0</v>
      </c>
      <c r="F230" s="115">
        <v>0</v>
      </c>
      <c r="G230" s="29">
        <f>IFERROR(F230/F227*100,"0,0")</f>
        <v>0</v>
      </c>
      <c r="H230" s="29" t="str">
        <f t="shared" ref="H230:H233" si="69">IFERROR(F230/D230*100-100,"0")</f>
        <v>0</v>
      </c>
    </row>
    <row r="231" spans="1:8" hidden="1" outlineLevel="1" x14ac:dyDescent="0.2">
      <c r="A231" s="191"/>
      <c r="B231" s="154"/>
      <c r="C231" s="108" t="s">
        <v>474</v>
      </c>
      <c r="D231" s="115">
        <v>0</v>
      </c>
      <c r="E231" s="29">
        <f>IFERROR(D231/D227*100,"0,0")</f>
        <v>0</v>
      </c>
      <c r="F231" s="115">
        <v>0</v>
      </c>
      <c r="G231" s="29">
        <f>IFERROR(F231/F227*100,"0,0")</f>
        <v>0</v>
      </c>
      <c r="H231" s="29" t="str">
        <f t="shared" si="69"/>
        <v>0</v>
      </c>
    </row>
    <row r="232" spans="1:8" hidden="1" outlineLevel="1" x14ac:dyDescent="0.2">
      <c r="A232" s="194" t="s">
        <v>94</v>
      </c>
      <c r="B232" s="155" t="s">
        <v>95</v>
      </c>
      <c r="C232" s="113" t="s">
        <v>470</v>
      </c>
      <c r="D232" s="8">
        <f>D233+D234+D235+D236</f>
        <v>11634.5</v>
      </c>
      <c r="E232" s="9">
        <f>E233+E234+E235+E236</f>
        <v>100</v>
      </c>
      <c r="F232" s="8">
        <f>F233+F234+F235+F236</f>
        <v>7063.2</v>
      </c>
      <c r="G232" s="9">
        <f>G233+G234+G235+G236</f>
        <v>100</v>
      </c>
      <c r="H232" s="9">
        <f t="shared" si="69"/>
        <v>-39.299999999999997</v>
      </c>
    </row>
    <row r="233" spans="1:8" ht="31.5" hidden="1" outlineLevel="1" x14ac:dyDescent="0.2">
      <c r="A233" s="194"/>
      <c r="B233" s="155"/>
      <c r="C233" s="113" t="s">
        <v>471</v>
      </c>
      <c r="D233" s="8">
        <f t="shared" ref="D233:D236" si="70">D238+D243+D248</f>
        <v>8864.5</v>
      </c>
      <c r="E233" s="9">
        <f>IFERROR(D233/D232*100,"0,0")</f>
        <v>76.2</v>
      </c>
      <c r="F233" s="8">
        <f t="shared" ref="F233:F236" si="71">F238+F243+F248</f>
        <v>5200.7</v>
      </c>
      <c r="G233" s="9">
        <f>IFERROR(F233/F232*100,"0,0")</f>
        <v>73.599999999999994</v>
      </c>
      <c r="H233" s="9">
        <f t="shared" si="69"/>
        <v>-41.3</v>
      </c>
    </row>
    <row r="234" spans="1:8" hidden="1" outlineLevel="1" x14ac:dyDescent="0.2">
      <c r="A234" s="194"/>
      <c r="B234" s="155"/>
      <c r="C234" s="113" t="s">
        <v>472</v>
      </c>
      <c r="D234" s="8">
        <f t="shared" si="70"/>
        <v>0</v>
      </c>
      <c r="E234" s="9">
        <f>IFERROR(D234/D232*100,"0,0")</f>
        <v>0</v>
      </c>
      <c r="F234" s="8">
        <f t="shared" si="71"/>
        <v>0</v>
      </c>
      <c r="G234" s="9">
        <f>IFERROR(F234/F232*100,"0,0")</f>
        <v>0</v>
      </c>
      <c r="H234" s="9" t="str">
        <f>IFERROR(F234/D234*100-100,"0,0")</f>
        <v>0,0</v>
      </c>
    </row>
    <row r="235" spans="1:8" hidden="1" outlineLevel="1" x14ac:dyDescent="0.2">
      <c r="A235" s="194"/>
      <c r="B235" s="155"/>
      <c r="C235" s="113" t="s">
        <v>473</v>
      </c>
      <c r="D235" s="8">
        <f t="shared" si="70"/>
        <v>130</v>
      </c>
      <c r="E235" s="9">
        <f>IFERROR(D235/D232*100,"0,0")</f>
        <v>1.1000000000000001</v>
      </c>
      <c r="F235" s="8">
        <f t="shared" si="71"/>
        <v>130</v>
      </c>
      <c r="G235" s="9">
        <f>IFERROR(F235/F232*100,"0,0")</f>
        <v>1.8</v>
      </c>
      <c r="H235" s="9">
        <f t="shared" ref="H235:H238" si="72">IFERROR(F235/D235*100-100,"0")</f>
        <v>0</v>
      </c>
    </row>
    <row r="236" spans="1:8" hidden="1" outlineLevel="1" x14ac:dyDescent="0.2">
      <c r="A236" s="194"/>
      <c r="B236" s="155"/>
      <c r="C236" s="113" t="s">
        <v>474</v>
      </c>
      <c r="D236" s="8">
        <f t="shared" si="70"/>
        <v>2640</v>
      </c>
      <c r="E236" s="9">
        <f>IFERROR(D236/D232*100,"0,0")</f>
        <v>22.7</v>
      </c>
      <c r="F236" s="8">
        <f t="shared" si="71"/>
        <v>1732.5</v>
      </c>
      <c r="G236" s="9">
        <f>IFERROR(F236/F232*100,"0,0")+0.1</f>
        <v>24.6</v>
      </c>
      <c r="H236" s="9">
        <f t="shared" si="72"/>
        <v>-34.4</v>
      </c>
    </row>
    <row r="237" spans="1:8" s="12" customFormat="1" hidden="1" outlineLevel="1" x14ac:dyDescent="0.2">
      <c r="A237" s="191" t="s">
        <v>96</v>
      </c>
      <c r="B237" s="154" t="s">
        <v>97</v>
      </c>
      <c r="C237" s="108" t="s">
        <v>470</v>
      </c>
      <c r="D237" s="49">
        <f>D238+D239+D240+D241</f>
        <v>11339.5</v>
      </c>
      <c r="E237" s="29">
        <f>E238+E239+E240+E241</f>
        <v>100</v>
      </c>
      <c r="F237" s="49">
        <f>F238+F239+F240+F241</f>
        <v>6893.9</v>
      </c>
      <c r="G237" s="29">
        <f>G238+G239+G240+G241</f>
        <v>100</v>
      </c>
      <c r="H237" s="29">
        <f t="shared" si="72"/>
        <v>-39.200000000000003</v>
      </c>
    </row>
    <row r="238" spans="1:8" s="12" customFormat="1" ht="31.5" hidden="1" outlineLevel="1" x14ac:dyDescent="0.2">
      <c r="A238" s="191"/>
      <c r="B238" s="154"/>
      <c r="C238" s="108" t="s">
        <v>471</v>
      </c>
      <c r="D238" s="115">
        <v>8699.5</v>
      </c>
      <c r="E238" s="29">
        <f>IFERROR(D238/D237*100,"0,0")</f>
        <v>76.7</v>
      </c>
      <c r="F238" s="115">
        <v>5161.3999999999996</v>
      </c>
      <c r="G238" s="29">
        <f>IFERROR(F238/F237*100,"0,0")</f>
        <v>74.900000000000006</v>
      </c>
      <c r="H238" s="29">
        <f t="shared" si="72"/>
        <v>-40.700000000000003</v>
      </c>
    </row>
    <row r="239" spans="1:8" s="12" customFormat="1" hidden="1" outlineLevel="1" x14ac:dyDescent="0.2">
      <c r="A239" s="191"/>
      <c r="B239" s="154"/>
      <c r="C239" s="108" t="s">
        <v>472</v>
      </c>
      <c r="D239" s="115">
        <v>0</v>
      </c>
      <c r="E239" s="29">
        <f>IFERROR(D239/D237*100,"0,0")</f>
        <v>0</v>
      </c>
      <c r="F239" s="115">
        <v>0</v>
      </c>
      <c r="G239" s="29">
        <f>IFERROR(F239/F237*100,"0,0")</f>
        <v>0</v>
      </c>
      <c r="H239" s="29" t="str">
        <f>IFERROR(F239/D239*100-100,"0,0")</f>
        <v>0,0</v>
      </c>
    </row>
    <row r="240" spans="1:8" s="12" customFormat="1" hidden="1" outlineLevel="1" x14ac:dyDescent="0.2">
      <c r="A240" s="191"/>
      <c r="B240" s="154"/>
      <c r="C240" s="108" t="s">
        <v>473</v>
      </c>
      <c r="D240" s="115">
        <v>0</v>
      </c>
      <c r="E240" s="29">
        <f>IFERROR(D240/D237*100,"0,0")</f>
        <v>0</v>
      </c>
      <c r="F240" s="115">
        <v>0</v>
      </c>
      <c r="G240" s="29">
        <f>IFERROR(F240/F237*100,"0,0")</f>
        <v>0</v>
      </c>
      <c r="H240" s="29" t="str">
        <f t="shared" ref="H240:H243" si="73">IFERROR(F240/D240*100-100,"0")</f>
        <v>0</v>
      </c>
    </row>
    <row r="241" spans="1:8" s="12" customFormat="1" hidden="1" outlineLevel="1" x14ac:dyDescent="0.2">
      <c r="A241" s="191"/>
      <c r="B241" s="154"/>
      <c r="C241" s="108" t="s">
        <v>474</v>
      </c>
      <c r="D241" s="115">
        <v>2640</v>
      </c>
      <c r="E241" s="29">
        <f>IFERROR(D241/D237*100,"0,0")</f>
        <v>23.3</v>
      </c>
      <c r="F241" s="115">
        <v>1732.5</v>
      </c>
      <c r="G241" s="29">
        <f>IFERROR(F241/F237*100,"0,0")</f>
        <v>25.1</v>
      </c>
      <c r="H241" s="29">
        <f t="shared" si="73"/>
        <v>-34.4</v>
      </c>
    </row>
    <row r="242" spans="1:8" hidden="1" outlineLevel="1" x14ac:dyDescent="0.2">
      <c r="A242" s="191" t="s">
        <v>98</v>
      </c>
      <c r="B242" s="154" t="s">
        <v>88</v>
      </c>
      <c r="C242" s="108" t="s">
        <v>470</v>
      </c>
      <c r="D242" s="49">
        <f>D243+D244+D245+D246</f>
        <v>35</v>
      </c>
      <c r="E242" s="29">
        <f>E243+E244+E245+E246</f>
        <v>100</v>
      </c>
      <c r="F242" s="49">
        <f>SUM(F243:F246)</f>
        <v>31</v>
      </c>
      <c r="G242" s="29">
        <f>G243+G244+G245+G246</f>
        <v>100</v>
      </c>
      <c r="H242" s="29">
        <f t="shared" si="73"/>
        <v>-11.4</v>
      </c>
    </row>
    <row r="243" spans="1:8" ht="31.5" hidden="1" outlineLevel="1" x14ac:dyDescent="0.2">
      <c r="A243" s="191"/>
      <c r="B243" s="154"/>
      <c r="C243" s="108" t="s">
        <v>471</v>
      </c>
      <c r="D243" s="115">
        <v>35</v>
      </c>
      <c r="E243" s="29">
        <f>IFERROR(D243/D242*100,"0,0")</f>
        <v>100</v>
      </c>
      <c r="F243" s="115">
        <v>31</v>
      </c>
      <c r="G243" s="29">
        <f>IFERROR(F243/F242*100,"0,0")</f>
        <v>100</v>
      </c>
      <c r="H243" s="29">
        <f t="shared" si="73"/>
        <v>-11.4</v>
      </c>
    </row>
    <row r="244" spans="1:8" hidden="1" outlineLevel="1" x14ac:dyDescent="0.2">
      <c r="A244" s="191"/>
      <c r="B244" s="154"/>
      <c r="C244" s="108" t="s">
        <v>472</v>
      </c>
      <c r="D244" s="115">
        <v>0</v>
      </c>
      <c r="E244" s="29">
        <f>IFERROR(D244/D242*100,"0,0")</f>
        <v>0</v>
      </c>
      <c r="F244" s="115">
        <v>0</v>
      </c>
      <c r="G244" s="29">
        <f>IFERROR(F244/F242*100,"0,0")</f>
        <v>0</v>
      </c>
      <c r="H244" s="29" t="str">
        <f>IFERROR(F244/D244*100-100,"0,0")</f>
        <v>0,0</v>
      </c>
    </row>
    <row r="245" spans="1:8" hidden="1" outlineLevel="1" x14ac:dyDescent="0.2">
      <c r="A245" s="191"/>
      <c r="B245" s="154"/>
      <c r="C245" s="108" t="s">
        <v>473</v>
      </c>
      <c r="D245" s="115">
        <v>0</v>
      </c>
      <c r="E245" s="29">
        <f>IFERROR(D245/D242*100,"0,0")</f>
        <v>0</v>
      </c>
      <c r="F245" s="115">
        <v>0</v>
      </c>
      <c r="G245" s="29">
        <f>IFERROR(F245/F242*100,"0,0")</f>
        <v>0</v>
      </c>
      <c r="H245" s="29" t="str">
        <f t="shared" ref="H245:H248" si="74">IFERROR(F245/D245*100-100,"0")</f>
        <v>0</v>
      </c>
    </row>
    <row r="246" spans="1:8" hidden="1" outlineLevel="1" x14ac:dyDescent="0.2">
      <c r="A246" s="191"/>
      <c r="B246" s="154"/>
      <c r="C246" s="108" t="s">
        <v>474</v>
      </c>
      <c r="D246" s="115">
        <v>0</v>
      </c>
      <c r="E246" s="29">
        <f>IFERROR(D246/D242*100,"0,0")</f>
        <v>0</v>
      </c>
      <c r="F246" s="115">
        <v>0</v>
      </c>
      <c r="G246" s="29">
        <f>IFERROR(F246/F242*100,"0,0")</f>
        <v>0</v>
      </c>
      <c r="H246" s="29" t="str">
        <f t="shared" si="74"/>
        <v>0</v>
      </c>
    </row>
    <row r="247" spans="1:8" hidden="1" outlineLevel="1" x14ac:dyDescent="0.2">
      <c r="A247" s="191" t="s">
        <v>496</v>
      </c>
      <c r="B247" s="154" t="s">
        <v>497</v>
      </c>
      <c r="C247" s="108" t="s">
        <v>470</v>
      </c>
      <c r="D247" s="49">
        <f>D248+D249+D250+D251</f>
        <v>260</v>
      </c>
      <c r="E247" s="49">
        <f t="shared" ref="E247:G247" si="75">E248+E249+E250+E251</f>
        <v>100</v>
      </c>
      <c r="F247" s="49">
        <f t="shared" si="75"/>
        <v>138.30000000000001</v>
      </c>
      <c r="G247" s="49">
        <f t="shared" si="75"/>
        <v>100</v>
      </c>
      <c r="H247" s="29">
        <f t="shared" si="74"/>
        <v>-46.8</v>
      </c>
    </row>
    <row r="248" spans="1:8" ht="31.5" hidden="1" outlineLevel="1" x14ac:dyDescent="0.2">
      <c r="A248" s="191"/>
      <c r="B248" s="154"/>
      <c r="C248" s="108" t="s">
        <v>471</v>
      </c>
      <c r="D248" s="115">
        <v>130</v>
      </c>
      <c r="E248" s="29">
        <f>IFERROR(D248/D247*100,"0,0")</f>
        <v>50</v>
      </c>
      <c r="F248" s="115">
        <v>8.3000000000000007</v>
      </c>
      <c r="G248" s="29">
        <f>IFERROR(F248/F247*100,"0,0")</f>
        <v>6</v>
      </c>
      <c r="H248" s="29">
        <f t="shared" si="74"/>
        <v>-93.6</v>
      </c>
    </row>
    <row r="249" spans="1:8" hidden="1" outlineLevel="1" x14ac:dyDescent="0.2">
      <c r="A249" s="191"/>
      <c r="B249" s="154"/>
      <c r="C249" s="108" t="s">
        <v>472</v>
      </c>
      <c r="D249" s="115">
        <v>0</v>
      </c>
      <c r="E249" s="29">
        <f>IFERROR(D249/D247*100,"0,0")</f>
        <v>0</v>
      </c>
      <c r="F249" s="115">
        <v>0</v>
      </c>
      <c r="G249" s="29">
        <f>IFERROR(F249/F247*100,"0,0")</f>
        <v>0</v>
      </c>
      <c r="H249" s="29" t="str">
        <f>IFERROR(F249/D249*100-100,"0,0")</f>
        <v>0,0</v>
      </c>
    </row>
    <row r="250" spans="1:8" hidden="1" outlineLevel="1" x14ac:dyDescent="0.2">
      <c r="A250" s="191"/>
      <c r="B250" s="154"/>
      <c r="C250" s="108" t="s">
        <v>473</v>
      </c>
      <c r="D250" s="115">
        <v>130</v>
      </c>
      <c r="E250" s="29">
        <f>IFERROR(D250/D247*100,"0,0")</f>
        <v>50</v>
      </c>
      <c r="F250" s="115">
        <v>130</v>
      </c>
      <c r="G250" s="29">
        <f>IFERROR(F250/F247*100,"0,0")</f>
        <v>94</v>
      </c>
      <c r="H250" s="29">
        <f t="shared" ref="H250:H253" si="76">IFERROR(F250/D250*100-100,"0")</f>
        <v>0</v>
      </c>
    </row>
    <row r="251" spans="1:8" hidden="1" outlineLevel="1" x14ac:dyDescent="0.2">
      <c r="A251" s="191"/>
      <c r="B251" s="154"/>
      <c r="C251" s="108" t="s">
        <v>474</v>
      </c>
      <c r="D251" s="115">
        <v>0</v>
      </c>
      <c r="E251" s="29">
        <f>IFERROR(D251/D247*100,"0,0")</f>
        <v>0</v>
      </c>
      <c r="F251" s="115">
        <v>0</v>
      </c>
      <c r="G251" s="29">
        <f>IFERROR(F251/F247*100,"0,0")</f>
        <v>0</v>
      </c>
      <c r="H251" s="29" t="str">
        <f t="shared" si="76"/>
        <v>0</v>
      </c>
    </row>
    <row r="252" spans="1:8" hidden="1" outlineLevel="1" x14ac:dyDescent="0.2">
      <c r="A252" s="194" t="s">
        <v>99</v>
      </c>
      <c r="B252" s="155" t="s">
        <v>498</v>
      </c>
      <c r="C252" s="113" t="s">
        <v>470</v>
      </c>
      <c r="D252" s="8">
        <f>D253+D254+D255+D256</f>
        <v>17493.5</v>
      </c>
      <c r="E252" s="9">
        <f>E253+E254+E255+E256</f>
        <v>100</v>
      </c>
      <c r="F252" s="8">
        <f>F253+F254+F255+F256</f>
        <v>10534.7</v>
      </c>
      <c r="G252" s="9">
        <f>G253+G254+G255+G256</f>
        <v>100</v>
      </c>
      <c r="H252" s="9">
        <f t="shared" si="76"/>
        <v>-39.799999999999997</v>
      </c>
    </row>
    <row r="253" spans="1:8" ht="31.5" hidden="1" outlineLevel="1" x14ac:dyDescent="0.2">
      <c r="A253" s="194"/>
      <c r="B253" s="155"/>
      <c r="C253" s="113" t="s">
        <v>471</v>
      </c>
      <c r="D253" s="8">
        <f t="shared" ref="D253:D256" si="77">D258+D263+D268</f>
        <v>17493.5</v>
      </c>
      <c r="E253" s="9">
        <f>IFERROR(D253/D252*100,"0,0")</f>
        <v>100</v>
      </c>
      <c r="F253" s="8">
        <f t="shared" ref="F253:F256" si="78">F258+F263+F268</f>
        <v>10464.200000000001</v>
      </c>
      <c r="G253" s="9">
        <f>IFERROR(F253/F252*100,"0,0")</f>
        <v>99.3</v>
      </c>
      <c r="H253" s="9">
        <f t="shared" si="76"/>
        <v>-40.200000000000003</v>
      </c>
    </row>
    <row r="254" spans="1:8" hidden="1" outlineLevel="1" x14ac:dyDescent="0.2">
      <c r="A254" s="194"/>
      <c r="B254" s="155"/>
      <c r="C254" s="113" t="s">
        <v>472</v>
      </c>
      <c r="D254" s="8">
        <f t="shared" si="77"/>
        <v>0</v>
      </c>
      <c r="E254" s="9">
        <f>IFERROR(D254/D252*100,"0,0")</f>
        <v>0</v>
      </c>
      <c r="F254" s="8">
        <f t="shared" si="78"/>
        <v>0</v>
      </c>
      <c r="G254" s="9">
        <f>IFERROR(F254/F252*100,"0,0")</f>
        <v>0</v>
      </c>
      <c r="H254" s="9" t="str">
        <f>IFERROR(F254/D254*100-100,"0,0")</f>
        <v>0,0</v>
      </c>
    </row>
    <row r="255" spans="1:8" hidden="1" outlineLevel="1" x14ac:dyDescent="0.2">
      <c r="A255" s="194"/>
      <c r="B255" s="155"/>
      <c r="C255" s="113" t="s">
        <v>473</v>
      </c>
      <c r="D255" s="8">
        <f t="shared" si="77"/>
        <v>0</v>
      </c>
      <c r="E255" s="29">
        <f>IFERROR(D255/D252*100,"0,0")</f>
        <v>0</v>
      </c>
      <c r="F255" s="8">
        <f t="shared" si="78"/>
        <v>0</v>
      </c>
      <c r="G255" s="29">
        <f>IFERROR(F255/F252*100,"0,0")</f>
        <v>0</v>
      </c>
      <c r="H255" s="29" t="str">
        <f t="shared" ref="H255:H258" si="79">IFERROR(F255/D255*100-100,"0")</f>
        <v>0</v>
      </c>
    </row>
    <row r="256" spans="1:8" hidden="1" outlineLevel="1" x14ac:dyDescent="0.2">
      <c r="A256" s="194"/>
      <c r="B256" s="155"/>
      <c r="C256" s="113" t="s">
        <v>474</v>
      </c>
      <c r="D256" s="8">
        <f t="shared" si="77"/>
        <v>0</v>
      </c>
      <c r="E256" s="9">
        <f>IFERROR(D256/D252*100,"0,0")</f>
        <v>0</v>
      </c>
      <c r="F256" s="8">
        <f t="shared" si="78"/>
        <v>70.5</v>
      </c>
      <c r="G256" s="9">
        <f>IFERROR(F256/F252*100,"0,0")</f>
        <v>0.7</v>
      </c>
      <c r="H256" s="9" t="str">
        <f t="shared" si="79"/>
        <v>0</v>
      </c>
    </row>
    <row r="257" spans="1:8" hidden="1" outlineLevel="1" x14ac:dyDescent="0.2">
      <c r="A257" s="191" t="s">
        <v>100</v>
      </c>
      <c r="B257" s="154" t="s">
        <v>499</v>
      </c>
      <c r="C257" s="108" t="s">
        <v>470</v>
      </c>
      <c r="D257" s="49">
        <f>D258+D259+D260+D261</f>
        <v>16631.5</v>
      </c>
      <c r="E257" s="29">
        <f>E258+E259+E260+E261</f>
        <v>100</v>
      </c>
      <c r="F257" s="49">
        <f>F258+F259+F260+F261</f>
        <v>10191.700000000001</v>
      </c>
      <c r="G257" s="29">
        <f>G258+G259+G260+G261</f>
        <v>100</v>
      </c>
      <c r="H257" s="29">
        <f t="shared" si="79"/>
        <v>-38.700000000000003</v>
      </c>
    </row>
    <row r="258" spans="1:8" ht="31.5" hidden="1" outlineLevel="1" x14ac:dyDescent="0.2">
      <c r="A258" s="191"/>
      <c r="B258" s="154"/>
      <c r="C258" s="108" t="s">
        <v>471</v>
      </c>
      <c r="D258" s="115">
        <v>16631.5</v>
      </c>
      <c r="E258" s="29">
        <f>IFERROR(D258/D257*100,"0,0")</f>
        <v>100</v>
      </c>
      <c r="F258" s="115">
        <v>10121.200000000001</v>
      </c>
      <c r="G258" s="29">
        <f>IFERROR(F258/F257*100,"0,0")</f>
        <v>99.3</v>
      </c>
      <c r="H258" s="29">
        <f t="shared" si="79"/>
        <v>-39.1</v>
      </c>
    </row>
    <row r="259" spans="1:8" hidden="1" outlineLevel="1" x14ac:dyDescent="0.2">
      <c r="A259" s="191"/>
      <c r="B259" s="154"/>
      <c r="C259" s="108" t="s">
        <v>472</v>
      </c>
      <c r="D259" s="115">
        <v>0</v>
      </c>
      <c r="E259" s="29">
        <f>IFERROR(D259/D257*100,"0,0")</f>
        <v>0</v>
      </c>
      <c r="F259" s="115">
        <v>0</v>
      </c>
      <c r="G259" s="29">
        <f>IFERROR(F259/F257*100,"0,0")</f>
        <v>0</v>
      </c>
      <c r="H259" s="29" t="str">
        <f>IFERROR(F259/D259*100-100,"0,0")</f>
        <v>0,0</v>
      </c>
    </row>
    <row r="260" spans="1:8" hidden="1" outlineLevel="1" x14ac:dyDescent="0.2">
      <c r="A260" s="191"/>
      <c r="B260" s="154"/>
      <c r="C260" s="108" t="s">
        <v>473</v>
      </c>
      <c r="D260" s="115">
        <v>0</v>
      </c>
      <c r="E260" s="29">
        <f>IFERROR(D260/D257*100,"0,0")</f>
        <v>0</v>
      </c>
      <c r="F260" s="115">
        <v>0</v>
      </c>
      <c r="G260" s="29">
        <f>IFERROR(F260/F257*100,"0,0")</f>
        <v>0</v>
      </c>
      <c r="H260" s="29" t="str">
        <f t="shared" ref="H260:H263" si="80">IFERROR(F260/D260*100-100,"0")</f>
        <v>0</v>
      </c>
    </row>
    <row r="261" spans="1:8" hidden="1" outlineLevel="1" x14ac:dyDescent="0.2">
      <c r="A261" s="191"/>
      <c r="B261" s="154"/>
      <c r="C261" s="108" t="s">
        <v>474</v>
      </c>
      <c r="D261" s="115">
        <v>0</v>
      </c>
      <c r="E261" s="29">
        <f>IFERROR(D261/D257*100,"0,0")</f>
        <v>0</v>
      </c>
      <c r="F261" s="115">
        <v>70.5</v>
      </c>
      <c r="G261" s="29">
        <f>IFERROR(F261/F257*100,"0,0")</f>
        <v>0.7</v>
      </c>
      <c r="H261" s="29" t="str">
        <f t="shared" si="80"/>
        <v>0</v>
      </c>
    </row>
    <row r="262" spans="1:8" s="12" customFormat="1" hidden="1" outlineLevel="1" x14ac:dyDescent="0.2">
      <c r="A262" s="191" t="s">
        <v>102</v>
      </c>
      <c r="B262" s="154" t="s">
        <v>101</v>
      </c>
      <c r="C262" s="108" t="s">
        <v>470</v>
      </c>
      <c r="D262" s="49">
        <f>D263+D264+D265+D266</f>
        <v>404</v>
      </c>
      <c r="E262" s="29">
        <f>E263+E264+E265+E266</f>
        <v>100</v>
      </c>
      <c r="F262" s="49">
        <f>F263+F264+F265+F266</f>
        <v>61.3</v>
      </c>
      <c r="G262" s="29">
        <f>G263+G264+G265+G266</f>
        <v>100</v>
      </c>
      <c r="H262" s="29">
        <f t="shared" si="80"/>
        <v>-84.8</v>
      </c>
    </row>
    <row r="263" spans="1:8" s="12" customFormat="1" ht="31.5" hidden="1" outlineLevel="1" x14ac:dyDescent="0.2">
      <c r="A263" s="191"/>
      <c r="B263" s="154"/>
      <c r="C263" s="108" t="s">
        <v>471</v>
      </c>
      <c r="D263" s="115">
        <v>404</v>
      </c>
      <c r="E263" s="29">
        <f>IFERROR(D263/D262*100,"0,0")</f>
        <v>100</v>
      </c>
      <c r="F263" s="115">
        <v>61.3</v>
      </c>
      <c r="G263" s="29">
        <f>IFERROR(F263/F262*100,"0,0")</f>
        <v>100</v>
      </c>
      <c r="H263" s="29">
        <f t="shared" si="80"/>
        <v>-84.8</v>
      </c>
    </row>
    <row r="264" spans="1:8" s="12" customFormat="1" hidden="1" outlineLevel="1" x14ac:dyDescent="0.2">
      <c r="A264" s="191"/>
      <c r="B264" s="154"/>
      <c r="C264" s="108" t="s">
        <v>472</v>
      </c>
      <c r="D264" s="115">
        <v>0</v>
      </c>
      <c r="E264" s="29">
        <f>IFERROR(D264/D262*100,"0,0")</f>
        <v>0</v>
      </c>
      <c r="F264" s="115">
        <v>0</v>
      </c>
      <c r="G264" s="29">
        <f>IFERROR(F264/F262*100,"0,0")</f>
        <v>0</v>
      </c>
      <c r="H264" s="29" t="str">
        <f>IFERROR(F264/D264*100-100,"0,0")</f>
        <v>0,0</v>
      </c>
    </row>
    <row r="265" spans="1:8" s="12" customFormat="1" hidden="1" outlineLevel="1" x14ac:dyDescent="0.2">
      <c r="A265" s="191"/>
      <c r="B265" s="154"/>
      <c r="C265" s="108" t="s">
        <v>473</v>
      </c>
      <c r="D265" s="115">
        <v>0</v>
      </c>
      <c r="E265" s="29">
        <f>IFERROR(D265/D262*100,"0,0")</f>
        <v>0</v>
      </c>
      <c r="F265" s="115">
        <v>0</v>
      </c>
      <c r="G265" s="29">
        <f>IFERROR(F265/F262*100,"0,0")</f>
        <v>0</v>
      </c>
      <c r="H265" s="29" t="str">
        <f t="shared" ref="H265:H268" si="81">IFERROR(F265/D265*100-100,"0")</f>
        <v>0</v>
      </c>
    </row>
    <row r="266" spans="1:8" s="12" customFormat="1" hidden="1" outlineLevel="1" x14ac:dyDescent="0.2">
      <c r="A266" s="191"/>
      <c r="B266" s="154"/>
      <c r="C266" s="108" t="s">
        <v>474</v>
      </c>
      <c r="D266" s="115">
        <v>0</v>
      </c>
      <c r="E266" s="29">
        <f>IFERROR(D266/D262*100,"0,0")</f>
        <v>0</v>
      </c>
      <c r="F266" s="115">
        <v>0</v>
      </c>
      <c r="G266" s="29">
        <f>IFERROR(F266/F262*100,"0,0")</f>
        <v>0</v>
      </c>
      <c r="H266" s="29" t="str">
        <f t="shared" si="81"/>
        <v>0</v>
      </c>
    </row>
    <row r="267" spans="1:8" hidden="1" outlineLevel="1" x14ac:dyDescent="0.2">
      <c r="A267" s="191" t="s">
        <v>102</v>
      </c>
      <c r="B267" s="154" t="s">
        <v>88</v>
      </c>
      <c r="C267" s="108" t="s">
        <v>470</v>
      </c>
      <c r="D267" s="49">
        <f>D268+D269+D270+D271</f>
        <v>458</v>
      </c>
      <c r="E267" s="29">
        <f>E268+E269+E270+E271</f>
        <v>100</v>
      </c>
      <c r="F267" s="49">
        <f>F268+F269+F270+F271</f>
        <v>281.7</v>
      </c>
      <c r="G267" s="29">
        <f>G268+G269+G270+G271</f>
        <v>100</v>
      </c>
      <c r="H267" s="29">
        <f t="shared" si="81"/>
        <v>-38.5</v>
      </c>
    </row>
    <row r="268" spans="1:8" ht="31.5" hidden="1" outlineLevel="1" x14ac:dyDescent="0.2">
      <c r="A268" s="191"/>
      <c r="B268" s="154"/>
      <c r="C268" s="108" t="s">
        <v>471</v>
      </c>
      <c r="D268" s="115">
        <v>458</v>
      </c>
      <c r="E268" s="29">
        <f>IFERROR(D268/D267*100,"0,0")</f>
        <v>100</v>
      </c>
      <c r="F268" s="115">
        <v>281.7</v>
      </c>
      <c r="G268" s="29">
        <f>IFERROR(F268/F267*100,"0,0")</f>
        <v>100</v>
      </c>
      <c r="H268" s="29">
        <f t="shared" si="81"/>
        <v>-38.5</v>
      </c>
    </row>
    <row r="269" spans="1:8" hidden="1" outlineLevel="1" x14ac:dyDescent="0.2">
      <c r="A269" s="191"/>
      <c r="B269" s="154"/>
      <c r="C269" s="108" t="s">
        <v>472</v>
      </c>
      <c r="D269" s="115">
        <v>0</v>
      </c>
      <c r="E269" s="29">
        <f>IFERROR(D269/D267*100,"0,0")</f>
        <v>0</v>
      </c>
      <c r="F269" s="115">
        <v>0</v>
      </c>
      <c r="G269" s="29">
        <f>IFERROR(F269/F267*100,"0,0")</f>
        <v>0</v>
      </c>
      <c r="H269" s="29" t="str">
        <f>IFERROR(F269/D269*100-100,"0,0")</f>
        <v>0,0</v>
      </c>
    </row>
    <row r="270" spans="1:8" hidden="1" outlineLevel="1" x14ac:dyDescent="0.2">
      <c r="A270" s="191"/>
      <c r="B270" s="154"/>
      <c r="C270" s="108" t="s">
        <v>473</v>
      </c>
      <c r="D270" s="115">
        <v>0</v>
      </c>
      <c r="E270" s="29">
        <f>IFERROR(D270/D267*100,"0,0")</f>
        <v>0</v>
      </c>
      <c r="F270" s="115">
        <v>0</v>
      </c>
      <c r="G270" s="29">
        <f>IFERROR(F270/F267*100,"0,0")</f>
        <v>0</v>
      </c>
      <c r="H270" s="29" t="str">
        <f t="shared" ref="H270:H273" si="82">IFERROR(F270/D270*100-100,"0")</f>
        <v>0</v>
      </c>
    </row>
    <row r="271" spans="1:8" hidden="1" outlineLevel="1" x14ac:dyDescent="0.2">
      <c r="A271" s="191"/>
      <c r="B271" s="154"/>
      <c r="C271" s="108" t="s">
        <v>474</v>
      </c>
      <c r="D271" s="115">
        <v>0</v>
      </c>
      <c r="E271" s="29">
        <f>IFERROR(D271/D267*100,"0,0")</f>
        <v>0</v>
      </c>
      <c r="F271" s="115">
        <v>0</v>
      </c>
      <c r="G271" s="29">
        <f>IFERROR(F271/F267*100,"0,0")</f>
        <v>0</v>
      </c>
      <c r="H271" s="29" t="str">
        <f t="shared" si="82"/>
        <v>0</v>
      </c>
    </row>
    <row r="272" spans="1:8" hidden="1" outlineLevel="1" x14ac:dyDescent="0.2">
      <c r="A272" s="194" t="s">
        <v>103</v>
      </c>
      <c r="B272" s="155" t="s">
        <v>104</v>
      </c>
      <c r="C272" s="113" t="s">
        <v>470</v>
      </c>
      <c r="D272" s="8">
        <f>D273+D274+D275+D276</f>
        <v>49437.7</v>
      </c>
      <c r="E272" s="9">
        <f>E273+E274+E275+E276</f>
        <v>100</v>
      </c>
      <c r="F272" s="8">
        <f>F273+F274+F275+F276</f>
        <v>27980.2</v>
      </c>
      <c r="G272" s="9">
        <f>G273+G274+G275+G276</f>
        <v>100</v>
      </c>
      <c r="H272" s="9">
        <f t="shared" si="82"/>
        <v>-43.4</v>
      </c>
    </row>
    <row r="273" spans="1:8" ht="31.5" hidden="1" outlineLevel="1" x14ac:dyDescent="0.2">
      <c r="A273" s="194"/>
      <c r="B273" s="155"/>
      <c r="C273" s="113" t="s">
        <v>471</v>
      </c>
      <c r="D273" s="8">
        <f>D278+D283+D288+D298+D293</f>
        <v>30109.3</v>
      </c>
      <c r="E273" s="9">
        <f>IFERROR(D273/D272*100,"0,0")</f>
        <v>60.9</v>
      </c>
      <c r="F273" s="8">
        <f>F278+F283+F288+F298+F293</f>
        <v>21827.7</v>
      </c>
      <c r="G273" s="9">
        <f>IFERROR(F273/F272*100,"0,0")</f>
        <v>78</v>
      </c>
      <c r="H273" s="9">
        <f t="shared" si="82"/>
        <v>-27.5</v>
      </c>
    </row>
    <row r="274" spans="1:8" hidden="1" outlineLevel="1" x14ac:dyDescent="0.2">
      <c r="A274" s="194"/>
      <c r="B274" s="155"/>
      <c r="C274" s="113" t="s">
        <v>472</v>
      </c>
      <c r="D274" s="8">
        <f>D279+D284+D289+D299+D294</f>
        <v>13171.9</v>
      </c>
      <c r="E274" s="9">
        <f>IFERROR(D274/D272*100,"0,0")</f>
        <v>26.6</v>
      </c>
      <c r="F274" s="8">
        <f>F279+F284+F289+F299+F294</f>
        <v>0</v>
      </c>
      <c r="G274" s="9">
        <f>IFERROR(F274/F272*100,"0,0")</f>
        <v>0</v>
      </c>
      <c r="H274" s="9">
        <f>IFERROR(F274/D274*100-100,"0,0")</f>
        <v>-100</v>
      </c>
    </row>
    <row r="275" spans="1:8" hidden="1" outlineLevel="1" x14ac:dyDescent="0.2">
      <c r="A275" s="194"/>
      <c r="B275" s="155"/>
      <c r="C275" s="113" t="s">
        <v>473</v>
      </c>
      <c r="D275" s="8">
        <f>D280+D285+D290+D300+D295</f>
        <v>2820.5</v>
      </c>
      <c r="E275" s="9">
        <f>IFERROR(D275/D272*100,"0,0")+0.1</f>
        <v>5.8</v>
      </c>
      <c r="F275" s="8">
        <f>F280+F285+F290+F300+F295</f>
        <v>2687.4</v>
      </c>
      <c r="G275" s="9">
        <f>IFERROR(F275/F272*100,"0,0")</f>
        <v>9.6</v>
      </c>
      <c r="H275" s="9">
        <f t="shared" ref="H275:H278" si="83">IFERROR(F275/D275*100-100,"0")</f>
        <v>-4.7</v>
      </c>
    </row>
    <row r="276" spans="1:8" hidden="1" outlineLevel="1" x14ac:dyDescent="0.2">
      <c r="A276" s="194"/>
      <c r="B276" s="155"/>
      <c r="C276" s="113" t="s">
        <v>474</v>
      </c>
      <c r="D276" s="8">
        <f>D281+D286+D291+D301+D296</f>
        <v>3336</v>
      </c>
      <c r="E276" s="9">
        <f>IFERROR(D276/D272*100,"0,0")</f>
        <v>6.7</v>
      </c>
      <c r="F276" s="8">
        <f>F281+F286+F291+F301+F296</f>
        <v>3465.1</v>
      </c>
      <c r="G276" s="9">
        <f>IFERROR(F276/F272*100,"0,0")</f>
        <v>12.4</v>
      </c>
      <c r="H276" s="9">
        <f t="shared" si="83"/>
        <v>3.9</v>
      </c>
    </row>
    <row r="277" spans="1:8" hidden="1" outlineLevel="1" x14ac:dyDescent="0.2">
      <c r="A277" s="191" t="s">
        <v>105</v>
      </c>
      <c r="B277" s="154" t="s">
        <v>106</v>
      </c>
      <c r="C277" s="108" t="s">
        <v>470</v>
      </c>
      <c r="D277" s="49">
        <f>D278+D279+D280+D281</f>
        <v>2687.4</v>
      </c>
      <c r="E277" s="29">
        <f>E278+E279+E280+E281</f>
        <v>100</v>
      </c>
      <c r="F277" s="49">
        <f>F278+F279+F280+F281</f>
        <v>2687.4</v>
      </c>
      <c r="G277" s="29">
        <f>G278+G279+G280+G281</f>
        <v>100</v>
      </c>
      <c r="H277" s="29">
        <f t="shared" si="83"/>
        <v>0</v>
      </c>
    </row>
    <row r="278" spans="1:8" ht="31.5" hidden="1" outlineLevel="1" x14ac:dyDescent="0.2">
      <c r="A278" s="191"/>
      <c r="B278" s="154"/>
      <c r="C278" s="108" t="s">
        <v>471</v>
      </c>
      <c r="D278" s="115">
        <v>0</v>
      </c>
      <c r="E278" s="29">
        <f>IFERROR(D278/D277*100,"0,0")</f>
        <v>0</v>
      </c>
      <c r="F278" s="115">
        <v>0</v>
      </c>
      <c r="G278" s="29">
        <f>IFERROR(F278/F277*100,"0,0")</f>
        <v>0</v>
      </c>
      <c r="H278" s="29" t="str">
        <f t="shared" si="83"/>
        <v>0</v>
      </c>
    </row>
    <row r="279" spans="1:8" hidden="1" outlineLevel="1" x14ac:dyDescent="0.2">
      <c r="A279" s="191"/>
      <c r="B279" s="154"/>
      <c r="C279" s="108" t="s">
        <v>472</v>
      </c>
      <c r="D279" s="115">
        <v>0</v>
      </c>
      <c r="E279" s="29">
        <f>IFERROR(D279/D277*100,"0,0")</f>
        <v>0</v>
      </c>
      <c r="F279" s="115">
        <v>0</v>
      </c>
      <c r="G279" s="29">
        <f>IFERROR(F279/F277*100,"0,0")</f>
        <v>0</v>
      </c>
      <c r="H279" s="29" t="str">
        <f>IFERROR(F279/D279*100-100,"0,0")</f>
        <v>0,0</v>
      </c>
    </row>
    <row r="280" spans="1:8" hidden="1" outlineLevel="1" x14ac:dyDescent="0.2">
      <c r="A280" s="191"/>
      <c r="B280" s="154"/>
      <c r="C280" s="108" t="s">
        <v>473</v>
      </c>
      <c r="D280" s="115">
        <v>2687.4</v>
      </c>
      <c r="E280" s="29">
        <f>IFERROR(D280/D277*100,"0,0")</f>
        <v>100</v>
      </c>
      <c r="F280" s="115">
        <v>2687.4</v>
      </c>
      <c r="G280" s="29">
        <f>IFERROR(F280/F277*100,"0,0")</f>
        <v>100</v>
      </c>
      <c r="H280" s="29">
        <f t="shared" ref="H280:H283" si="84">IFERROR(F280/D280*100-100,"0")</f>
        <v>0</v>
      </c>
    </row>
    <row r="281" spans="1:8" hidden="1" outlineLevel="1" x14ac:dyDescent="0.2">
      <c r="A281" s="191"/>
      <c r="B281" s="154"/>
      <c r="C281" s="108" t="s">
        <v>474</v>
      </c>
      <c r="D281" s="115">
        <v>0</v>
      </c>
      <c r="E281" s="29">
        <f>IFERROR(D281/D277*100,"0,0")</f>
        <v>0</v>
      </c>
      <c r="F281" s="115">
        <v>0</v>
      </c>
      <c r="G281" s="29">
        <f>IFERROR(F281/F277*100,"0,0")</f>
        <v>0</v>
      </c>
      <c r="H281" s="29" t="str">
        <f t="shared" si="84"/>
        <v>0</v>
      </c>
    </row>
    <row r="282" spans="1:8" hidden="1" outlineLevel="1" x14ac:dyDescent="0.2">
      <c r="A282" s="191" t="s">
        <v>107</v>
      </c>
      <c r="B282" s="154" t="s">
        <v>500</v>
      </c>
      <c r="C282" s="108" t="s">
        <v>470</v>
      </c>
      <c r="D282" s="49">
        <f>D283+D284+D285+D286</f>
        <v>14939</v>
      </c>
      <c r="E282" s="29">
        <f>E283+E284+E285+E286</f>
        <v>100</v>
      </c>
      <c r="F282" s="49">
        <f>F283+F284+F285+F286</f>
        <v>13439.7</v>
      </c>
      <c r="G282" s="29">
        <f>G283+G284+G285+G286</f>
        <v>100</v>
      </c>
      <c r="H282" s="29">
        <f t="shared" si="84"/>
        <v>-10</v>
      </c>
    </row>
    <row r="283" spans="1:8" ht="31.5" hidden="1" outlineLevel="1" x14ac:dyDescent="0.2">
      <c r="A283" s="191"/>
      <c r="B283" s="154"/>
      <c r="C283" s="108" t="s">
        <v>471</v>
      </c>
      <c r="D283" s="115">
        <v>12109</v>
      </c>
      <c r="E283" s="29">
        <f>IFERROR(D283/D282*100,"0,0")</f>
        <v>81.099999999999994</v>
      </c>
      <c r="F283" s="115">
        <v>10903.8</v>
      </c>
      <c r="G283" s="29">
        <f>IFERROR(F283/F282*100,"0,0")</f>
        <v>81.099999999999994</v>
      </c>
      <c r="H283" s="29">
        <f t="shared" si="84"/>
        <v>-10</v>
      </c>
    </row>
    <row r="284" spans="1:8" hidden="1" outlineLevel="1" x14ac:dyDescent="0.2">
      <c r="A284" s="191"/>
      <c r="B284" s="154"/>
      <c r="C284" s="108" t="s">
        <v>472</v>
      </c>
      <c r="D284" s="115">
        <v>0</v>
      </c>
      <c r="E284" s="29">
        <f>IFERROR(D284/D282*100,"0,0")</f>
        <v>0</v>
      </c>
      <c r="F284" s="115">
        <v>0</v>
      </c>
      <c r="G284" s="29">
        <f>IFERROR(F284/F282*100,"0,0")</f>
        <v>0</v>
      </c>
      <c r="H284" s="29" t="str">
        <f>IFERROR(F284/D284*100-100,"0,0")</f>
        <v>0,0</v>
      </c>
    </row>
    <row r="285" spans="1:8" hidden="1" outlineLevel="1" x14ac:dyDescent="0.2">
      <c r="A285" s="191"/>
      <c r="B285" s="154"/>
      <c r="C285" s="108" t="s">
        <v>473</v>
      </c>
      <c r="D285" s="115">
        <v>0</v>
      </c>
      <c r="E285" s="29">
        <f>IFERROR(D285/D282*100,"0,0")</f>
        <v>0</v>
      </c>
      <c r="F285" s="115">
        <v>0</v>
      </c>
      <c r="G285" s="29">
        <f>IFERROR(F285/F282*100,"0,0")</f>
        <v>0</v>
      </c>
      <c r="H285" s="29" t="str">
        <f t="shared" ref="H285:H288" si="85">IFERROR(F285/D285*100-100,"0")</f>
        <v>0</v>
      </c>
    </row>
    <row r="286" spans="1:8" hidden="1" outlineLevel="1" x14ac:dyDescent="0.2">
      <c r="A286" s="191"/>
      <c r="B286" s="154"/>
      <c r="C286" s="108" t="s">
        <v>474</v>
      </c>
      <c r="D286" s="115">
        <v>2830</v>
      </c>
      <c r="E286" s="29">
        <f>IFERROR(D286/D282*100,"0,0")</f>
        <v>18.899999999999999</v>
      </c>
      <c r="F286" s="115">
        <v>2535.9</v>
      </c>
      <c r="G286" s="29">
        <f>IFERROR(F286/F282*100,"0,0")</f>
        <v>18.899999999999999</v>
      </c>
      <c r="H286" s="29">
        <f t="shared" si="85"/>
        <v>-10.4</v>
      </c>
    </row>
    <row r="287" spans="1:8" s="12" customFormat="1" hidden="1" outlineLevel="1" x14ac:dyDescent="0.2">
      <c r="A287" s="119" t="s">
        <v>108</v>
      </c>
      <c r="B287" s="158" t="s">
        <v>501</v>
      </c>
      <c r="C287" s="108" t="s">
        <v>470</v>
      </c>
      <c r="D287" s="49">
        <f>D288+D289+D290+D291</f>
        <v>14500</v>
      </c>
      <c r="E287" s="29">
        <f>E288+E289+E290+E291</f>
        <v>100</v>
      </c>
      <c r="F287" s="49">
        <f>F288+F289+F290+F291</f>
        <v>6968.7</v>
      </c>
      <c r="G287" s="29">
        <f>G288+G289+G290+G291</f>
        <v>100</v>
      </c>
      <c r="H287" s="29">
        <f t="shared" si="85"/>
        <v>-51.9</v>
      </c>
    </row>
    <row r="288" spans="1:8" s="12" customFormat="1" ht="31.5" hidden="1" outlineLevel="1" x14ac:dyDescent="0.2">
      <c r="A288" s="120"/>
      <c r="B288" s="159"/>
      <c r="C288" s="108" t="s">
        <v>471</v>
      </c>
      <c r="D288" s="115">
        <v>14500</v>
      </c>
      <c r="E288" s="29">
        <f>IFERROR(D288/D287*100,"0,0")</f>
        <v>100</v>
      </c>
      <c r="F288" s="115">
        <v>6968.7</v>
      </c>
      <c r="G288" s="29">
        <f>IFERROR(F288/F287*100,"0,0")</f>
        <v>100</v>
      </c>
      <c r="H288" s="29">
        <f t="shared" si="85"/>
        <v>-51.9</v>
      </c>
    </row>
    <row r="289" spans="1:8" s="12" customFormat="1" hidden="1" outlineLevel="1" x14ac:dyDescent="0.2">
      <c r="A289" s="120"/>
      <c r="B289" s="159"/>
      <c r="C289" s="108" t="s">
        <v>472</v>
      </c>
      <c r="D289" s="115">
        <v>0</v>
      </c>
      <c r="E289" s="29">
        <f>IFERROR(D289/D287*100,"0,0")</f>
        <v>0</v>
      </c>
      <c r="F289" s="115">
        <v>0</v>
      </c>
      <c r="G289" s="29">
        <f>IFERROR(F289/F287*100,"0,0")</f>
        <v>0</v>
      </c>
      <c r="H289" s="29" t="str">
        <f>IFERROR(F289/D289*100-100,"0,0")</f>
        <v>0,0</v>
      </c>
    </row>
    <row r="290" spans="1:8" s="12" customFormat="1" hidden="1" outlineLevel="1" x14ac:dyDescent="0.2">
      <c r="A290" s="120"/>
      <c r="B290" s="159"/>
      <c r="C290" s="108" t="s">
        <v>473</v>
      </c>
      <c r="D290" s="115">
        <v>0</v>
      </c>
      <c r="E290" s="29">
        <f>IFERROR(D290/D287*100,"0,0")</f>
        <v>0</v>
      </c>
      <c r="F290" s="115">
        <v>0</v>
      </c>
      <c r="G290" s="29">
        <f>IFERROR(F290/F287*100,"0,0")</f>
        <v>0</v>
      </c>
      <c r="H290" s="29" t="str">
        <f t="shared" ref="H290:H298" si="86">IFERROR(F290/D290*100-100,"0")</f>
        <v>0</v>
      </c>
    </row>
    <row r="291" spans="1:8" s="12" customFormat="1" hidden="1" outlineLevel="1" x14ac:dyDescent="0.2">
      <c r="A291" s="189"/>
      <c r="B291" s="160"/>
      <c r="C291" s="108" t="s">
        <v>474</v>
      </c>
      <c r="D291" s="115">
        <v>0</v>
      </c>
      <c r="E291" s="29">
        <f>IFERROR(D291/D287*100,"0,0")</f>
        <v>0</v>
      </c>
      <c r="F291" s="115">
        <v>0</v>
      </c>
      <c r="G291" s="29">
        <f>IFERROR(F291/F287*100,"0,0")</f>
        <v>0</v>
      </c>
      <c r="H291" s="29" t="str">
        <f t="shared" si="86"/>
        <v>0</v>
      </c>
    </row>
    <row r="292" spans="1:8" hidden="1" outlineLevel="1" x14ac:dyDescent="0.2">
      <c r="A292" s="191" t="s">
        <v>109</v>
      </c>
      <c r="B292" s="154" t="s">
        <v>669</v>
      </c>
      <c r="C292" s="108" t="s">
        <v>470</v>
      </c>
      <c r="D292" s="49">
        <f>D293+D294+D295+D296</f>
        <v>13305</v>
      </c>
      <c r="E292" s="29">
        <f>E293+E294+E295+E296</f>
        <v>100</v>
      </c>
      <c r="F292" s="49">
        <f>F293+F294+F295+F296</f>
        <v>0</v>
      </c>
      <c r="G292" s="29">
        <f>G293+G294+G295+G296</f>
        <v>0</v>
      </c>
      <c r="H292" s="29">
        <f t="shared" ref="H292:H293" si="87">IFERROR(F292/D292*100-100,"0")</f>
        <v>-100</v>
      </c>
    </row>
    <row r="293" spans="1:8" ht="31.5" hidden="1" outlineLevel="1" x14ac:dyDescent="0.2">
      <c r="A293" s="191"/>
      <c r="B293" s="154"/>
      <c r="C293" s="108" t="s">
        <v>471</v>
      </c>
      <c r="D293" s="115">
        <v>0</v>
      </c>
      <c r="E293" s="29">
        <f>IFERROR(D293/D292*100,"0,0")</f>
        <v>0</v>
      </c>
      <c r="F293" s="115">
        <v>0</v>
      </c>
      <c r="G293" s="29" t="str">
        <f>IFERROR(F293/F292*100,"0,0")</f>
        <v>0,0</v>
      </c>
      <c r="H293" s="29" t="str">
        <f t="shared" si="87"/>
        <v>0</v>
      </c>
    </row>
    <row r="294" spans="1:8" hidden="1" outlineLevel="1" x14ac:dyDescent="0.2">
      <c r="A294" s="191"/>
      <c r="B294" s="154"/>
      <c r="C294" s="108" t="s">
        <v>472</v>
      </c>
      <c r="D294" s="115">
        <v>13171.9</v>
      </c>
      <c r="E294" s="29">
        <f>IFERROR(D294/D292*100,"0,0")</f>
        <v>99</v>
      </c>
      <c r="F294" s="115">
        <v>0</v>
      </c>
      <c r="G294" s="29" t="str">
        <f>IFERROR(F294/F292*100,"0,0")</f>
        <v>0,0</v>
      </c>
      <c r="H294" s="29">
        <f>IFERROR(F294/D294*100-100,"0,0")</f>
        <v>-100</v>
      </c>
    </row>
    <row r="295" spans="1:8" hidden="1" outlineLevel="1" x14ac:dyDescent="0.2">
      <c r="A295" s="191"/>
      <c r="B295" s="154"/>
      <c r="C295" s="108" t="s">
        <v>473</v>
      </c>
      <c r="D295" s="115">
        <v>133.1</v>
      </c>
      <c r="E295" s="29">
        <f>IFERROR(D295/D292*100,"0,0")</f>
        <v>1</v>
      </c>
      <c r="F295" s="115">
        <v>0</v>
      </c>
      <c r="G295" s="29" t="str">
        <f>IFERROR(F295/F292*100,"0,0")</f>
        <v>0,0</v>
      </c>
      <c r="H295" s="29">
        <f t="shared" ref="H295:H296" si="88">IFERROR(F295/D295*100-100,"0")</f>
        <v>-100</v>
      </c>
    </row>
    <row r="296" spans="1:8" hidden="1" outlineLevel="1" x14ac:dyDescent="0.2">
      <c r="A296" s="191"/>
      <c r="B296" s="154"/>
      <c r="C296" s="108" t="s">
        <v>474</v>
      </c>
      <c r="D296" s="115">
        <v>0</v>
      </c>
      <c r="E296" s="29">
        <f>IFERROR(D296/D292*100,"0,0")</f>
        <v>0</v>
      </c>
      <c r="F296" s="115">
        <v>0</v>
      </c>
      <c r="G296" s="29" t="str">
        <f>IFERROR(F296/F292*100,"0,0")</f>
        <v>0,0</v>
      </c>
      <c r="H296" s="29" t="str">
        <f t="shared" si="88"/>
        <v>0</v>
      </c>
    </row>
    <row r="297" spans="1:8" hidden="1" outlineLevel="1" x14ac:dyDescent="0.2">
      <c r="A297" s="191" t="s">
        <v>110</v>
      </c>
      <c r="B297" s="154" t="s">
        <v>502</v>
      </c>
      <c r="C297" s="108" t="s">
        <v>470</v>
      </c>
      <c r="D297" s="49">
        <f>D298+D299+D300+D301</f>
        <v>4006.3</v>
      </c>
      <c r="E297" s="29">
        <f>E298+E299+E300+E301</f>
        <v>100</v>
      </c>
      <c r="F297" s="49">
        <f>F298+F299+F300+F301</f>
        <v>4884.3999999999996</v>
      </c>
      <c r="G297" s="29">
        <f>G298+G299+G300+G301</f>
        <v>100</v>
      </c>
      <c r="H297" s="29">
        <f t="shared" si="86"/>
        <v>21.9</v>
      </c>
    </row>
    <row r="298" spans="1:8" ht="31.5" hidden="1" outlineLevel="1" x14ac:dyDescent="0.2">
      <c r="A298" s="191"/>
      <c r="B298" s="154"/>
      <c r="C298" s="108" t="s">
        <v>471</v>
      </c>
      <c r="D298" s="115">
        <v>3500.3</v>
      </c>
      <c r="E298" s="29">
        <f>IFERROR(D298/D297*100,"0,0")</f>
        <v>87.4</v>
      </c>
      <c r="F298" s="115">
        <v>3955.2</v>
      </c>
      <c r="G298" s="29">
        <f>IFERROR(F298/F297*100,"0,0")</f>
        <v>81</v>
      </c>
      <c r="H298" s="29">
        <f t="shared" si="86"/>
        <v>13</v>
      </c>
    </row>
    <row r="299" spans="1:8" hidden="1" outlineLevel="1" x14ac:dyDescent="0.2">
      <c r="A299" s="191"/>
      <c r="B299" s="154"/>
      <c r="C299" s="108" t="s">
        <v>472</v>
      </c>
      <c r="D299" s="115">
        <v>0</v>
      </c>
      <c r="E299" s="29">
        <f>IFERROR(D299/D297*100,"0,0")</f>
        <v>0</v>
      </c>
      <c r="F299" s="115">
        <v>0</v>
      </c>
      <c r="G299" s="29">
        <f>IFERROR(F299/F297*100,"0,0")</f>
        <v>0</v>
      </c>
      <c r="H299" s="29" t="str">
        <f>IFERROR(F299/D299*100-100,"0,0")</f>
        <v>0,0</v>
      </c>
    </row>
    <row r="300" spans="1:8" hidden="1" outlineLevel="1" x14ac:dyDescent="0.2">
      <c r="A300" s="191"/>
      <c r="B300" s="154"/>
      <c r="C300" s="108" t="s">
        <v>473</v>
      </c>
      <c r="D300" s="115">
        <v>0</v>
      </c>
      <c r="E300" s="29">
        <f>IFERROR(D300/D297*100,"0,0")</f>
        <v>0</v>
      </c>
      <c r="F300" s="115">
        <v>0</v>
      </c>
      <c r="G300" s="29">
        <f>IFERROR(F300/F297*100,"0,0")</f>
        <v>0</v>
      </c>
      <c r="H300" s="29" t="str">
        <f t="shared" ref="H300:H303" si="89">IFERROR(F300/D300*100-100,"0")</f>
        <v>0</v>
      </c>
    </row>
    <row r="301" spans="1:8" hidden="1" outlineLevel="1" x14ac:dyDescent="0.2">
      <c r="A301" s="191"/>
      <c r="B301" s="154"/>
      <c r="C301" s="108" t="s">
        <v>474</v>
      </c>
      <c r="D301" s="115">
        <v>506</v>
      </c>
      <c r="E301" s="29">
        <f>IFERROR(D301/D297*100,"0,0")</f>
        <v>12.6</v>
      </c>
      <c r="F301" s="115">
        <v>929.2</v>
      </c>
      <c r="G301" s="29">
        <f>IFERROR(F301/F297*100,"0,0")</f>
        <v>19</v>
      </c>
      <c r="H301" s="29">
        <f t="shared" si="89"/>
        <v>83.6</v>
      </c>
    </row>
    <row r="302" spans="1:8" hidden="1" outlineLevel="1" x14ac:dyDescent="0.2">
      <c r="A302" s="194" t="s">
        <v>111</v>
      </c>
      <c r="B302" s="155" t="s">
        <v>503</v>
      </c>
      <c r="C302" s="113" t="s">
        <v>470</v>
      </c>
      <c r="D302" s="8">
        <f>D303+D304+D305+D306</f>
        <v>369</v>
      </c>
      <c r="E302" s="9">
        <f>E303+E304+E305+E306</f>
        <v>100</v>
      </c>
      <c r="F302" s="8">
        <f>F303+F304+F305+F306</f>
        <v>253.3</v>
      </c>
      <c r="G302" s="9">
        <f>G303+G304+G305+G306</f>
        <v>100</v>
      </c>
      <c r="H302" s="9">
        <f t="shared" si="89"/>
        <v>-31.4</v>
      </c>
    </row>
    <row r="303" spans="1:8" ht="31.5" hidden="1" outlineLevel="1" x14ac:dyDescent="0.2">
      <c r="A303" s="194"/>
      <c r="B303" s="155"/>
      <c r="C303" s="113" t="s">
        <v>471</v>
      </c>
      <c r="D303" s="8">
        <f t="shared" ref="D303:D306" si="90">D313+D308</f>
        <v>369</v>
      </c>
      <c r="E303" s="9">
        <f>IFERROR(D303/D302*100,"0,0")</f>
        <v>100</v>
      </c>
      <c r="F303" s="8">
        <f t="shared" ref="F303:F306" si="91">F313+F308</f>
        <v>253.3</v>
      </c>
      <c r="G303" s="9">
        <f>IFERROR(F303/F302*100,"0,0")</f>
        <v>100</v>
      </c>
      <c r="H303" s="9">
        <f t="shared" si="89"/>
        <v>-31.4</v>
      </c>
    </row>
    <row r="304" spans="1:8" hidden="1" outlineLevel="1" x14ac:dyDescent="0.2">
      <c r="A304" s="194"/>
      <c r="B304" s="155"/>
      <c r="C304" s="113" t="s">
        <v>472</v>
      </c>
      <c r="D304" s="8">
        <f t="shared" si="90"/>
        <v>0</v>
      </c>
      <c r="E304" s="9">
        <f>IFERROR(D304/D302*100,"0,0")</f>
        <v>0</v>
      </c>
      <c r="F304" s="8">
        <f t="shared" si="91"/>
        <v>0</v>
      </c>
      <c r="G304" s="9">
        <f>IFERROR(F304/F302*100,"0,0")</f>
        <v>0</v>
      </c>
      <c r="H304" s="9" t="str">
        <f>IFERROR(F304/D304*100-100,"0,0")</f>
        <v>0,0</v>
      </c>
    </row>
    <row r="305" spans="1:8" hidden="1" outlineLevel="1" x14ac:dyDescent="0.2">
      <c r="A305" s="194"/>
      <c r="B305" s="155"/>
      <c r="C305" s="113" t="s">
        <v>473</v>
      </c>
      <c r="D305" s="8">
        <f t="shared" si="90"/>
        <v>0</v>
      </c>
      <c r="E305" s="9">
        <f>IFERROR(D305/D302*100,"0,0")</f>
        <v>0</v>
      </c>
      <c r="F305" s="8">
        <f t="shared" si="91"/>
        <v>0</v>
      </c>
      <c r="G305" s="9">
        <f>IFERROR(F305/F302*100,"0,0")</f>
        <v>0</v>
      </c>
      <c r="H305" s="9" t="str">
        <f t="shared" ref="H305:H308" si="92">IFERROR(F305/D305*100-100,"0")</f>
        <v>0</v>
      </c>
    </row>
    <row r="306" spans="1:8" hidden="1" outlineLevel="1" x14ac:dyDescent="0.2">
      <c r="A306" s="194"/>
      <c r="B306" s="155"/>
      <c r="C306" s="113" t="s">
        <v>474</v>
      </c>
      <c r="D306" s="8">
        <f t="shared" si="90"/>
        <v>0</v>
      </c>
      <c r="E306" s="9">
        <f>IFERROR(D306/D302*100,"0,0")</f>
        <v>0</v>
      </c>
      <c r="F306" s="8">
        <f t="shared" si="91"/>
        <v>0</v>
      </c>
      <c r="G306" s="9">
        <f>IFERROR(F306/F302*100,"0,0")</f>
        <v>0</v>
      </c>
      <c r="H306" s="9" t="str">
        <f t="shared" si="92"/>
        <v>0</v>
      </c>
    </row>
    <row r="307" spans="1:8" hidden="1" outlineLevel="1" x14ac:dyDescent="0.2">
      <c r="A307" s="191" t="s">
        <v>112</v>
      </c>
      <c r="B307" s="154" t="s">
        <v>504</v>
      </c>
      <c r="C307" s="108" t="s">
        <v>470</v>
      </c>
      <c r="D307" s="49">
        <f>D308+D309+D310+D311</f>
        <v>340</v>
      </c>
      <c r="E307" s="29">
        <f>E308+E309+E310+E311</f>
        <v>100</v>
      </c>
      <c r="F307" s="49">
        <f>F308+F309+F310+F311</f>
        <v>251.3</v>
      </c>
      <c r="G307" s="29">
        <f>G308+G309+G310+G311</f>
        <v>100</v>
      </c>
      <c r="H307" s="29">
        <f t="shared" si="92"/>
        <v>-26.1</v>
      </c>
    </row>
    <row r="308" spans="1:8" ht="31.5" hidden="1" outlineLevel="1" x14ac:dyDescent="0.2">
      <c r="A308" s="191"/>
      <c r="B308" s="154"/>
      <c r="C308" s="108" t="s">
        <v>471</v>
      </c>
      <c r="D308" s="115">
        <v>340</v>
      </c>
      <c r="E308" s="29">
        <f>IFERROR(D308/D307*100,"0,0")</f>
        <v>100</v>
      </c>
      <c r="F308" s="115">
        <v>251.3</v>
      </c>
      <c r="G308" s="29">
        <f>IFERROR(F308/F307*100,"0,0")</f>
        <v>100</v>
      </c>
      <c r="H308" s="29">
        <f t="shared" si="92"/>
        <v>-26.1</v>
      </c>
    </row>
    <row r="309" spans="1:8" hidden="1" outlineLevel="1" x14ac:dyDescent="0.2">
      <c r="A309" s="191"/>
      <c r="B309" s="154"/>
      <c r="C309" s="108" t="s">
        <v>472</v>
      </c>
      <c r="D309" s="115">
        <v>0</v>
      </c>
      <c r="E309" s="29">
        <f>IFERROR(D309/D307*100,"0,0")</f>
        <v>0</v>
      </c>
      <c r="F309" s="115">
        <v>0</v>
      </c>
      <c r="G309" s="29">
        <f>IFERROR(F309/F307*100,"0,0")</f>
        <v>0</v>
      </c>
      <c r="H309" s="29" t="str">
        <f>IFERROR(F309/D309*100-100,"0,0")</f>
        <v>0,0</v>
      </c>
    </row>
    <row r="310" spans="1:8" hidden="1" outlineLevel="1" x14ac:dyDescent="0.2">
      <c r="A310" s="191"/>
      <c r="B310" s="154"/>
      <c r="C310" s="108" t="s">
        <v>473</v>
      </c>
      <c r="D310" s="115">
        <v>0</v>
      </c>
      <c r="E310" s="29">
        <f>IFERROR(D310/D307*100,"0,0")</f>
        <v>0</v>
      </c>
      <c r="F310" s="115">
        <v>0</v>
      </c>
      <c r="G310" s="29">
        <f>IFERROR(F310/F307*100,"0,0")</f>
        <v>0</v>
      </c>
      <c r="H310" s="29" t="str">
        <f t="shared" ref="H310:H313" si="93">IFERROR(F310/D310*100-100,"0")</f>
        <v>0</v>
      </c>
    </row>
    <row r="311" spans="1:8" hidden="1" outlineLevel="1" x14ac:dyDescent="0.2">
      <c r="A311" s="191"/>
      <c r="B311" s="154"/>
      <c r="C311" s="108" t="s">
        <v>474</v>
      </c>
      <c r="D311" s="115">
        <v>0</v>
      </c>
      <c r="E311" s="29">
        <f>IFERROR(D311/D307*100,"0,0")</f>
        <v>0</v>
      </c>
      <c r="F311" s="115">
        <v>0</v>
      </c>
      <c r="G311" s="29">
        <f>IFERROR(F311/F307*100,"0,0")</f>
        <v>0</v>
      </c>
      <c r="H311" s="29" t="str">
        <f t="shared" si="93"/>
        <v>0</v>
      </c>
    </row>
    <row r="312" spans="1:8" hidden="1" outlineLevel="1" x14ac:dyDescent="0.2">
      <c r="A312" s="191" t="s">
        <v>113</v>
      </c>
      <c r="B312" s="154" t="s">
        <v>114</v>
      </c>
      <c r="C312" s="108" t="s">
        <v>470</v>
      </c>
      <c r="D312" s="49">
        <f>D313+D314+D315+D316</f>
        <v>29</v>
      </c>
      <c r="E312" s="29">
        <f>E313+E314+E315+E316</f>
        <v>100</v>
      </c>
      <c r="F312" s="49">
        <f>F313+F314+F315+F316</f>
        <v>2</v>
      </c>
      <c r="G312" s="29">
        <f>G313+G314+G315+G316</f>
        <v>100</v>
      </c>
      <c r="H312" s="29">
        <f t="shared" si="93"/>
        <v>-93.1</v>
      </c>
    </row>
    <row r="313" spans="1:8" ht="31.5" hidden="1" outlineLevel="1" x14ac:dyDescent="0.2">
      <c r="A313" s="191"/>
      <c r="B313" s="154"/>
      <c r="C313" s="108" t="s">
        <v>471</v>
      </c>
      <c r="D313" s="115">
        <v>29</v>
      </c>
      <c r="E313" s="29">
        <f>IFERROR(D313/D312*100,"0,0")</f>
        <v>100</v>
      </c>
      <c r="F313" s="115">
        <v>2</v>
      </c>
      <c r="G313" s="29">
        <f>IFERROR(F313/F312*100,"0,0")</f>
        <v>100</v>
      </c>
      <c r="H313" s="29">
        <f t="shared" si="93"/>
        <v>-93.1</v>
      </c>
    </row>
    <row r="314" spans="1:8" hidden="1" outlineLevel="1" x14ac:dyDescent="0.2">
      <c r="A314" s="191"/>
      <c r="B314" s="154"/>
      <c r="C314" s="108" t="s">
        <v>472</v>
      </c>
      <c r="D314" s="115">
        <v>0</v>
      </c>
      <c r="E314" s="29">
        <f>IFERROR(D314/D312*100,"0,0")</f>
        <v>0</v>
      </c>
      <c r="F314" s="115">
        <v>0</v>
      </c>
      <c r="G314" s="29">
        <f>IFERROR(F314/F312*100,"0,0")</f>
        <v>0</v>
      </c>
      <c r="H314" s="29" t="str">
        <f>IFERROR(F314/D314*100-100,"0,0")</f>
        <v>0,0</v>
      </c>
    </row>
    <row r="315" spans="1:8" hidden="1" outlineLevel="1" x14ac:dyDescent="0.2">
      <c r="A315" s="191"/>
      <c r="B315" s="154"/>
      <c r="C315" s="108" t="s">
        <v>473</v>
      </c>
      <c r="D315" s="115">
        <v>0</v>
      </c>
      <c r="E315" s="29">
        <f>IFERROR(D315/D312*100,"0,0")</f>
        <v>0</v>
      </c>
      <c r="F315" s="115">
        <v>0</v>
      </c>
      <c r="G315" s="29">
        <f>IFERROR(F315/F312*100,"0,0")</f>
        <v>0</v>
      </c>
      <c r="H315" s="29" t="str">
        <f t="shared" ref="H315:H318" si="94">IFERROR(F315/D315*100-100,"0")</f>
        <v>0</v>
      </c>
    </row>
    <row r="316" spans="1:8" hidden="1" outlineLevel="1" x14ac:dyDescent="0.2">
      <c r="A316" s="191"/>
      <c r="B316" s="154"/>
      <c r="C316" s="108" t="s">
        <v>474</v>
      </c>
      <c r="D316" s="115">
        <v>0</v>
      </c>
      <c r="E316" s="29">
        <f>IFERROR(D316/D312*100,"0,0")</f>
        <v>0</v>
      </c>
      <c r="F316" s="115">
        <v>0</v>
      </c>
      <c r="G316" s="29">
        <f>IFERROR(F316/F312*100,"0,0")</f>
        <v>0</v>
      </c>
      <c r="H316" s="29" t="str">
        <f t="shared" si="94"/>
        <v>0</v>
      </c>
    </row>
    <row r="317" spans="1:8" hidden="1" outlineLevel="1" x14ac:dyDescent="0.2">
      <c r="A317" s="194" t="s">
        <v>115</v>
      </c>
      <c r="B317" s="155" t="s">
        <v>116</v>
      </c>
      <c r="C317" s="113" t="s">
        <v>470</v>
      </c>
      <c r="D317" s="8">
        <f>D318+D319+D320+D321</f>
        <v>98049.8</v>
      </c>
      <c r="E317" s="9">
        <f>E318+E319+E320+E321</f>
        <v>100</v>
      </c>
      <c r="F317" s="8">
        <f>F318+F319+F320+F321</f>
        <v>69170.2</v>
      </c>
      <c r="G317" s="9">
        <f>G318+G319+G320+G321</f>
        <v>100</v>
      </c>
      <c r="H317" s="9">
        <f t="shared" si="94"/>
        <v>-29.5</v>
      </c>
    </row>
    <row r="318" spans="1:8" ht="31.5" hidden="1" outlineLevel="1" x14ac:dyDescent="0.2">
      <c r="A318" s="194"/>
      <c r="B318" s="155"/>
      <c r="C318" s="113" t="s">
        <v>471</v>
      </c>
      <c r="D318" s="8">
        <f t="shared" ref="D318:D321" si="95">D323+D328+D333+D338+D343</f>
        <v>84592.8</v>
      </c>
      <c r="E318" s="9">
        <f>IFERROR(D318/D317*100,"0,0")</f>
        <v>86.3</v>
      </c>
      <c r="F318" s="8">
        <f>F328+F333+F338+F343+F323</f>
        <v>58508.9</v>
      </c>
      <c r="G318" s="9">
        <f>IFERROR(F318/F317*100,"0,0")</f>
        <v>84.6</v>
      </c>
      <c r="H318" s="9">
        <f t="shared" si="94"/>
        <v>-30.8</v>
      </c>
    </row>
    <row r="319" spans="1:8" hidden="1" outlineLevel="1" x14ac:dyDescent="0.2">
      <c r="A319" s="194"/>
      <c r="B319" s="155"/>
      <c r="C319" s="113" t="s">
        <v>472</v>
      </c>
      <c r="D319" s="8">
        <f t="shared" si="95"/>
        <v>0</v>
      </c>
      <c r="E319" s="9">
        <f>IFERROR(D319/D317*100,"0,0")</f>
        <v>0</v>
      </c>
      <c r="F319" s="8">
        <f t="shared" ref="F319:F321" si="96">F324+F329+F334+F339+F344</f>
        <v>0</v>
      </c>
      <c r="G319" s="9">
        <f>IFERROR(F319/F317*100,"0,0")</f>
        <v>0</v>
      </c>
      <c r="H319" s="9" t="str">
        <f>IFERROR(F319/D319*100-100,"0,0")</f>
        <v>0,0</v>
      </c>
    </row>
    <row r="320" spans="1:8" hidden="1" outlineLevel="1" x14ac:dyDescent="0.2">
      <c r="A320" s="194"/>
      <c r="B320" s="155"/>
      <c r="C320" s="113" t="s">
        <v>473</v>
      </c>
      <c r="D320" s="8">
        <f t="shared" si="95"/>
        <v>13457</v>
      </c>
      <c r="E320" s="9">
        <f>IFERROR(D320/D317*100,"0,0")</f>
        <v>13.7</v>
      </c>
      <c r="F320" s="8">
        <f t="shared" si="96"/>
        <v>10661.3</v>
      </c>
      <c r="G320" s="9">
        <f>IFERROR(F320/F317*100,"0,0")</f>
        <v>15.4</v>
      </c>
      <c r="H320" s="9">
        <f t="shared" ref="H320:H323" si="97">IFERROR(F320/D320*100-100,"0")</f>
        <v>-20.8</v>
      </c>
    </row>
    <row r="321" spans="1:8" hidden="1" outlineLevel="1" x14ac:dyDescent="0.2">
      <c r="A321" s="194"/>
      <c r="B321" s="155"/>
      <c r="C321" s="113" t="s">
        <v>474</v>
      </c>
      <c r="D321" s="8">
        <f t="shared" si="95"/>
        <v>0</v>
      </c>
      <c r="E321" s="9">
        <f>IFERROR(D321/D317*100,"0,0")</f>
        <v>0</v>
      </c>
      <c r="F321" s="8">
        <f t="shared" si="96"/>
        <v>0</v>
      </c>
      <c r="G321" s="9">
        <f>IFERROR(F321/F317*100,"0,0")</f>
        <v>0</v>
      </c>
      <c r="H321" s="9" t="str">
        <f t="shared" si="97"/>
        <v>0</v>
      </c>
    </row>
    <row r="322" spans="1:8" hidden="1" outlineLevel="1" x14ac:dyDescent="0.2">
      <c r="A322" s="191" t="s">
        <v>117</v>
      </c>
      <c r="B322" s="154" t="s">
        <v>118</v>
      </c>
      <c r="C322" s="108" t="s">
        <v>470</v>
      </c>
      <c r="D322" s="49">
        <f>D323+D324+D325+D326</f>
        <v>15526</v>
      </c>
      <c r="E322" s="29">
        <f>E323+E324+E325+E326</f>
        <v>100</v>
      </c>
      <c r="F322" s="49">
        <f>F323+F324+F325+F326</f>
        <v>12963.5</v>
      </c>
      <c r="G322" s="29">
        <f>G323+G324+G325+G326</f>
        <v>100</v>
      </c>
      <c r="H322" s="29">
        <f t="shared" si="97"/>
        <v>-16.5</v>
      </c>
    </row>
    <row r="323" spans="1:8" ht="31.5" hidden="1" outlineLevel="1" x14ac:dyDescent="0.2">
      <c r="A323" s="191"/>
      <c r="B323" s="154"/>
      <c r="C323" s="108" t="s">
        <v>471</v>
      </c>
      <c r="D323" s="115">
        <v>15526</v>
      </c>
      <c r="E323" s="29">
        <f>IFERROR(D323/D322*100,"0,0")</f>
        <v>100</v>
      </c>
      <c r="F323" s="115">
        <v>12963.5</v>
      </c>
      <c r="G323" s="29">
        <f>IFERROR(F323/F322*100,"0,0")</f>
        <v>100</v>
      </c>
      <c r="H323" s="29">
        <f t="shared" si="97"/>
        <v>-16.5</v>
      </c>
    </row>
    <row r="324" spans="1:8" hidden="1" outlineLevel="1" x14ac:dyDescent="0.2">
      <c r="A324" s="191"/>
      <c r="B324" s="154"/>
      <c r="C324" s="108" t="s">
        <v>472</v>
      </c>
      <c r="D324" s="115">
        <v>0</v>
      </c>
      <c r="E324" s="29">
        <f>IFERROR(D324/D322*100,"0,0")</f>
        <v>0</v>
      </c>
      <c r="F324" s="115">
        <v>0</v>
      </c>
      <c r="G324" s="29">
        <f>IFERROR(F324/F322*100,"0,0")</f>
        <v>0</v>
      </c>
      <c r="H324" s="29" t="str">
        <f>IFERROR(F324/D324*100-100,"0,0")</f>
        <v>0,0</v>
      </c>
    </row>
    <row r="325" spans="1:8" hidden="1" outlineLevel="1" x14ac:dyDescent="0.2">
      <c r="A325" s="191"/>
      <c r="B325" s="154"/>
      <c r="C325" s="108" t="s">
        <v>473</v>
      </c>
      <c r="D325" s="115">
        <v>0</v>
      </c>
      <c r="E325" s="29">
        <f>IFERROR(D325/D322*100,"0,0")</f>
        <v>0</v>
      </c>
      <c r="F325" s="115">
        <v>0</v>
      </c>
      <c r="G325" s="29">
        <f>IFERROR(F325/F322*100,"0,0")</f>
        <v>0</v>
      </c>
      <c r="H325" s="29" t="str">
        <f t="shared" ref="H325:H328" si="98">IFERROR(F325/D325*100-100,"0")</f>
        <v>0</v>
      </c>
    </row>
    <row r="326" spans="1:8" hidden="1" outlineLevel="1" x14ac:dyDescent="0.2">
      <c r="A326" s="191"/>
      <c r="B326" s="154"/>
      <c r="C326" s="108" t="s">
        <v>474</v>
      </c>
      <c r="D326" s="115">
        <v>0</v>
      </c>
      <c r="E326" s="29">
        <f>IFERROR(D326/D322*100,"0,0")</f>
        <v>0</v>
      </c>
      <c r="F326" s="115">
        <v>0</v>
      </c>
      <c r="G326" s="29">
        <f>IFERROR(F326/F322*100,"0,0")</f>
        <v>0</v>
      </c>
      <c r="H326" s="29" t="str">
        <f t="shared" si="98"/>
        <v>0</v>
      </c>
    </row>
    <row r="327" spans="1:8" hidden="1" outlineLevel="1" x14ac:dyDescent="0.2">
      <c r="A327" s="191" t="s">
        <v>119</v>
      </c>
      <c r="B327" s="154" t="s">
        <v>120</v>
      </c>
      <c r="C327" s="108" t="s">
        <v>470</v>
      </c>
      <c r="D327" s="49">
        <f>D328+D329+D330+D331</f>
        <v>46349.8</v>
      </c>
      <c r="E327" s="29">
        <f>E328+E329+E330+E331</f>
        <v>100</v>
      </c>
      <c r="F327" s="49">
        <f>F328+F329+F330+F331</f>
        <v>32598.2</v>
      </c>
      <c r="G327" s="29">
        <f>G328+G329+G330+G331</f>
        <v>100</v>
      </c>
      <c r="H327" s="29">
        <f t="shared" si="98"/>
        <v>-29.7</v>
      </c>
    </row>
    <row r="328" spans="1:8" ht="31.5" hidden="1" outlineLevel="1" x14ac:dyDescent="0.2">
      <c r="A328" s="191"/>
      <c r="B328" s="154"/>
      <c r="C328" s="108" t="s">
        <v>471</v>
      </c>
      <c r="D328" s="115">
        <v>46349.8</v>
      </c>
      <c r="E328" s="29">
        <f>IFERROR(D328/D327*100,"0,0")</f>
        <v>100</v>
      </c>
      <c r="F328" s="115">
        <v>32598.2</v>
      </c>
      <c r="G328" s="29">
        <f>IFERROR(F328/F327*100,"0,0")</f>
        <v>100</v>
      </c>
      <c r="H328" s="29">
        <f t="shared" si="98"/>
        <v>-29.7</v>
      </c>
    </row>
    <row r="329" spans="1:8" hidden="1" outlineLevel="1" x14ac:dyDescent="0.2">
      <c r="A329" s="191"/>
      <c r="B329" s="154"/>
      <c r="C329" s="108" t="s">
        <v>472</v>
      </c>
      <c r="D329" s="115">
        <v>0</v>
      </c>
      <c r="E329" s="29">
        <f>IFERROR(D329/D327*100,"0,0")</f>
        <v>0</v>
      </c>
      <c r="F329" s="115">
        <v>0</v>
      </c>
      <c r="G329" s="29">
        <f>IFERROR(F329/F327*100,"0,0")</f>
        <v>0</v>
      </c>
      <c r="H329" s="29" t="str">
        <f>IFERROR(F329/D329*100-100,"0,0")</f>
        <v>0,0</v>
      </c>
    </row>
    <row r="330" spans="1:8" hidden="1" outlineLevel="1" x14ac:dyDescent="0.2">
      <c r="A330" s="191"/>
      <c r="B330" s="154"/>
      <c r="C330" s="108" t="s">
        <v>473</v>
      </c>
      <c r="D330" s="115">
        <v>0</v>
      </c>
      <c r="E330" s="29">
        <f>IFERROR(D330/D327*100,"0,0")</f>
        <v>0</v>
      </c>
      <c r="F330" s="115">
        <v>0</v>
      </c>
      <c r="G330" s="29">
        <f>IFERROR(F330/F327*100,"0,0")</f>
        <v>0</v>
      </c>
      <c r="H330" s="29" t="str">
        <f t="shared" ref="H330:H333" si="99">IFERROR(F330/D330*100-100,"0")</f>
        <v>0</v>
      </c>
    </row>
    <row r="331" spans="1:8" hidden="1" outlineLevel="1" x14ac:dyDescent="0.2">
      <c r="A331" s="191"/>
      <c r="B331" s="154"/>
      <c r="C331" s="108" t="s">
        <v>474</v>
      </c>
      <c r="D331" s="115">
        <v>0</v>
      </c>
      <c r="E331" s="29">
        <f>IFERROR(D331/D327*100,"0,0")</f>
        <v>0</v>
      </c>
      <c r="F331" s="115">
        <v>0</v>
      </c>
      <c r="G331" s="29">
        <f>IFERROR(F331/F327*100,"0,0")</f>
        <v>0</v>
      </c>
      <c r="H331" s="29" t="str">
        <f t="shared" si="99"/>
        <v>0</v>
      </c>
    </row>
    <row r="332" spans="1:8" hidden="1" outlineLevel="1" x14ac:dyDescent="0.2">
      <c r="A332" s="191" t="s">
        <v>121</v>
      </c>
      <c r="B332" s="154" t="s">
        <v>122</v>
      </c>
      <c r="C332" s="108" t="s">
        <v>470</v>
      </c>
      <c r="D332" s="49">
        <f>D333+D334+D335+D336</f>
        <v>22647</v>
      </c>
      <c r="E332" s="29">
        <f>E333+E334+E335+E336</f>
        <v>100</v>
      </c>
      <c r="F332" s="49">
        <f>F333+F334+F335+F336</f>
        <v>12927.4</v>
      </c>
      <c r="G332" s="29">
        <f>G333+G334+G335+G336</f>
        <v>100</v>
      </c>
      <c r="H332" s="29">
        <f t="shared" si="99"/>
        <v>-42.9</v>
      </c>
    </row>
    <row r="333" spans="1:8" ht="31.5" hidden="1" outlineLevel="1" x14ac:dyDescent="0.2">
      <c r="A333" s="191"/>
      <c r="B333" s="154"/>
      <c r="C333" s="108" t="s">
        <v>471</v>
      </c>
      <c r="D333" s="115">
        <v>22647</v>
      </c>
      <c r="E333" s="29">
        <f>IFERROR(D333/D332*100,"0,0")</f>
        <v>100</v>
      </c>
      <c r="F333" s="115">
        <v>12927.4</v>
      </c>
      <c r="G333" s="29">
        <f>IFERROR(F333/F332*100,"0,0")</f>
        <v>100</v>
      </c>
      <c r="H333" s="29">
        <f t="shared" si="99"/>
        <v>-42.9</v>
      </c>
    </row>
    <row r="334" spans="1:8" hidden="1" outlineLevel="1" x14ac:dyDescent="0.2">
      <c r="A334" s="191"/>
      <c r="B334" s="154"/>
      <c r="C334" s="108" t="s">
        <v>472</v>
      </c>
      <c r="D334" s="115">
        <v>0</v>
      </c>
      <c r="E334" s="29">
        <f>IFERROR(D334/D332*100,"0,0")</f>
        <v>0</v>
      </c>
      <c r="F334" s="115">
        <v>0</v>
      </c>
      <c r="G334" s="29">
        <f>IFERROR(F334/F332*100,"0,0")</f>
        <v>0</v>
      </c>
      <c r="H334" s="29" t="str">
        <f>IFERROR(F334/D334*100-100,"0,0")</f>
        <v>0,0</v>
      </c>
    </row>
    <row r="335" spans="1:8" hidden="1" outlineLevel="1" x14ac:dyDescent="0.2">
      <c r="A335" s="191"/>
      <c r="B335" s="154"/>
      <c r="C335" s="108" t="s">
        <v>473</v>
      </c>
      <c r="D335" s="115">
        <v>0</v>
      </c>
      <c r="E335" s="29">
        <f>IFERROR(D335/D332*100,"0,0")</f>
        <v>0</v>
      </c>
      <c r="F335" s="115">
        <v>0</v>
      </c>
      <c r="G335" s="29">
        <f>IFERROR(F335/F332*100,"0,0")</f>
        <v>0</v>
      </c>
      <c r="H335" s="29" t="str">
        <f t="shared" ref="H335:H338" si="100">IFERROR(F335/D335*100-100,"0")</f>
        <v>0</v>
      </c>
    </row>
    <row r="336" spans="1:8" hidden="1" outlineLevel="1" x14ac:dyDescent="0.2">
      <c r="A336" s="191"/>
      <c r="B336" s="154"/>
      <c r="C336" s="108" t="s">
        <v>474</v>
      </c>
      <c r="D336" s="115">
        <v>0</v>
      </c>
      <c r="E336" s="29">
        <f>IFERROR(D336/D332*100,"0,0")</f>
        <v>0</v>
      </c>
      <c r="F336" s="115">
        <v>0</v>
      </c>
      <c r="G336" s="29">
        <f>IFERROR(F336/F332*100,"0,0")</f>
        <v>0</v>
      </c>
      <c r="H336" s="29" t="str">
        <f t="shared" si="100"/>
        <v>0</v>
      </c>
    </row>
    <row r="337" spans="1:8" hidden="1" outlineLevel="1" x14ac:dyDescent="0.2">
      <c r="A337" s="191" t="s">
        <v>123</v>
      </c>
      <c r="B337" s="154" t="s">
        <v>124</v>
      </c>
      <c r="C337" s="108" t="s">
        <v>470</v>
      </c>
      <c r="D337" s="49">
        <f>D338+D339+D340+D341</f>
        <v>70</v>
      </c>
      <c r="E337" s="29">
        <f>E338+E339+E340+E341</f>
        <v>100</v>
      </c>
      <c r="F337" s="49">
        <f>F338+F339+F340+F341</f>
        <v>19.8</v>
      </c>
      <c r="G337" s="29">
        <f>G338+G339+G340+G341</f>
        <v>100</v>
      </c>
      <c r="H337" s="29">
        <f t="shared" si="100"/>
        <v>-71.7</v>
      </c>
    </row>
    <row r="338" spans="1:8" ht="31.5" hidden="1" outlineLevel="1" x14ac:dyDescent="0.2">
      <c r="A338" s="191"/>
      <c r="B338" s="154"/>
      <c r="C338" s="108" t="s">
        <v>471</v>
      </c>
      <c r="D338" s="115">
        <v>70</v>
      </c>
      <c r="E338" s="29">
        <f>IFERROR(D338/D337*100,"0,0")</f>
        <v>100</v>
      </c>
      <c r="F338" s="115">
        <v>19.8</v>
      </c>
      <c r="G338" s="29">
        <f>IFERROR(F338/F337*100,"0,0")</f>
        <v>100</v>
      </c>
      <c r="H338" s="29">
        <f t="shared" si="100"/>
        <v>-71.7</v>
      </c>
    </row>
    <row r="339" spans="1:8" hidden="1" outlineLevel="1" x14ac:dyDescent="0.2">
      <c r="A339" s="191"/>
      <c r="B339" s="154"/>
      <c r="C339" s="108" t="s">
        <v>472</v>
      </c>
      <c r="D339" s="115">
        <v>0</v>
      </c>
      <c r="E339" s="29">
        <f>IFERROR(D339/D337*100,"0,0")</f>
        <v>0</v>
      </c>
      <c r="F339" s="115">
        <v>0</v>
      </c>
      <c r="G339" s="29">
        <f>IFERROR(F339/F337*100,"0,0")</f>
        <v>0</v>
      </c>
      <c r="H339" s="29" t="str">
        <f>IFERROR(F339/D339*100-100,"0,0")</f>
        <v>0,0</v>
      </c>
    </row>
    <row r="340" spans="1:8" hidden="1" outlineLevel="1" x14ac:dyDescent="0.2">
      <c r="A340" s="191"/>
      <c r="B340" s="154"/>
      <c r="C340" s="108" t="s">
        <v>473</v>
      </c>
      <c r="D340" s="115">
        <v>0</v>
      </c>
      <c r="E340" s="29">
        <f>IFERROR(D340/D337*100,"0,0")</f>
        <v>0</v>
      </c>
      <c r="F340" s="115">
        <v>0</v>
      </c>
      <c r="G340" s="29">
        <f>IFERROR(F340/F337*100,"0,0")</f>
        <v>0</v>
      </c>
      <c r="H340" s="29" t="str">
        <f t="shared" ref="H340:H343" si="101">IFERROR(F340/D340*100-100,"0")</f>
        <v>0</v>
      </c>
    </row>
    <row r="341" spans="1:8" hidden="1" outlineLevel="1" x14ac:dyDescent="0.2">
      <c r="A341" s="191"/>
      <c r="B341" s="154"/>
      <c r="C341" s="108" t="s">
        <v>474</v>
      </c>
      <c r="D341" s="115">
        <v>0</v>
      </c>
      <c r="E341" s="29">
        <f>IFERROR(D341/D337*100,"0,0")</f>
        <v>0</v>
      </c>
      <c r="F341" s="115">
        <v>0</v>
      </c>
      <c r="G341" s="29">
        <f>IFERROR(F341/F337*100,"0,0")</f>
        <v>0</v>
      </c>
      <c r="H341" s="29" t="str">
        <f t="shared" si="101"/>
        <v>0</v>
      </c>
    </row>
    <row r="342" spans="1:8" hidden="1" outlineLevel="1" x14ac:dyDescent="0.2">
      <c r="A342" s="191" t="s">
        <v>125</v>
      </c>
      <c r="B342" s="154" t="s">
        <v>505</v>
      </c>
      <c r="C342" s="108" t="s">
        <v>470</v>
      </c>
      <c r="D342" s="49">
        <f>D343+D344+D345+D346</f>
        <v>13457</v>
      </c>
      <c r="E342" s="29">
        <f>E343+E344+E345+E346</f>
        <v>100</v>
      </c>
      <c r="F342" s="49">
        <f>F343+F344+F345+F346</f>
        <v>10661.3</v>
      </c>
      <c r="G342" s="29">
        <f>G343+G344+G345+G346</f>
        <v>100</v>
      </c>
      <c r="H342" s="29">
        <f t="shared" si="101"/>
        <v>-20.8</v>
      </c>
    </row>
    <row r="343" spans="1:8" ht="31.5" hidden="1" outlineLevel="1" x14ac:dyDescent="0.2">
      <c r="A343" s="191"/>
      <c r="B343" s="154"/>
      <c r="C343" s="108" t="s">
        <v>471</v>
      </c>
      <c r="D343" s="115">
        <v>0</v>
      </c>
      <c r="E343" s="29">
        <f>IFERROR(D343/D342*100,"0,0")</f>
        <v>0</v>
      </c>
      <c r="F343" s="115">
        <v>0</v>
      </c>
      <c r="G343" s="29">
        <f>IFERROR(F343/F342*100,"0,0")</f>
        <v>0</v>
      </c>
      <c r="H343" s="29" t="str">
        <f t="shared" si="101"/>
        <v>0</v>
      </c>
    </row>
    <row r="344" spans="1:8" hidden="1" outlineLevel="1" x14ac:dyDescent="0.2">
      <c r="A344" s="191"/>
      <c r="B344" s="154"/>
      <c r="C344" s="108" t="s">
        <v>472</v>
      </c>
      <c r="D344" s="115">
        <v>0</v>
      </c>
      <c r="E344" s="29">
        <f>IFERROR(D344/D342*100,"0,0")</f>
        <v>0</v>
      </c>
      <c r="F344" s="115">
        <v>0</v>
      </c>
      <c r="G344" s="29">
        <f>IFERROR(F344/F342*100,"0,0")</f>
        <v>0</v>
      </c>
      <c r="H344" s="29" t="str">
        <f>IFERROR(F344/D344*100-100,"0,0")</f>
        <v>0,0</v>
      </c>
    </row>
    <row r="345" spans="1:8" hidden="1" outlineLevel="1" x14ac:dyDescent="0.2">
      <c r="A345" s="191"/>
      <c r="B345" s="154"/>
      <c r="C345" s="108" t="s">
        <v>473</v>
      </c>
      <c r="D345" s="115">
        <v>13457</v>
      </c>
      <c r="E345" s="29">
        <f>IFERROR(D345/D342*100,"0,0")</f>
        <v>100</v>
      </c>
      <c r="F345" s="115">
        <v>10661.3</v>
      </c>
      <c r="G345" s="29">
        <f>IFERROR(F345/F342*100,"0,0")</f>
        <v>100</v>
      </c>
      <c r="H345" s="29">
        <f t="shared" ref="H345:H348" si="102">IFERROR(F345/D345*100-100,"0")</f>
        <v>-20.8</v>
      </c>
    </row>
    <row r="346" spans="1:8" hidden="1" outlineLevel="1" x14ac:dyDescent="0.2">
      <c r="A346" s="191"/>
      <c r="B346" s="154"/>
      <c r="C346" s="108" t="s">
        <v>474</v>
      </c>
      <c r="D346" s="115">
        <v>0</v>
      </c>
      <c r="E346" s="29">
        <f>IFERROR(D346/D342*100,"0,0")</f>
        <v>0</v>
      </c>
      <c r="F346" s="115">
        <v>0</v>
      </c>
      <c r="G346" s="29">
        <f>IFERROR(F346/F342*100,"0,0")</f>
        <v>0</v>
      </c>
      <c r="H346" s="29" t="str">
        <f t="shared" si="102"/>
        <v>0</v>
      </c>
    </row>
    <row r="347" spans="1:8" collapsed="1" x14ac:dyDescent="0.2">
      <c r="A347" s="147" t="s">
        <v>126</v>
      </c>
      <c r="B347" s="146" t="s">
        <v>127</v>
      </c>
      <c r="C347" s="113" t="s">
        <v>470</v>
      </c>
      <c r="D347" s="110">
        <f>SUM(D348:D351)</f>
        <v>35154.400000000001</v>
      </c>
      <c r="E347" s="112">
        <f>E348+E349+E350+E351</f>
        <v>100</v>
      </c>
      <c r="F347" s="110">
        <f>SUM(F348:F351)</f>
        <v>27582.51</v>
      </c>
      <c r="G347" s="112">
        <f>G348+G349+G350+G351</f>
        <v>100</v>
      </c>
      <c r="H347" s="112">
        <f t="shared" si="102"/>
        <v>-21.5</v>
      </c>
    </row>
    <row r="348" spans="1:8" ht="31.5" x14ac:dyDescent="0.2">
      <c r="A348" s="147"/>
      <c r="B348" s="146"/>
      <c r="C348" s="113" t="s">
        <v>471</v>
      </c>
      <c r="D348" s="71">
        <f t="shared" ref="D348:D351" si="103">D353+D408+D428+D438</f>
        <v>17589</v>
      </c>
      <c r="E348" s="112">
        <f>IFERROR(D348/D347*100,"0,0")</f>
        <v>50</v>
      </c>
      <c r="F348" s="71">
        <f t="shared" ref="F348:F351" si="104">F353+F408+F428+F438</f>
        <v>11645.1</v>
      </c>
      <c r="G348" s="112">
        <f>IFERROR(F348/F347*100,"0,0")</f>
        <v>42.2</v>
      </c>
      <c r="H348" s="112">
        <f t="shared" si="102"/>
        <v>-33.799999999999997</v>
      </c>
    </row>
    <row r="349" spans="1:8" x14ac:dyDescent="0.2">
      <c r="A349" s="147"/>
      <c r="B349" s="146"/>
      <c r="C349" s="113" t="s">
        <v>472</v>
      </c>
      <c r="D349" s="71">
        <f t="shared" si="103"/>
        <v>6529.9</v>
      </c>
      <c r="E349" s="112">
        <f>IFERROR(D349/D347*100,"0,0")</f>
        <v>18.600000000000001</v>
      </c>
      <c r="F349" s="71">
        <f t="shared" si="104"/>
        <v>4945.58</v>
      </c>
      <c r="G349" s="112">
        <f>IFERROR(F349/F347*100,"0,0")</f>
        <v>17.899999999999999</v>
      </c>
      <c r="H349" s="112">
        <f>IFERROR(F349/D349*100-100,"0,0")</f>
        <v>-24.3</v>
      </c>
    </row>
    <row r="350" spans="1:8" x14ac:dyDescent="0.2">
      <c r="A350" s="147"/>
      <c r="B350" s="146"/>
      <c r="C350" s="113" t="s">
        <v>473</v>
      </c>
      <c r="D350" s="71">
        <f t="shared" si="103"/>
        <v>11035.5</v>
      </c>
      <c r="E350" s="112">
        <f>IFERROR(D350/D347*100,"0,0")</f>
        <v>31.4</v>
      </c>
      <c r="F350" s="71">
        <f t="shared" si="104"/>
        <v>10991.83</v>
      </c>
      <c r="G350" s="112">
        <f>IFERROR(F350/F347*100,"0,0")</f>
        <v>39.9</v>
      </c>
      <c r="H350" s="112">
        <f t="shared" ref="H350:H353" si="105">IFERROR(F350/D350*100-100,"0")</f>
        <v>-0.4</v>
      </c>
    </row>
    <row r="351" spans="1:8" x14ac:dyDescent="0.2">
      <c r="A351" s="147"/>
      <c r="B351" s="146"/>
      <c r="C351" s="113" t="s">
        <v>474</v>
      </c>
      <c r="D351" s="71">
        <f t="shared" si="103"/>
        <v>0</v>
      </c>
      <c r="E351" s="112">
        <f>IFERROR(D351/D347*100,"0,0")</f>
        <v>0</v>
      </c>
      <c r="F351" s="71">
        <f t="shared" si="104"/>
        <v>0</v>
      </c>
      <c r="G351" s="112">
        <f>IFERROR(F351/F347*100,"0,0")</f>
        <v>0</v>
      </c>
      <c r="H351" s="112" t="str">
        <f t="shared" si="105"/>
        <v>0</v>
      </c>
    </row>
    <row r="352" spans="1:8" hidden="1" outlineLevel="1" x14ac:dyDescent="0.2">
      <c r="A352" s="147" t="s">
        <v>136</v>
      </c>
      <c r="B352" s="146" t="s">
        <v>137</v>
      </c>
      <c r="C352" s="113" t="s">
        <v>470</v>
      </c>
      <c r="D352" s="110">
        <f>SUM(D353:D356)</f>
        <v>12799</v>
      </c>
      <c r="E352" s="112">
        <f>E353+E354+E355+E356</f>
        <v>100</v>
      </c>
      <c r="F352" s="110">
        <f>SUM(F353:F356)</f>
        <v>7525.13</v>
      </c>
      <c r="G352" s="112">
        <f>G353+G354+G355+G356</f>
        <v>100</v>
      </c>
      <c r="H352" s="112">
        <f t="shared" si="105"/>
        <v>-41.2</v>
      </c>
    </row>
    <row r="353" spans="1:9" ht="31.5" hidden="1" outlineLevel="1" x14ac:dyDescent="0.2">
      <c r="A353" s="147"/>
      <c r="B353" s="146"/>
      <c r="C353" s="113" t="s">
        <v>471</v>
      </c>
      <c r="D353" s="110">
        <f>D358+D363+D368+D378+D383+D388+D393+D398+D403+D373</f>
        <v>12799</v>
      </c>
      <c r="E353" s="112">
        <f>IFERROR(D353/D352*100,"0,0")</f>
        <v>100</v>
      </c>
      <c r="F353" s="110">
        <f>F358+F363+F368+F378+F383+F388+F393+F398+F403+F373</f>
        <v>7525.13</v>
      </c>
      <c r="G353" s="112">
        <f>IFERROR(F353/F352*100,"0,0")</f>
        <v>100</v>
      </c>
      <c r="H353" s="112">
        <f t="shared" si="105"/>
        <v>-41.2</v>
      </c>
    </row>
    <row r="354" spans="1:9" hidden="1" outlineLevel="1" x14ac:dyDescent="0.2">
      <c r="A354" s="147"/>
      <c r="B354" s="146"/>
      <c r="C354" s="113" t="s">
        <v>472</v>
      </c>
      <c r="D354" s="110">
        <f t="shared" ref="D354:D356" si="106">D359+D364+D369+D379+D384+D389+D394+D399+D404</f>
        <v>0</v>
      </c>
      <c r="E354" s="112">
        <f>IFERROR(D354/D352*100,"0,0")</f>
        <v>0</v>
      </c>
      <c r="F354" s="110">
        <f t="shared" ref="F354:F356" si="107">F359+F364+F369+F379+F384+F389+F394+F399+F404</f>
        <v>0</v>
      </c>
      <c r="G354" s="112">
        <f>IFERROR(F354/F352*100,"0,0")</f>
        <v>0</v>
      </c>
      <c r="H354" s="112" t="str">
        <f>IFERROR(F354/D354*100-100,"0,0")</f>
        <v>0,0</v>
      </c>
    </row>
    <row r="355" spans="1:9" hidden="1" outlineLevel="1" x14ac:dyDescent="0.2">
      <c r="A355" s="147"/>
      <c r="B355" s="146"/>
      <c r="C355" s="113" t="s">
        <v>473</v>
      </c>
      <c r="D355" s="110">
        <f t="shared" si="106"/>
        <v>0</v>
      </c>
      <c r="E355" s="29">
        <f>IFERROR(D355/D352*100,"0,0")</f>
        <v>0</v>
      </c>
      <c r="F355" s="110">
        <f t="shared" si="107"/>
        <v>0</v>
      </c>
      <c r="G355" s="29">
        <f>IFERROR(F355/F352*100,"0,0")</f>
        <v>0</v>
      </c>
      <c r="H355" s="29" t="str">
        <f t="shared" ref="H355:H358" si="108">IFERROR(F355/D355*100-100,"0")</f>
        <v>0</v>
      </c>
    </row>
    <row r="356" spans="1:9" hidden="1" outlineLevel="1" x14ac:dyDescent="0.2">
      <c r="A356" s="147"/>
      <c r="B356" s="146"/>
      <c r="C356" s="113" t="s">
        <v>474</v>
      </c>
      <c r="D356" s="110">
        <f t="shared" si="106"/>
        <v>0</v>
      </c>
      <c r="E356" s="112">
        <f>IFERROR(D356/D352*100,"0,0")</f>
        <v>0</v>
      </c>
      <c r="F356" s="110">
        <f t="shared" si="107"/>
        <v>0</v>
      </c>
      <c r="G356" s="112">
        <f>IFERROR(F356/F352*100,"0,0")</f>
        <v>0</v>
      </c>
      <c r="H356" s="112" t="str">
        <f t="shared" si="108"/>
        <v>0</v>
      </c>
    </row>
    <row r="357" spans="1:9" hidden="1" outlineLevel="1" x14ac:dyDescent="0.2">
      <c r="A357" s="145" t="s">
        <v>138</v>
      </c>
      <c r="B357" s="134" t="s">
        <v>139</v>
      </c>
      <c r="C357" s="108" t="s">
        <v>470</v>
      </c>
      <c r="D357" s="115">
        <f>SUM(D358:D361)</f>
        <v>15</v>
      </c>
      <c r="E357" s="14">
        <f>E358+E359+E360+E361</f>
        <v>100</v>
      </c>
      <c r="F357" s="115">
        <f>SUM(F358:F361)</f>
        <v>14.96</v>
      </c>
      <c r="G357" s="14">
        <f>G358+G359+G360+G361</f>
        <v>100</v>
      </c>
      <c r="H357" s="14">
        <f t="shared" si="108"/>
        <v>-0.3</v>
      </c>
    </row>
    <row r="358" spans="1:9" ht="31.5" hidden="1" outlineLevel="1" x14ac:dyDescent="0.2">
      <c r="A358" s="145"/>
      <c r="B358" s="134"/>
      <c r="C358" s="108" t="s">
        <v>471</v>
      </c>
      <c r="D358" s="115">
        <v>15</v>
      </c>
      <c r="E358" s="14">
        <f>IFERROR(D358/D357*100,"0,0")</f>
        <v>100</v>
      </c>
      <c r="F358" s="115">
        <v>14.96</v>
      </c>
      <c r="G358" s="14">
        <f>IFERROR(F358/F357*100,"0,0")</f>
        <v>100</v>
      </c>
      <c r="H358" s="14">
        <f t="shared" si="108"/>
        <v>-0.3</v>
      </c>
    </row>
    <row r="359" spans="1:9" hidden="1" outlineLevel="1" x14ac:dyDescent="0.2">
      <c r="A359" s="145"/>
      <c r="B359" s="134"/>
      <c r="C359" s="108" t="s">
        <v>472</v>
      </c>
      <c r="D359" s="115">
        <v>0</v>
      </c>
      <c r="E359" s="14">
        <f>IFERROR(D359/D357*100,"0,0")</f>
        <v>0</v>
      </c>
      <c r="F359" s="115">
        <v>0</v>
      </c>
      <c r="G359" s="14">
        <f>IFERROR(F359/F357*100,"0,0")</f>
        <v>0</v>
      </c>
      <c r="H359" s="14" t="str">
        <f>IFERROR(F359/D359*100-100,"0,0")</f>
        <v>0,0</v>
      </c>
    </row>
    <row r="360" spans="1:9" hidden="1" outlineLevel="1" x14ac:dyDescent="0.2">
      <c r="A360" s="145"/>
      <c r="B360" s="134"/>
      <c r="C360" s="108" t="s">
        <v>473</v>
      </c>
      <c r="D360" s="115">
        <v>0</v>
      </c>
      <c r="E360" s="14">
        <f>IFERROR(D360/D357*100,"0,0")</f>
        <v>0</v>
      </c>
      <c r="F360" s="115">
        <v>0</v>
      </c>
      <c r="G360" s="14">
        <f>IFERROR(F360/F357*100,"0,0")</f>
        <v>0</v>
      </c>
      <c r="H360" s="14" t="str">
        <f t="shared" ref="H360:H363" si="109">IFERROR(F360/D360*100-100,"0")</f>
        <v>0</v>
      </c>
    </row>
    <row r="361" spans="1:9" hidden="1" outlineLevel="1" x14ac:dyDescent="0.2">
      <c r="A361" s="145"/>
      <c r="B361" s="134"/>
      <c r="C361" s="108" t="s">
        <v>474</v>
      </c>
      <c r="D361" s="115">
        <v>0</v>
      </c>
      <c r="E361" s="14">
        <f>IFERROR(D361/D357*100,"0,0")</f>
        <v>0</v>
      </c>
      <c r="F361" s="115">
        <v>0</v>
      </c>
      <c r="G361" s="14">
        <f>IFERROR(F361/F357*100,"0,0")</f>
        <v>0</v>
      </c>
      <c r="H361" s="14" t="str">
        <f t="shared" si="109"/>
        <v>0</v>
      </c>
      <c r="I361" s="10"/>
    </row>
    <row r="362" spans="1:9" hidden="1" outlineLevel="1" x14ac:dyDescent="0.2">
      <c r="A362" s="145" t="s">
        <v>140</v>
      </c>
      <c r="B362" s="134" t="s">
        <v>141</v>
      </c>
      <c r="C362" s="108" t="s">
        <v>470</v>
      </c>
      <c r="D362" s="115">
        <f>SUM(D363:D366)</f>
        <v>884</v>
      </c>
      <c r="E362" s="14">
        <f>E363+E364+E365+E366</f>
        <v>100</v>
      </c>
      <c r="F362" s="115">
        <f>SUM(F363:F366)</f>
        <v>577</v>
      </c>
      <c r="G362" s="14">
        <f>G363+G364+G365+G366</f>
        <v>100</v>
      </c>
      <c r="H362" s="14">
        <f t="shared" si="109"/>
        <v>-34.700000000000003</v>
      </c>
      <c r="I362" s="10"/>
    </row>
    <row r="363" spans="1:9" ht="31.5" hidden="1" outlineLevel="1" x14ac:dyDescent="0.2">
      <c r="A363" s="145"/>
      <c r="B363" s="134"/>
      <c r="C363" s="108" t="s">
        <v>471</v>
      </c>
      <c r="D363" s="115">
        <v>884</v>
      </c>
      <c r="E363" s="14">
        <f>IFERROR(D363/D362*100,"0,0")</f>
        <v>100</v>
      </c>
      <c r="F363" s="15">
        <v>577</v>
      </c>
      <c r="G363" s="14">
        <f>IFERROR(F363/F362*100,"0,0")</f>
        <v>100</v>
      </c>
      <c r="H363" s="14">
        <f t="shared" si="109"/>
        <v>-34.700000000000003</v>
      </c>
    </row>
    <row r="364" spans="1:9" hidden="1" outlineLevel="1" x14ac:dyDescent="0.2">
      <c r="A364" s="145"/>
      <c r="B364" s="134"/>
      <c r="C364" s="108" t="s">
        <v>472</v>
      </c>
      <c r="D364" s="115">
        <v>0</v>
      </c>
      <c r="E364" s="14">
        <f>IFERROR(D364/D362*100,"0,0")</f>
        <v>0</v>
      </c>
      <c r="F364" s="115">
        <v>0</v>
      </c>
      <c r="G364" s="14">
        <f>IFERROR(F364/F362*100,"0,0")</f>
        <v>0</v>
      </c>
      <c r="H364" s="14" t="str">
        <f>IFERROR(F364/D364*100-100,"0,0")</f>
        <v>0,0</v>
      </c>
    </row>
    <row r="365" spans="1:9" hidden="1" outlineLevel="1" x14ac:dyDescent="0.2">
      <c r="A365" s="145"/>
      <c r="B365" s="134"/>
      <c r="C365" s="108" t="s">
        <v>473</v>
      </c>
      <c r="D365" s="115">
        <v>0</v>
      </c>
      <c r="E365" s="14">
        <f>IFERROR(D365/D362*100,"0,0")</f>
        <v>0</v>
      </c>
      <c r="F365" s="115">
        <v>0</v>
      </c>
      <c r="G365" s="14">
        <f>IFERROR(F365/F362*100,"0,0")</f>
        <v>0</v>
      </c>
      <c r="H365" s="14" t="str">
        <f t="shared" ref="H365:H368" si="110">IFERROR(F365/D365*100-100,"0")</f>
        <v>0</v>
      </c>
    </row>
    <row r="366" spans="1:9" hidden="1" outlineLevel="1" x14ac:dyDescent="0.2">
      <c r="A366" s="145"/>
      <c r="B366" s="134"/>
      <c r="C366" s="108" t="s">
        <v>474</v>
      </c>
      <c r="D366" s="115">
        <v>0</v>
      </c>
      <c r="E366" s="14">
        <f>IFERROR(D366/D362*100,"0,0")</f>
        <v>0</v>
      </c>
      <c r="F366" s="115">
        <v>0</v>
      </c>
      <c r="G366" s="14">
        <f>IFERROR(F366/F362*100,"0,0")</f>
        <v>0</v>
      </c>
      <c r="H366" s="14" t="str">
        <f t="shared" si="110"/>
        <v>0</v>
      </c>
    </row>
    <row r="367" spans="1:9" hidden="1" outlineLevel="1" x14ac:dyDescent="0.2">
      <c r="A367" s="145" t="s">
        <v>142</v>
      </c>
      <c r="B367" s="134" t="s">
        <v>506</v>
      </c>
      <c r="C367" s="108" t="s">
        <v>470</v>
      </c>
      <c r="D367" s="115">
        <f>SUM(D368:D371)</f>
        <v>0</v>
      </c>
      <c r="E367" s="14">
        <f>E368+E369+E370+E371</f>
        <v>0</v>
      </c>
      <c r="F367" s="115">
        <f>SUM(F368:F371)</f>
        <v>0</v>
      </c>
      <c r="G367" s="14">
        <f>G368+G369+G370+G371</f>
        <v>0</v>
      </c>
      <c r="H367" s="14" t="str">
        <f t="shared" si="110"/>
        <v>0</v>
      </c>
    </row>
    <row r="368" spans="1:9" ht="31.5" hidden="1" outlineLevel="1" x14ac:dyDescent="0.2">
      <c r="A368" s="145"/>
      <c r="B368" s="134"/>
      <c r="C368" s="108" t="s">
        <v>471</v>
      </c>
      <c r="D368" s="115">
        <v>0</v>
      </c>
      <c r="E368" s="14" t="str">
        <f>IFERROR(D368/D367*100,"0,0")</f>
        <v>0,0</v>
      </c>
      <c r="F368" s="15">
        <v>0</v>
      </c>
      <c r="G368" s="14" t="str">
        <f>IFERROR(F368/F367*100,"0,0")</f>
        <v>0,0</v>
      </c>
      <c r="H368" s="14" t="str">
        <f t="shared" si="110"/>
        <v>0</v>
      </c>
    </row>
    <row r="369" spans="1:8" hidden="1" outlineLevel="1" x14ac:dyDescent="0.2">
      <c r="A369" s="145"/>
      <c r="B369" s="134"/>
      <c r="C369" s="108" t="s">
        <v>472</v>
      </c>
      <c r="D369" s="115">
        <v>0</v>
      </c>
      <c r="E369" s="14" t="str">
        <f>IFERROR(D369/D367*100,"0,0")</f>
        <v>0,0</v>
      </c>
      <c r="F369" s="115">
        <v>0</v>
      </c>
      <c r="G369" s="14" t="str">
        <f>IFERROR(F369/F367*100,"0,0")</f>
        <v>0,0</v>
      </c>
      <c r="H369" s="14" t="str">
        <f>IFERROR(F369/D369*100-100,"0,0")</f>
        <v>0,0</v>
      </c>
    </row>
    <row r="370" spans="1:8" hidden="1" outlineLevel="1" x14ac:dyDescent="0.2">
      <c r="A370" s="145"/>
      <c r="B370" s="134"/>
      <c r="C370" s="108" t="s">
        <v>473</v>
      </c>
      <c r="D370" s="115">
        <v>0</v>
      </c>
      <c r="E370" s="14" t="str">
        <f>IFERROR(D370/D367*100,"0,0")</f>
        <v>0,0</v>
      </c>
      <c r="F370" s="115">
        <v>0</v>
      </c>
      <c r="G370" s="14" t="str">
        <f>IFERROR(F370/F367*100,"0,0")</f>
        <v>0,0</v>
      </c>
      <c r="H370" s="14" t="str">
        <f t="shared" ref="H370:H373" si="111">IFERROR(F370/D370*100-100,"0")</f>
        <v>0</v>
      </c>
    </row>
    <row r="371" spans="1:8" hidden="1" outlineLevel="1" x14ac:dyDescent="0.2">
      <c r="A371" s="145"/>
      <c r="B371" s="134"/>
      <c r="C371" s="108" t="s">
        <v>474</v>
      </c>
      <c r="D371" s="115">
        <v>0</v>
      </c>
      <c r="E371" s="14" t="str">
        <f>IFERROR(D371/D367*100,"0,0")</f>
        <v>0,0</v>
      </c>
      <c r="F371" s="115">
        <v>0</v>
      </c>
      <c r="G371" s="14" t="str">
        <f>IFERROR(F371/F367*100,"0,0")</f>
        <v>0,0</v>
      </c>
      <c r="H371" s="14" t="str">
        <f t="shared" si="111"/>
        <v>0</v>
      </c>
    </row>
    <row r="372" spans="1:8" hidden="1" outlineLevel="1" x14ac:dyDescent="0.2">
      <c r="A372" s="145" t="s">
        <v>142</v>
      </c>
      <c r="B372" s="134" t="s">
        <v>143</v>
      </c>
      <c r="C372" s="108" t="s">
        <v>470</v>
      </c>
      <c r="D372" s="115">
        <f>SUM(D373:D376)</f>
        <v>13</v>
      </c>
      <c r="E372" s="14">
        <f>E373+E374+E375+E376</f>
        <v>100</v>
      </c>
      <c r="F372" s="115">
        <f>SUM(F373:F376)</f>
        <v>37.5</v>
      </c>
      <c r="G372" s="14">
        <f>G373+G374+G375+G376</f>
        <v>100</v>
      </c>
      <c r="H372" s="14">
        <f t="shared" si="111"/>
        <v>188.5</v>
      </c>
    </row>
    <row r="373" spans="1:8" ht="31.5" hidden="1" outlineLevel="1" x14ac:dyDescent="0.2">
      <c r="A373" s="145"/>
      <c r="B373" s="134"/>
      <c r="C373" s="108" t="s">
        <v>471</v>
      </c>
      <c r="D373" s="115">
        <v>13</v>
      </c>
      <c r="E373" s="14">
        <f>IFERROR(D373/D372*100,"0,0")</f>
        <v>100</v>
      </c>
      <c r="F373" s="15">
        <v>37.5</v>
      </c>
      <c r="G373" s="14">
        <f>IFERROR(F373/F372*100,"0,0")</f>
        <v>100</v>
      </c>
      <c r="H373" s="14">
        <f t="shared" si="111"/>
        <v>188.5</v>
      </c>
    </row>
    <row r="374" spans="1:8" hidden="1" outlineLevel="1" x14ac:dyDescent="0.2">
      <c r="A374" s="145"/>
      <c r="B374" s="134"/>
      <c r="C374" s="108" t="s">
        <v>472</v>
      </c>
      <c r="D374" s="115">
        <v>0</v>
      </c>
      <c r="E374" s="14">
        <f>IFERROR(D374/D372*100,"0,0")</f>
        <v>0</v>
      </c>
      <c r="F374" s="115">
        <v>0</v>
      </c>
      <c r="G374" s="14">
        <f>IFERROR(F374/F372*100,"0,0")</f>
        <v>0</v>
      </c>
      <c r="H374" s="14" t="str">
        <f>IFERROR(F374/D374*100-100,"0,0")</f>
        <v>0,0</v>
      </c>
    </row>
    <row r="375" spans="1:8" hidden="1" outlineLevel="1" x14ac:dyDescent="0.2">
      <c r="A375" s="145"/>
      <c r="B375" s="134"/>
      <c r="C375" s="108" t="s">
        <v>473</v>
      </c>
      <c r="D375" s="115">
        <v>0</v>
      </c>
      <c r="E375" s="14">
        <f>IFERROR(D375/D372*100,"0,0")</f>
        <v>0</v>
      </c>
      <c r="F375" s="115">
        <v>0</v>
      </c>
      <c r="G375" s="14">
        <f>IFERROR(F375/F372*100,"0,0")</f>
        <v>0</v>
      </c>
      <c r="H375" s="14" t="str">
        <f t="shared" ref="H375:H378" si="112">IFERROR(F375/D375*100-100,"0")</f>
        <v>0</v>
      </c>
    </row>
    <row r="376" spans="1:8" hidden="1" outlineLevel="1" x14ac:dyDescent="0.2">
      <c r="A376" s="145"/>
      <c r="B376" s="134"/>
      <c r="C376" s="108" t="s">
        <v>474</v>
      </c>
      <c r="D376" s="115">
        <v>0</v>
      </c>
      <c r="E376" s="14">
        <f>IFERROR(D376/D372*100,"0,0")</f>
        <v>0</v>
      </c>
      <c r="F376" s="115">
        <v>0</v>
      </c>
      <c r="G376" s="14">
        <f>IFERROR(F376/F372*100,"0,0")</f>
        <v>0</v>
      </c>
      <c r="H376" s="14" t="str">
        <f t="shared" si="112"/>
        <v>0</v>
      </c>
    </row>
    <row r="377" spans="1:8" hidden="1" outlineLevel="1" x14ac:dyDescent="0.2">
      <c r="A377" s="145" t="s">
        <v>144</v>
      </c>
      <c r="B377" s="134" t="s">
        <v>145</v>
      </c>
      <c r="C377" s="108" t="s">
        <v>470</v>
      </c>
      <c r="D377" s="115">
        <f>SUM(D378:D381)</f>
        <v>36</v>
      </c>
      <c r="E377" s="14">
        <f>E378+E379+E380+E381</f>
        <v>100</v>
      </c>
      <c r="F377" s="115">
        <f>SUM(F378:F381)</f>
        <v>16.63</v>
      </c>
      <c r="G377" s="14">
        <f>G378+G379+G380+G381</f>
        <v>100</v>
      </c>
      <c r="H377" s="14">
        <f t="shared" si="112"/>
        <v>-53.8</v>
      </c>
    </row>
    <row r="378" spans="1:8" ht="31.5" hidden="1" outlineLevel="1" x14ac:dyDescent="0.2">
      <c r="A378" s="145"/>
      <c r="B378" s="134"/>
      <c r="C378" s="108" t="s">
        <v>471</v>
      </c>
      <c r="D378" s="115">
        <v>36</v>
      </c>
      <c r="E378" s="14">
        <f>IFERROR(D378/D377*100,"0,0")</f>
        <v>100</v>
      </c>
      <c r="F378" s="15">
        <v>16.63</v>
      </c>
      <c r="G378" s="14">
        <f>IFERROR(F378/F377*100,"0,0")</f>
        <v>100</v>
      </c>
      <c r="H378" s="14">
        <f t="shared" si="112"/>
        <v>-53.8</v>
      </c>
    </row>
    <row r="379" spans="1:8" hidden="1" outlineLevel="1" x14ac:dyDescent="0.2">
      <c r="A379" s="145"/>
      <c r="B379" s="134"/>
      <c r="C379" s="108" t="s">
        <v>472</v>
      </c>
      <c r="D379" s="115">
        <v>0</v>
      </c>
      <c r="E379" s="14">
        <f>IFERROR(D379/D377*100,"0,0")</f>
        <v>0</v>
      </c>
      <c r="F379" s="115">
        <v>0</v>
      </c>
      <c r="G379" s="14">
        <f>IFERROR(F379/F377*100,"0,0")</f>
        <v>0</v>
      </c>
      <c r="H379" s="14" t="str">
        <f>IFERROR(F379/D379*100-100,"0,0")</f>
        <v>0,0</v>
      </c>
    </row>
    <row r="380" spans="1:8" hidden="1" outlineLevel="1" x14ac:dyDescent="0.2">
      <c r="A380" s="145"/>
      <c r="B380" s="134"/>
      <c r="C380" s="108" t="s">
        <v>473</v>
      </c>
      <c r="D380" s="115">
        <v>0</v>
      </c>
      <c r="E380" s="14">
        <f>IFERROR(D380/D377*100,"0,0")</f>
        <v>0</v>
      </c>
      <c r="F380" s="115">
        <v>0</v>
      </c>
      <c r="G380" s="14">
        <f>IFERROR(F380/F377*100,"0,0")</f>
        <v>0</v>
      </c>
      <c r="H380" s="14" t="str">
        <f t="shared" ref="H380:H383" si="113">IFERROR(F380/D380*100-100,"0")</f>
        <v>0</v>
      </c>
    </row>
    <row r="381" spans="1:8" hidden="1" outlineLevel="1" x14ac:dyDescent="0.2">
      <c r="A381" s="145"/>
      <c r="B381" s="134"/>
      <c r="C381" s="108" t="s">
        <v>474</v>
      </c>
      <c r="D381" s="115">
        <v>0</v>
      </c>
      <c r="E381" s="14">
        <f>IFERROR(D381/D377*100,"0,0")</f>
        <v>0</v>
      </c>
      <c r="F381" s="115">
        <v>0</v>
      </c>
      <c r="G381" s="14">
        <f>IFERROR(F381/F377*100,"0,0")</f>
        <v>0</v>
      </c>
      <c r="H381" s="14" t="str">
        <f t="shared" si="113"/>
        <v>0</v>
      </c>
    </row>
    <row r="382" spans="1:8" hidden="1" outlineLevel="1" x14ac:dyDescent="0.2">
      <c r="A382" s="145" t="s">
        <v>146</v>
      </c>
      <c r="B382" s="134" t="s">
        <v>507</v>
      </c>
      <c r="C382" s="108" t="s">
        <v>470</v>
      </c>
      <c r="D382" s="115">
        <f>SUM(D383:D386)</f>
        <v>120</v>
      </c>
      <c r="E382" s="14">
        <f>E383+E384+E385+E386</f>
        <v>100</v>
      </c>
      <c r="F382" s="115">
        <f>SUM(F383:F386)</f>
        <v>32.42</v>
      </c>
      <c r="G382" s="14">
        <f>G383+G384+G385+G386</f>
        <v>100</v>
      </c>
      <c r="H382" s="14">
        <f t="shared" si="113"/>
        <v>-73</v>
      </c>
    </row>
    <row r="383" spans="1:8" ht="31.5" hidden="1" outlineLevel="1" x14ac:dyDescent="0.2">
      <c r="A383" s="145"/>
      <c r="B383" s="134"/>
      <c r="C383" s="108" t="s">
        <v>471</v>
      </c>
      <c r="D383" s="115">
        <v>120</v>
      </c>
      <c r="E383" s="14">
        <f>IFERROR(D383/D382*100,"0,0")</f>
        <v>100</v>
      </c>
      <c r="F383" s="15">
        <v>32.42</v>
      </c>
      <c r="G383" s="14">
        <f>IFERROR(F383/F382*100,"0,0")</f>
        <v>100</v>
      </c>
      <c r="H383" s="14">
        <f t="shared" si="113"/>
        <v>-73</v>
      </c>
    </row>
    <row r="384" spans="1:8" hidden="1" outlineLevel="1" x14ac:dyDescent="0.2">
      <c r="A384" s="145"/>
      <c r="B384" s="134"/>
      <c r="C384" s="108" t="s">
        <v>472</v>
      </c>
      <c r="D384" s="115">
        <v>0</v>
      </c>
      <c r="E384" s="14">
        <f>IFERROR(D384/D382*100,"0,0")</f>
        <v>0</v>
      </c>
      <c r="F384" s="115">
        <v>0</v>
      </c>
      <c r="G384" s="14">
        <f>IFERROR(F384/F382*100,"0,0")</f>
        <v>0</v>
      </c>
      <c r="H384" s="14" t="str">
        <f>IFERROR(F384/D384*100-100,"0,0")</f>
        <v>0,0</v>
      </c>
    </row>
    <row r="385" spans="1:8" hidden="1" outlineLevel="1" x14ac:dyDescent="0.2">
      <c r="A385" s="145"/>
      <c r="B385" s="134"/>
      <c r="C385" s="108" t="s">
        <v>473</v>
      </c>
      <c r="D385" s="115">
        <v>0</v>
      </c>
      <c r="E385" s="14">
        <f>IFERROR(D385/D382*100,"0,0")</f>
        <v>0</v>
      </c>
      <c r="F385" s="115">
        <v>0</v>
      </c>
      <c r="G385" s="14">
        <f>IFERROR(F385/F382*100,"0,0")</f>
        <v>0</v>
      </c>
      <c r="H385" s="14" t="str">
        <f t="shared" ref="H385:H388" si="114">IFERROR(F385/D385*100-100,"0")</f>
        <v>0</v>
      </c>
    </row>
    <row r="386" spans="1:8" hidden="1" outlineLevel="1" x14ac:dyDescent="0.2">
      <c r="A386" s="145"/>
      <c r="B386" s="134"/>
      <c r="C386" s="108" t="s">
        <v>474</v>
      </c>
      <c r="D386" s="115">
        <v>0</v>
      </c>
      <c r="E386" s="14">
        <f>IFERROR(D386/D382*100,"0,0")</f>
        <v>0</v>
      </c>
      <c r="F386" s="115">
        <v>0</v>
      </c>
      <c r="G386" s="14">
        <f>IFERROR(F386/F382*100,"0,0")</f>
        <v>0</v>
      </c>
      <c r="H386" s="14" t="str">
        <f t="shared" si="114"/>
        <v>0</v>
      </c>
    </row>
    <row r="387" spans="1:8" hidden="1" outlineLevel="1" x14ac:dyDescent="0.2">
      <c r="A387" s="145" t="s">
        <v>147</v>
      </c>
      <c r="B387" s="134" t="s">
        <v>508</v>
      </c>
      <c r="C387" s="108" t="s">
        <v>470</v>
      </c>
      <c r="D387" s="115">
        <f>SUM(D388:D391)</f>
        <v>55</v>
      </c>
      <c r="E387" s="14">
        <f>E388+E389+E390+E391</f>
        <v>100</v>
      </c>
      <c r="F387" s="115">
        <f>SUM(F388:F391)</f>
        <v>40.340000000000003</v>
      </c>
      <c r="G387" s="14">
        <f>G388+G389+G390+G391</f>
        <v>100</v>
      </c>
      <c r="H387" s="14">
        <f t="shared" si="114"/>
        <v>-26.7</v>
      </c>
    </row>
    <row r="388" spans="1:8" ht="31.5" hidden="1" outlineLevel="1" x14ac:dyDescent="0.2">
      <c r="A388" s="145"/>
      <c r="B388" s="134"/>
      <c r="C388" s="108" t="s">
        <v>471</v>
      </c>
      <c r="D388" s="115">
        <v>55</v>
      </c>
      <c r="E388" s="14">
        <f>IFERROR(D388/D387*100,"0,0")</f>
        <v>100</v>
      </c>
      <c r="F388" s="15">
        <v>40.340000000000003</v>
      </c>
      <c r="G388" s="14">
        <f>IFERROR(F388/F387*100,"0,0")</f>
        <v>100</v>
      </c>
      <c r="H388" s="14">
        <f t="shared" si="114"/>
        <v>-26.7</v>
      </c>
    </row>
    <row r="389" spans="1:8" hidden="1" outlineLevel="1" x14ac:dyDescent="0.2">
      <c r="A389" s="145"/>
      <c r="B389" s="134"/>
      <c r="C389" s="108" t="s">
        <v>472</v>
      </c>
      <c r="D389" s="115">
        <v>0</v>
      </c>
      <c r="E389" s="14">
        <f>IFERROR(D389/D387*100,"0,0")</f>
        <v>0</v>
      </c>
      <c r="F389" s="115">
        <v>0</v>
      </c>
      <c r="G389" s="14">
        <f>IFERROR(F389/F387*100,"0,0")</f>
        <v>0</v>
      </c>
      <c r="H389" s="14" t="str">
        <f>IFERROR(F389/D389*100-100,"0,0")</f>
        <v>0,0</v>
      </c>
    </row>
    <row r="390" spans="1:8" hidden="1" outlineLevel="1" x14ac:dyDescent="0.2">
      <c r="A390" s="145"/>
      <c r="B390" s="134"/>
      <c r="C390" s="108" t="s">
        <v>473</v>
      </c>
      <c r="D390" s="115">
        <v>0</v>
      </c>
      <c r="E390" s="14">
        <f>IFERROR(D390/D387*100,"0,0")</f>
        <v>0</v>
      </c>
      <c r="F390" s="115">
        <v>0</v>
      </c>
      <c r="G390" s="14">
        <f>IFERROR(F390/F387*100,"0,0")</f>
        <v>0</v>
      </c>
      <c r="H390" s="14" t="str">
        <f t="shared" ref="H390:H393" si="115">IFERROR(F390/D390*100-100,"0")</f>
        <v>0</v>
      </c>
    </row>
    <row r="391" spans="1:8" hidden="1" outlineLevel="1" x14ac:dyDescent="0.2">
      <c r="A391" s="145"/>
      <c r="B391" s="134"/>
      <c r="C391" s="108" t="s">
        <v>474</v>
      </c>
      <c r="D391" s="115">
        <v>0</v>
      </c>
      <c r="E391" s="14">
        <f>IFERROR(D391/D387*100,"0,0")</f>
        <v>0</v>
      </c>
      <c r="F391" s="115">
        <v>0</v>
      </c>
      <c r="G391" s="14">
        <f>IFERROR(F391/F387*100,"0,0")</f>
        <v>0</v>
      </c>
      <c r="H391" s="14" t="str">
        <f t="shared" si="115"/>
        <v>0</v>
      </c>
    </row>
    <row r="392" spans="1:8" hidden="1" outlineLevel="1" x14ac:dyDescent="0.2">
      <c r="A392" s="145" t="s">
        <v>148</v>
      </c>
      <c r="B392" s="134" t="s">
        <v>509</v>
      </c>
      <c r="C392" s="108" t="s">
        <v>470</v>
      </c>
      <c r="D392" s="115">
        <f>SUM(D393:D396)</f>
        <v>201</v>
      </c>
      <c r="E392" s="14">
        <f>E393+E394+E395+E396</f>
        <v>100</v>
      </c>
      <c r="F392" s="115">
        <f>SUM(F393:F396)</f>
        <v>110.84</v>
      </c>
      <c r="G392" s="14">
        <f>G393+G394+G395+G396</f>
        <v>100</v>
      </c>
      <c r="H392" s="14">
        <f t="shared" si="115"/>
        <v>-44.9</v>
      </c>
    </row>
    <row r="393" spans="1:8" ht="31.5" hidden="1" outlineLevel="1" x14ac:dyDescent="0.2">
      <c r="A393" s="145"/>
      <c r="B393" s="134"/>
      <c r="C393" s="108" t="s">
        <v>471</v>
      </c>
      <c r="D393" s="115">
        <v>201</v>
      </c>
      <c r="E393" s="14">
        <f>IFERROR(D393/D392*100,"0,0")</f>
        <v>100</v>
      </c>
      <c r="F393" s="115">
        <v>110.84</v>
      </c>
      <c r="G393" s="14">
        <f>IFERROR(F393/F392*100,"0,0")</f>
        <v>100</v>
      </c>
      <c r="H393" s="14">
        <f t="shared" si="115"/>
        <v>-44.9</v>
      </c>
    </row>
    <row r="394" spans="1:8" hidden="1" outlineLevel="1" x14ac:dyDescent="0.2">
      <c r="A394" s="145"/>
      <c r="B394" s="134"/>
      <c r="C394" s="108" t="s">
        <v>472</v>
      </c>
      <c r="D394" s="115">
        <v>0</v>
      </c>
      <c r="E394" s="14">
        <f>IFERROR(D394/D392*100,"0,0")</f>
        <v>0</v>
      </c>
      <c r="F394" s="115">
        <v>0</v>
      </c>
      <c r="G394" s="14">
        <f>IFERROR(F394/F392*100,"0,0")</f>
        <v>0</v>
      </c>
      <c r="H394" s="14" t="str">
        <f>IFERROR(F394/D394*100-100,"0,0")</f>
        <v>0,0</v>
      </c>
    </row>
    <row r="395" spans="1:8" hidden="1" outlineLevel="1" x14ac:dyDescent="0.2">
      <c r="A395" s="145"/>
      <c r="B395" s="134"/>
      <c r="C395" s="108" t="s">
        <v>473</v>
      </c>
      <c r="D395" s="115">
        <v>0</v>
      </c>
      <c r="E395" s="14">
        <f>IFERROR(D395/D392*100,"0,0")</f>
        <v>0</v>
      </c>
      <c r="F395" s="115">
        <v>0</v>
      </c>
      <c r="G395" s="14">
        <f>IFERROR(F395/F392*100,"0,0")</f>
        <v>0</v>
      </c>
      <c r="H395" s="14" t="str">
        <f t="shared" ref="H395:H398" si="116">IFERROR(F395/D395*100-100,"0")</f>
        <v>0</v>
      </c>
    </row>
    <row r="396" spans="1:8" hidden="1" outlineLevel="1" x14ac:dyDescent="0.2">
      <c r="A396" s="145"/>
      <c r="B396" s="134"/>
      <c r="C396" s="108" t="s">
        <v>474</v>
      </c>
      <c r="D396" s="115">
        <v>0</v>
      </c>
      <c r="E396" s="14">
        <f>IFERROR(D396/D392*100,"0,0")</f>
        <v>0</v>
      </c>
      <c r="F396" s="115">
        <v>0</v>
      </c>
      <c r="G396" s="14">
        <f>IFERROR(F396/F392*100,"0,0")</f>
        <v>0</v>
      </c>
      <c r="H396" s="14" t="str">
        <f t="shared" si="116"/>
        <v>0</v>
      </c>
    </row>
    <row r="397" spans="1:8" hidden="1" outlineLevel="1" x14ac:dyDescent="0.2">
      <c r="A397" s="145" t="s">
        <v>149</v>
      </c>
      <c r="B397" s="134" t="s">
        <v>510</v>
      </c>
      <c r="C397" s="108" t="s">
        <v>470</v>
      </c>
      <c r="D397" s="115">
        <f>SUM(D398:D401)</f>
        <v>7806</v>
      </c>
      <c r="E397" s="14">
        <f>E398+E399+E400+E401</f>
        <v>100</v>
      </c>
      <c r="F397" s="115">
        <f>SUM(F398:F401)</f>
        <v>4007.48</v>
      </c>
      <c r="G397" s="14">
        <f>G398+G399+G400+G401</f>
        <v>100</v>
      </c>
      <c r="H397" s="14">
        <f t="shared" si="116"/>
        <v>-48.7</v>
      </c>
    </row>
    <row r="398" spans="1:8" ht="31.5" hidden="1" outlineLevel="1" x14ac:dyDescent="0.2">
      <c r="A398" s="145"/>
      <c r="B398" s="134"/>
      <c r="C398" s="108" t="s">
        <v>471</v>
      </c>
      <c r="D398" s="115">
        <v>7806</v>
      </c>
      <c r="E398" s="14">
        <f>IFERROR(D398/D397*100,"0,0")</f>
        <v>100</v>
      </c>
      <c r="F398" s="115">
        <v>4007.48</v>
      </c>
      <c r="G398" s="14">
        <f>IFERROR(F398/F397*100,"0,0")</f>
        <v>100</v>
      </c>
      <c r="H398" s="14">
        <f t="shared" si="116"/>
        <v>-48.7</v>
      </c>
    </row>
    <row r="399" spans="1:8" hidden="1" outlineLevel="1" x14ac:dyDescent="0.2">
      <c r="A399" s="145"/>
      <c r="B399" s="134"/>
      <c r="C399" s="108" t="s">
        <v>472</v>
      </c>
      <c r="D399" s="115">
        <v>0</v>
      </c>
      <c r="E399" s="14">
        <f>IFERROR(D399/D397*100,"0,0")</f>
        <v>0</v>
      </c>
      <c r="F399" s="115">
        <v>0</v>
      </c>
      <c r="G399" s="14">
        <f>IFERROR(F399/F397*100,"0,0")</f>
        <v>0</v>
      </c>
      <c r="H399" s="14" t="str">
        <f>IFERROR(F399/D399*100-100,"0,0")</f>
        <v>0,0</v>
      </c>
    </row>
    <row r="400" spans="1:8" hidden="1" outlineLevel="1" x14ac:dyDescent="0.2">
      <c r="A400" s="145"/>
      <c r="B400" s="134"/>
      <c r="C400" s="108" t="s">
        <v>473</v>
      </c>
      <c r="D400" s="115">
        <v>0</v>
      </c>
      <c r="E400" s="14">
        <f>IFERROR(D400/D397*100,"0,0")</f>
        <v>0</v>
      </c>
      <c r="F400" s="115">
        <v>0</v>
      </c>
      <c r="G400" s="14">
        <f>IFERROR(F400/F397*100,"0,0")</f>
        <v>0</v>
      </c>
      <c r="H400" s="14" t="str">
        <f t="shared" ref="H400:H403" si="117">IFERROR(F400/D400*100-100,"0")</f>
        <v>0</v>
      </c>
    </row>
    <row r="401" spans="1:8" hidden="1" outlineLevel="1" x14ac:dyDescent="0.2">
      <c r="A401" s="145"/>
      <c r="B401" s="134"/>
      <c r="C401" s="108" t="s">
        <v>474</v>
      </c>
      <c r="D401" s="115">
        <v>0</v>
      </c>
      <c r="E401" s="14">
        <f>IFERROR(D401/D397*100,"0,0")</f>
        <v>0</v>
      </c>
      <c r="F401" s="115">
        <v>0</v>
      </c>
      <c r="G401" s="14">
        <f>IFERROR(F401/F397*100,"0,0")</f>
        <v>0</v>
      </c>
      <c r="H401" s="14" t="str">
        <f t="shared" si="117"/>
        <v>0</v>
      </c>
    </row>
    <row r="402" spans="1:8" hidden="1" outlineLevel="1" x14ac:dyDescent="0.2">
      <c r="A402" s="145" t="s">
        <v>150</v>
      </c>
      <c r="B402" s="134" t="s">
        <v>151</v>
      </c>
      <c r="C402" s="108" t="s">
        <v>470</v>
      </c>
      <c r="D402" s="115">
        <f>SUM(D403:D406)</f>
        <v>3669</v>
      </c>
      <c r="E402" s="14">
        <f>E403+E404+E405+E406</f>
        <v>100</v>
      </c>
      <c r="F402" s="115">
        <f>SUM(F403:F406)</f>
        <v>2687.96</v>
      </c>
      <c r="G402" s="14">
        <f>G403+G404+G405+G406</f>
        <v>100</v>
      </c>
      <c r="H402" s="14">
        <f t="shared" si="117"/>
        <v>-26.7</v>
      </c>
    </row>
    <row r="403" spans="1:8" ht="31.5" hidden="1" outlineLevel="1" x14ac:dyDescent="0.2">
      <c r="A403" s="145"/>
      <c r="B403" s="134"/>
      <c r="C403" s="108" t="s">
        <v>471</v>
      </c>
      <c r="D403" s="115">
        <v>3669</v>
      </c>
      <c r="E403" s="14">
        <f>IFERROR(D403/D402*100,"0,0")</f>
        <v>100</v>
      </c>
      <c r="F403" s="115">
        <v>2687.96</v>
      </c>
      <c r="G403" s="14">
        <f>IFERROR(F403/F402*100,"0,0")</f>
        <v>100</v>
      </c>
      <c r="H403" s="14">
        <f t="shared" si="117"/>
        <v>-26.7</v>
      </c>
    </row>
    <row r="404" spans="1:8" hidden="1" outlineLevel="1" x14ac:dyDescent="0.2">
      <c r="A404" s="145"/>
      <c r="B404" s="134"/>
      <c r="C404" s="108" t="s">
        <v>472</v>
      </c>
      <c r="D404" s="115">
        <v>0</v>
      </c>
      <c r="E404" s="14">
        <f>IFERROR(D404/D402*100,"0,0")</f>
        <v>0</v>
      </c>
      <c r="F404" s="115">
        <v>0</v>
      </c>
      <c r="G404" s="14">
        <f>IFERROR(F404/F402*100,"0,0")</f>
        <v>0</v>
      </c>
      <c r="H404" s="14" t="str">
        <f>IFERROR(F404/D404*100-100,"0,0")</f>
        <v>0,0</v>
      </c>
    </row>
    <row r="405" spans="1:8" hidden="1" outlineLevel="1" x14ac:dyDescent="0.2">
      <c r="A405" s="145"/>
      <c r="B405" s="134"/>
      <c r="C405" s="108" t="s">
        <v>473</v>
      </c>
      <c r="D405" s="115">
        <v>0</v>
      </c>
      <c r="E405" s="14">
        <f>IFERROR(D405/D402*100,"0,0")</f>
        <v>0</v>
      </c>
      <c r="F405" s="115">
        <v>0</v>
      </c>
      <c r="G405" s="14">
        <f>IFERROR(F405/F402*100,"0,0")</f>
        <v>0</v>
      </c>
      <c r="H405" s="14" t="str">
        <f t="shared" ref="H405:H408" si="118">IFERROR(F405/D405*100-100,"0")</f>
        <v>0</v>
      </c>
    </row>
    <row r="406" spans="1:8" hidden="1" outlineLevel="1" x14ac:dyDescent="0.2">
      <c r="A406" s="145"/>
      <c r="B406" s="134"/>
      <c r="C406" s="108" t="s">
        <v>474</v>
      </c>
      <c r="D406" s="115">
        <v>0</v>
      </c>
      <c r="E406" s="14">
        <f>IFERROR(D406/D402*100,"0,0")</f>
        <v>0</v>
      </c>
      <c r="F406" s="115">
        <v>0</v>
      </c>
      <c r="G406" s="14">
        <f>IFERROR(F406/F402*100,"0,0")</f>
        <v>0</v>
      </c>
      <c r="H406" s="14" t="str">
        <f t="shared" si="118"/>
        <v>0</v>
      </c>
    </row>
    <row r="407" spans="1:8" hidden="1" outlineLevel="1" x14ac:dyDescent="0.2">
      <c r="A407" s="147" t="s">
        <v>152</v>
      </c>
      <c r="B407" s="146" t="s">
        <v>153</v>
      </c>
      <c r="C407" s="108" t="s">
        <v>470</v>
      </c>
      <c r="D407" s="110">
        <f>SUM(D408:D411)</f>
        <v>6999.3</v>
      </c>
      <c r="E407" s="112">
        <f>E408+E409+E410+E411</f>
        <v>100</v>
      </c>
      <c r="F407" s="110">
        <f>SUM(F408:F411)</f>
        <v>4721.08</v>
      </c>
      <c r="G407" s="112">
        <f>G408+G409+G410+G411</f>
        <v>100</v>
      </c>
      <c r="H407" s="112">
        <f t="shared" si="118"/>
        <v>-32.5</v>
      </c>
    </row>
    <row r="408" spans="1:8" ht="31.5" hidden="1" outlineLevel="1" x14ac:dyDescent="0.2">
      <c r="A408" s="147"/>
      <c r="B408" s="146"/>
      <c r="C408" s="108" t="s">
        <v>471</v>
      </c>
      <c r="D408" s="110">
        <f t="shared" ref="D408:D410" si="119">D413+D418+D423</f>
        <v>1595</v>
      </c>
      <c r="E408" s="112">
        <f>IFERROR(D408/D407*100,"0,0")</f>
        <v>22.8</v>
      </c>
      <c r="F408" s="72">
        <f t="shared" ref="F408:F410" si="120">F413+F418+F423</f>
        <v>969.97</v>
      </c>
      <c r="G408" s="112">
        <f>IFERROR(F408/F407*100,"0,0")</f>
        <v>20.5</v>
      </c>
      <c r="H408" s="112">
        <f t="shared" si="118"/>
        <v>-39.200000000000003</v>
      </c>
    </row>
    <row r="409" spans="1:8" hidden="1" outlineLevel="1" x14ac:dyDescent="0.2">
      <c r="A409" s="147"/>
      <c r="B409" s="146"/>
      <c r="C409" s="108" t="s">
        <v>472</v>
      </c>
      <c r="D409" s="110">
        <f t="shared" si="119"/>
        <v>5188.1000000000004</v>
      </c>
      <c r="E409" s="112">
        <f>IFERROR(D409/D407*100,"0,0")</f>
        <v>74.099999999999994</v>
      </c>
      <c r="F409" s="110">
        <f t="shared" si="120"/>
        <v>3601.06</v>
      </c>
      <c r="G409" s="112">
        <f>IFERROR(F409/F407*100,"0,0")</f>
        <v>76.3</v>
      </c>
      <c r="H409" s="112">
        <f>IFERROR(F409/D409*100-100,"0,0")</f>
        <v>-30.6</v>
      </c>
    </row>
    <row r="410" spans="1:8" hidden="1" outlineLevel="1" x14ac:dyDescent="0.2">
      <c r="A410" s="147"/>
      <c r="B410" s="146"/>
      <c r="C410" s="108" t="s">
        <v>473</v>
      </c>
      <c r="D410" s="110">
        <f t="shared" si="119"/>
        <v>216.2</v>
      </c>
      <c r="E410" s="112">
        <f>IFERROR(D410/D407*100,"0,0")</f>
        <v>3.1</v>
      </c>
      <c r="F410" s="110">
        <f t="shared" si="120"/>
        <v>150.05000000000001</v>
      </c>
      <c r="G410" s="112">
        <f>IFERROR(F410/F407*100,"0,0")</f>
        <v>3.2</v>
      </c>
      <c r="H410" s="112">
        <f t="shared" ref="H410:H413" si="121">IFERROR(F410/D410*100-100,"0")</f>
        <v>-30.6</v>
      </c>
    </row>
    <row r="411" spans="1:8" hidden="1" outlineLevel="1" x14ac:dyDescent="0.2">
      <c r="A411" s="147"/>
      <c r="B411" s="146"/>
      <c r="C411" s="108" t="s">
        <v>474</v>
      </c>
      <c r="D411" s="110">
        <f>D416+D421</f>
        <v>0</v>
      </c>
      <c r="E411" s="112">
        <f>IFERROR(D411/D407*100,"0,0")</f>
        <v>0</v>
      </c>
      <c r="F411" s="110">
        <v>0</v>
      </c>
      <c r="G411" s="112">
        <f>IFERROR(F411/F407*100,"0,0")</f>
        <v>0</v>
      </c>
      <c r="H411" s="112" t="str">
        <f t="shared" si="121"/>
        <v>0</v>
      </c>
    </row>
    <row r="412" spans="1:8" hidden="1" outlineLevel="1" x14ac:dyDescent="0.2">
      <c r="A412" s="145" t="s">
        <v>154</v>
      </c>
      <c r="B412" s="134" t="s">
        <v>155</v>
      </c>
      <c r="C412" s="108" t="s">
        <v>470</v>
      </c>
      <c r="D412" s="115">
        <f>SUM(D413:D416)</f>
        <v>1425</v>
      </c>
      <c r="E412" s="14">
        <f>E413+E414+E415+E416</f>
        <v>100</v>
      </c>
      <c r="F412" s="115">
        <f>SUM(F413:F416)</f>
        <v>936.97</v>
      </c>
      <c r="G412" s="14">
        <f>G413+G414+G415+G416</f>
        <v>100</v>
      </c>
      <c r="H412" s="14">
        <f t="shared" si="121"/>
        <v>-34.200000000000003</v>
      </c>
    </row>
    <row r="413" spans="1:8" ht="31.5" hidden="1" outlineLevel="1" x14ac:dyDescent="0.2">
      <c r="A413" s="145"/>
      <c r="B413" s="134"/>
      <c r="C413" s="108" t="s">
        <v>471</v>
      </c>
      <c r="D413" s="115">
        <v>1425</v>
      </c>
      <c r="E413" s="14">
        <f>IFERROR(D413/D412*100,"0,0")</f>
        <v>100</v>
      </c>
      <c r="F413" s="73">
        <v>936.97</v>
      </c>
      <c r="G413" s="14">
        <f>IFERROR(F413/F412*100,"0,0")</f>
        <v>100</v>
      </c>
      <c r="H413" s="14">
        <f t="shared" si="121"/>
        <v>-34.200000000000003</v>
      </c>
    </row>
    <row r="414" spans="1:8" hidden="1" outlineLevel="1" x14ac:dyDescent="0.2">
      <c r="A414" s="145"/>
      <c r="B414" s="134"/>
      <c r="C414" s="108" t="s">
        <v>472</v>
      </c>
      <c r="D414" s="115">
        <v>0</v>
      </c>
      <c r="E414" s="14">
        <f>IFERROR(D414/D412*100,"0,0")</f>
        <v>0</v>
      </c>
      <c r="F414" s="115">
        <v>0</v>
      </c>
      <c r="G414" s="14">
        <f>IFERROR(F414/F412*100,"0,0")</f>
        <v>0</v>
      </c>
      <c r="H414" s="14" t="str">
        <f>IFERROR(F414/D414*100-100,"0,0")</f>
        <v>0,0</v>
      </c>
    </row>
    <row r="415" spans="1:8" hidden="1" outlineLevel="1" x14ac:dyDescent="0.2">
      <c r="A415" s="145"/>
      <c r="B415" s="134"/>
      <c r="C415" s="108" t="s">
        <v>473</v>
      </c>
      <c r="D415" s="115">
        <v>0</v>
      </c>
      <c r="E415" s="14">
        <f>IFERROR(D415/D412*100,"0,0")</f>
        <v>0</v>
      </c>
      <c r="F415" s="115">
        <v>0</v>
      </c>
      <c r="G415" s="14">
        <f>IFERROR(F415/F412*100,"0,0")</f>
        <v>0</v>
      </c>
      <c r="H415" s="14" t="str">
        <f t="shared" ref="H415:H418" si="122">IFERROR(F415/D415*100-100,"0")</f>
        <v>0</v>
      </c>
    </row>
    <row r="416" spans="1:8" hidden="1" outlineLevel="1" x14ac:dyDescent="0.2">
      <c r="A416" s="145"/>
      <c r="B416" s="134"/>
      <c r="C416" s="108" t="s">
        <v>474</v>
      </c>
      <c r="D416" s="115">
        <v>0</v>
      </c>
      <c r="E416" s="14">
        <f>IFERROR(D416/D412*100,"0,0")</f>
        <v>0</v>
      </c>
      <c r="F416" s="115">
        <v>0</v>
      </c>
      <c r="G416" s="14">
        <f>IFERROR(F416/F412*100,"0,0")</f>
        <v>0</v>
      </c>
      <c r="H416" s="14" t="str">
        <f t="shared" si="122"/>
        <v>0</v>
      </c>
    </row>
    <row r="417" spans="1:8" hidden="1" outlineLevel="1" x14ac:dyDescent="0.2">
      <c r="A417" s="145" t="s">
        <v>156</v>
      </c>
      <c r="B417" s="134" t="s">
        <v>511</v>
      </c>
      <c r="C417" s="108" t="s">
        <v>470</v>
      </c>
      <c r="D417" s="115">
        <f>SUM(D418:D421)</f>
        <v>170</v>
      </c>
      <c r="E417" s="14">
        <f>E418+E419+E420+E421</f>
        <v>100</v>
      </c>
      <c r="F417" s="115">
        <f>SUM(F418:F421)</f>
        <v>33</v>
      </c>
      <c r="G417" s="14">
        <f>G418+G419+G420+G421</f>
        <v>100</v>
      </c>
      <c r="H417" s="14">
        <f t="shared" si="122"/>
        <v>-80.599999999999994</v>
      </c>
    </row>
    <row r="418" spans="1:8" ht="31.5" hidden="1" outlineLevel="1" x14ac:dyDescent="0.2">
      <c r="A418" s="145"/>
      <c r="B418" s="134"/>
      <c r="C418" s="108" t="s">
        <v>471</v>
      </c>
      <c r="D418" s="115">
        <v>170</v>
      </c>
      <c r="E418" s="14">
        <f>IFERROR(D418/D417*100,"0,0")</f>
        <v>100</v>
      </c>
      <c r="F418" s="74">
        <v>33</v>
      </c>
      <c r="G418" s="14">
        <f>IFERROR(F418/F417*100,"0,0")</f>
        <v>100</v>
      </c>
      <c r="H418" s="14">
        <f t="shared" si="122"/>
        <v>-80.599999999999994</v>
      </c>
    </row>
    <row r="419" spans="1:8" hidden="1" outlineLevel="1" x14ac:dyDescent="0.2">
      <c r="A419" s="145"/>
      <c r="B419" s="134"/>
      <c r="C419" s="108" t="s">
        <v>472</v>
      </c>
      <c r="D419" s="115">
        <v>0</v>
      </c>
      <c r="E419" s="14">
        <f>IFERROR(D419/D417*100,"0,0")</f>
        <v>0</v>
      </c>
      <c r="F419" s="115">
        <v>0</v>
      </c>
      <c r="G419" s="14">
        <f>IFERROR(F419/F417*100,"0,0")</f>
        <v>0</v>
      </c>
      <c r="H419" s="14" t="str">
        <f>IFERROR(F419/D419*100-100,"0,0")</f>
        <v>0,0</v>
      </c>
    </row>
    <row r="420" spans="1:8" hidden="1" outlineLevel="1" x14ac:dyDescent="0.2">
      <c r="A420" s="145"/>
      <c r="B420" s="134"/>
      <c r="C420" s="108" t="s">
        <v>473</v>
      </c>
      <c r="D420" s="115">
        <v>0</v>
      </c>
      <c r="E420" s="14">
        <f>IFERROR(D420/D417*100,"0,0")</f>
        <v>0</v>
      </c>
      <c r="F420" s="115">
        <v>0</v>
      </c>
      <c r="G420" s="14">
        <f>IFERROR(F420/F417*100,"0,0")</f>
        <v>0</v>
      </c>
      <c r="H420" s="14" t="str">
        <f t="shared" ref="H420:H423" si="123">IFERROR(F420/D420*100-100,"0")</f>
        <v>0</v>
      </c>
    </row>
    <row r="421" spans="1:8" hidden="1" outlineLevel="1" x14ac:dyDescent="0.2">
      <c r="A421" s="145"/>
      <c r="B421" s="134"/>
      <c r="C421" s="108" t="s">
        <v>474</v>
      </c>
      <c r="D421" s="115">
        <v>0</v>
      </c>
      <c r="E421" s="14">
        <f>IFERROR(D421/D417*100,"0,0")</f>
        <v>0</v>
      </c>
      <c r="F421" s="115">
        <v>0</v>
      </c>
      <c r="G421" s="14">
        <f>IFERROR(F421/F417*100,"0,0")</f>
        <v>0</v>
      </c>
      <c r="H421" s="14" t="str">
        <f t="shared" si="123"/>
        <v>0</v>
      </c>
    </row>
    <row r="422" spans="1:8" hidden="1" outlineLevel="1" x14ac:dyDescent="0.2">
      <c r="A422" s="145" t="s">
        <v>157</v>
      </c>
      <c r="B422" s="134" t="s">
        <v>512</v>
      </c>
      <c r="C422" s="108" t="s">
        <v>470</v>
      </c>
      <c r="D422" s="115">
        <f>SUM(D423:D426)</f>
        <v>5404.3</v>
      </c>
      <c r="E422" s="14">
        <f>E423+E424+E425+E426</f>
        <v>100</v>
      </c>
      <c r="F422" s="115">
        <f>SUM(F423:F426)</f>
        <v>3751.11</v>
      </c>
      <c r="G422" s="14">
        <f>G423+G424+G425+G426</f>
        <v>100</v>
      </c>
      <c r="H422" s="14">
        <f t="shared" si="123"/>
        <v>-30.6</v>
      </c>
    </row>
    <row r="423" spans="1:8" ht="31.5" hidden="1" outlineLevel="1" x14ac:dyDescent="0.2">
      <c r="A423" s="145"/>
      <c r="B423" s="134"/>
      <c r="C423" s="108" t="s">
        <v>471</v>
      </c>
      <c r="D423" s="115">
        <v>0</v>
      </c>
      <c r="E423" s="14">
        <f>IFERROR(D423/D422*100,"0,0")</f>
        <v>0</v>
      </c>
      <c r="F423" s="74">
        <v>0</v>
      </c>
      <c r="G423" s="14">
        <f>IFERROR(F423/F422*100,"0,0")</f>
        <v>0</v>
      </c>
      <c r="H423" s="14" t="str">
        <f t="shared" si="123"/>
        <v>0</v>
      </c>
    </row>
    <row r="424" spans="1:8" hidden="1" outlineLevel="1" x14ac:dyDescent="0.2">
      <c r="A424" s="145"/>
      <c r="B424" s="134"/>
      <c r="C424" s="108" t="s">
        <v>472</v>
      </c>
      <c r="D424" s="115">
        <v>5188.1000000000004</v>
      </c>
      <c r="E424" s="14">
        <f>IFERROR(D424/D422*100,"0,0")</f>
        <v>96</v>
      </c>
      <c r="F424" s="115">
        <v>3601.06</v>
      </c>
      <c r="G424" s="14">
        <f>IFERROR(F424/F422*100,"0,0")</f>
        <v>96</v>
      </c>
      <c r="H424" s="14">
        <f>IFERROR(F424/D424*100-100,"0,0")</f>
        <v>-30.6</v>
      </c>
    </row>
    <row r="425" spans="1:8" hidden="1" outlineLevel="1" x14ac:dyDescent="0.2">
      <c r="A425" s="145"/>
      <c r="B425" s="134"/>
      <c r="C425" s="108" t="s">
        <v>473</v>
      </c>
      <c r="D425" s="115">
        <v>216.2</v>
      </c>
      <c r="E425" s="14">
        <f>IFERROR(D425/D422*100,"0,0")</f>
        <v>4</v>
      </c>
      <c r="F425" s="115">
        <v>150.05000000000001</v>
      </c>
      <c r="G425" s="14">
        <f>IFERROR(F425/F422*100,"0,0")</f>
        <v>4</v>
      </c>
      <c r="H425" s="14">
        <f t="shared" ref="H425:H428" si="124">IFERROR(F425/D425*100-100,"0")</f>
        <v>-30.6</v>
      </c>
    </row>
    <row r="426" spans="1:8" hidden="1" outlineLevel="1" x14ac:dyDescent="0.2">
      <c r="A426" s="145"/>
      <c r="B426" s="134"/>
      <c r="C426" s="108" t="s">
        <v>474</v>
      </c>
      <c r="D426" s="115">
        <v>0</v>
      </c>
      <c r="E426" s="14">
        <f>IFERROR(D426/D422*100,"0,0")</f>
        <v>0</v>
      </c>
      <c r="F426" s="115">
        <v>0</v>
      </c>
      <c r="G426" s="14">
        <f>IFERROR(F426/F422*100,"0,0")</f>
        <v>0</v>
      </c>
      <c r="H426" s="14" t="str">
        <f t="shared" si="124"/>
        <v>0</v>
      </c>
    </row>
    <row r="427" spans="1:8" hidden="1" outlineLevel="1" x14ac:dyDescent="0.2">
      <c r="A427" s="147" t="s">
        <v>158</v>
      </c>
      <c r="B427" s="146" t="s">
        <v>159</v>
      </c>
      <c r="C427" s="108" t="s">
        <v>470</v>
      </c>
      <c r="D427" s="110">
        <f>SUM(D428:D431)</f>
        <v>15311.1</v>
      </c>
      <c r="E427" s="112">
        <f>E428+E429+E430+E431</f>
        <v>100</v>
      </c>
      <c r="F427" s="110">
        <f>SUM(F428:F431)</f>
        <v>15336.3</v>
      </c>
      <c r="G427" s="37">
        <f>G428+G429+G430+G431</f>
        <v>100</v>
      </c>
      <c r="H427" s="37">
        <f t="shared" si="124"/>
        <v>0.16</v>
      </c>
    </row>
    <row r="428" spans="1:8" ht="31.5" hidden="1" outlineLevel="1" x14ac:dyDescent="0.2">
      <c r="A428" s="147"/>
      <c r="B428" s="146"/>
      <c r="C428" s="108" t="s">
        <v>471</v>
      </c>
      <c r="D428" s="110">
        <f t="shared" ref="D428:F431" si="125">D433</f>
        <v>3150</v>
      </c>
      <c r="E428" s="112">
        <f>IFERROR(D428/D427*100,"0,0")</f>
        <v>20.6</v>
      </c>
      <c r="F428" s="110">
        <f>F433</f>
        <v>3150</v>
      </c>
      <c r="G428" s="37">
        <f>IFERROR(F428/F427*100,"0,0")</f>
        <v>20.54</v>
      </c>
      <c r="H428" s="37">
        <f t="shared" si="124"/>
        <v>0</v>
      </c>
    </row>
    <row r="429" spans="1:8" hidden="1" outlineLevel="1" x14ac:dyDescent="0.2">
      <c r="A429" s="147"/>
      <c r="B429" s="146"/>
      <c r="C429" s="108" t="s">
        <v>472</v>
      </c>
      <c r="D429" s="110">
        <f t="shared" si="125"/>
        <v>1341.8</v>
      </c>
      <c r="E429" s="112">
        <f>IFERROR(D429/D427*100,"0,0")</f>
        <v>8.8000000000000007</v>
      </c>
      <c r="F429" s="110">
        <f t="shared" si="125"/>
        <v>1344.52</v>
      </c>
      <c r="G429" s="37">
        <f>IFERROR(F429/F427*100,"0,0")</f>
        <v>8.77</v>
      </c>
      <c r="H429" s="37">
        <f>IFERROR(F429/D429*100-100,"0,0")</f>
        <v>0.2</v>
      </c>
    </row>
    <row r="430" spans="1:8" hidden="1" outlineLevel="1" x14ac:dyDescent="0.2">
      <c r="A430" s="147"/>
      <c r="B430" s="146"/>
      <c r="C430" s="108" t="s">
        <v>473</v>
      </c>
      <c r="D430" s="110">
        <f t="shared" si="125"/>
        <v>10819.3</v>
      </c>
      <c r="E430" s="112">
        <f>IFERROR(D430/D427*100,"0,0")-0.1</f>
        <v>70.599999999999994</v>
      </c>
      <c r="F430" s="110">
        <f t="shared" si="125"/>
        <v>10841.78</v>
      </c>
      <c r="G430" s="37">
        <f>IFERROR(F430/F427*100,"0,0")</f>
        <v>70.69</v>
      </c>
      <c r="H430" s="37">
        <f t="shared" ref="H430:H433" si="126">IFERROR(F430/D430*100-100,"0")</f>
        <v>0.21</v>
      </c>
    </row>
    <row r="431" spans="1:8" hidden="1" outlineLevel="1" x14ac:dyDescent="0.2">
      <c r="A431" s="147"/>
      <c r="B431" s="146"/>
      <c r="C431" s="108" t="s">
        <v>474</v>
      </c>
      <c r="D431" s="110">
        <f t="shared" si="125"/>
        <v>0</v>
      </c>
      <c r="E431" s="112">
        <f>IFERROR(D431/D427*100,"0,0")</f>
        <v>0</v>
      </c>
      <c r="F431" s="110">
        <f t="shared" si="125"/>
        <v>0</v>
      </c>
      <c r="G431" s="112">
        <f>IFERROR(F431/F427*100,"0,0")</f>
        <v>0</v>
      </c>
      <c r="H431" s="112" t="str">
        <f t="shared" si="126"/>
        <v>0</v>
      </c>
    </row>
    <row r="432" spans="1:8" hidden="1" outlineLevel="1" x14ac:dyDescent="0.2">
      <c r="A432" s="145" t="s">
        <v>160</v>
      </c>
      <c r="B432" s="134" t="s">
        <v>634</v>
      </c>
      <c r="C432" s="108" t="s">
        <v>470</v>
      </c>
      <c r="D432" s="115">
        <f>SUM(D433:D436)</f>
        <v>15311.1</v>
      </c>
      <c r="E432" s="14">
        <f t="shared" ref="E432:G432" si="127">E433+E434+E435+E436</f>
        <v>100</v>
      </c>
      <c r="F432" s="75">
        <f t="shared" si="127"/>
        <v>15336.3</v>
      </c>
      <c r="G432" s="14">
        <f t="shared" si="127"/>
        <v>100</v>
      </c>
      <c r="H432" s="33">
        <f t="shared" si="126"/>
        <v>0.16</v>
      </c>
    </row>
    <row r="433" spans="1:8" ht="31.5" hidden="1" outlineLevel="1" x14ac:dyDescent="0.2">
      <c r="A433" s="145"/>
      <c r="B433" s="134"/>
      <c r="C433" s="108" t="s">
        <v>471</v>
      </c>
      <c r="D433" s="115">
        <v>3150</v>
      </c>
      <c r="E433" s="14">
        <f>IFERROR(D433/D432*100,"0,0")</f>
        <v>20.6</v>
      </c>
      <c r="F433" s="76">
        <v>3150</v>
      </c>
      <c r="G433" s="14">
        <f>IFERROR(F433/F432*100,"0,0")</f>
        <v>20.5</v>
      </c>
      <c r="H433" s="33">
        <f t="shared" si="126"/>
        <v>0</v>
      </c>
    </row>
    <row r="434" spans="1:8" hidden="1" outlineLevel="1" x14ac:dyDescent="0.2">
      <c r="A434" s="145"/>
      <c r="B434" s="134"/>
      <c r="C434" s="108" t="s">
        <v>472</v>
      </c>
      <c r="D434" s="115">
        <v>1341.8</v>
      </c>
      <c r="E434" s="14">
        <f>IFERROR(D434/D432*100,"0,0")</f>
        <v>8.8000000000000007</v>
      </c>
      <c r="F434" s="77">
        <v>1344.52</v>
      </c>
      <c r="G434" s="14">
        <f>IFERROR(F434/F432*100,"0,0")</f>
        <v>8.8000000000000007</v>
      </c>
      <c r="H434" s="33">
        <f>IFERROR(F434/D434*100-100,"0,0")</f>
        <v>0.2</v>
      </c>
    </row>
    <row r="435" spans="1:8" hidden="1" outlineLevel="1" x14ac:dyDescent="0.2">
      <c r="A435" s="145"/>
      <c r="B435" s="134"/>
      <c r="C435" s="108" t="s">
        <v>473</v>
      </c>
      <c r="D435" s="115">
        <v>10819.3</v>
      </c>
      <c r="E435" s="14">
        <f>IFERROR(D435/D432*100,"0,0")-0.1</f>
        <v>70.599999999999994</v>
      </c>
      <c r="F435" s="78">
        <v>10841.78</v>
      </c>
      <c r="G435" s="14">
        <f>IFERROR(F435/F432*100,"0,0")</f>
        <v>70.7</v>
      </c>
      <c r="H435" s="33">
        <f t="shared" ref="H435:H438" si="128">IFERROR(F435/D435*100-100,"0")</f>
        <v>0.21</v>
      </c>
    </row>
    <row r="436" spans="1:8" hidden="1" outlineLevel="1" x14ac:dyDescent="0.2">
      <c r="A436" s="145"/>
      <c r="B436" s="134"/>
      <c r="C436" s="108" t="s">
        <v>474</v>
      </c>
      <c r="D436" s="115">
        <v>0</v>
      </c>
      <c r="E436" s="14">
        <f>IFERROR(D436/D432*100,"0,0")</f>
        <v>0</v>
      </c>
      <c r="F436" s="49">
        <v>0</v>
      </c>
      <c r="G436" s="33">
        <f>IFERROR(F436/F432*100,"0,0")</f>
        <v>0</v>
      </c>
      <c r="H436" s="33" t="str">
        <f t="shared" si="128"/>
        <v>0</v>
      </c>
    </row>
    <row r="437" spans="1:8" hidden="1" outlineLevel="1" x14ac:dyDescent="0.2">
      <c r="A437" s="147" t="s">
        <v>161</v>
      </c>
      <c r="B437" s="146" t="s">
        <v>162</v>
      </c>
      <c r="C437" s="108" t="s">
        <v>470</v>
      </c>
      <c r="D437" s="110">
        <f>SUM(D438:D441)</f>
        <v>45</v>
      </c>
      <c r="E437" s="14">
        <f>E438+E439+E440+E441</f>
        <v>100</v>
      </c>
      <c r="F437" s="110">
        <f>SUM(F438:F441)</f>
        <v>0</v>
      </c>
      <c r="G437" s="14">
        <f>G438+G439+G440+G441</f>
        <v>0</v>
      </c>
      <c r="H437" s="14">
        <f t="shared" si="128"/>
        <v>-100</v>
      </c>
    </row>
    <row r="438" spans="1:8" ht="31.5" hidden="1" outlineLevel="1" x14ac:dyDescent="0.2">
      <c r="A438" s="147"/>
      <c r="B438" s="146"/>
      <c r="C438" s="108" t="s">
        <v>471</v>
      </c>
      <c r="D438" s="110">
        <f t="shared" ref="D438:D441" si="129">D443+D448+D453</f>
        <v>45</v>
      </c>
      <c r="E438" s="14">
        <f>IFERROR(D438/D437*100,"0,0")</f>
        <v>100</v>
      </c>
      <c r="F438" s="79">
        <f>F443+F448+F453</f>
        <v>0</v>
      </c>
      <c r="G438" s="14" t="str">
        <f>IFERROR(F438/F437*100,"0,0")</f>
        <v>0,0</v>
      </c>
      <c r="H438" s="14">
        <f t="shared" si="128"/>
        <v>-100</v>
      </c>
    </row>
    <row r="439" spans="1:8" hidden="1" outlineLevel="1" x14ac:dyDescent="0.2">
      <c r="A439" s="147"/>
      <c r="B439" s="146"/>
      <c r="C439" s="108" t="s">
        <v>472</v>
      </c>
      <c r="D439" s="110">
        <f t="shared" si="129"/>
        <v>0</v>
      </c>
      <c r="E439" s="112">
        <f>IFERROR(D439/D437*100,"0,0")</f>
        <v>0</v>
      </c>
      <c r="F439" s="80">
        <f>F454</f>
        <v>0</v>
      </c>
      <c r="G439" s="112" t="str">
        <f>IFERROR(F439/F437*100,"0,0")</f>
        <v>0,0</v>
      </c>
      <c r="H439" s="112" t="str">
        <f>IFERROR(F439/D439*100-100,"0,0")</f>
        <v>0,0</v>
      </c>
    </row>
    <row r="440" spans="1:8" hidden="1" outlineLevel="1" x14ac:dyDescent="0.2">
      <c r="A440" s="147"/>
      <c r="B440" s="146"/>
      <c r="C440" s="108" t="s">
        <v>473</v>
      </c>
      <c r="D440" s="110">
        <f t="shared" si="129"/>
        <v>0</v>
      </c>
      <c r="E440" s="112">
        <f>IFERROR(D440/D437*100,"0,0")</f>
        <v>0</v>
      </c>
      <c r="F440" s="81">
        <f>F450</f>
        <v>0</v>
      </c>
      <c r="G440" s="112" t="str">
        <f>IFERROR(F440/F437*100,"0,0")</f>
        <v>0,0</v>
      </c>
      <c r="H440" s="112" t="str">
        <f t="shared" ref="H440:H443" si="130">IFERROR(F440/D440*100-100,"0")</f>
        <v>0</v>
      </c>
    </row>
    <row r="441" spans="1:8" hidden="1" outlineLevel="1" x14ac:dyDescent="0.2">
      <c r="A441" s="147"/>
      <c r="B441" s="146"/>
      <c r="C441" s="108" t="s">
        <v>474</v>
      </c>
      <c r="D441" s="110">
        <f t="shared" si="129"/>
        <v>0</v>
      </c>
      <c r="E441" s="112">
        <f>IFERROR(D441/D437*100,"0,0")</f>
        <v>0</v>
      </c>
      <c r="F441" s="110">
        <v>0</v>
      </c>
      <c r="G441" s="112" t="str">
        <f>IFERROR(F441/F437*100,"0,0")</f>
        <v>0,0</v>
      </c>
      <c r="H441" s="112" t="str">
        <f t="shared" si="130"/>
        <v>0</v>
      </c>
    </row>
    <row r="442" spans="1:8" hidden="1" outlineLevel="1" x14ac:dyDescent="0.2">
      <c r="A442" s="145" t="s">
        <v>163</v>
      </c>
      <c r="B442" s="134" t="s">
        <v>635</v>
      </c>
      <c r="C442" s="108" t="s">
        <v>470</v>
      </c>
      <c r="D442" s="115">
        <f>SUM(D443:D446)</f>
        <v>5</v>
      </c>
      <c r="E442" s="14">
        <f>E443+E444+E445+E446</f>
        <v>100</v>
      </c>
      <c r="F442" s="115">
        <f>SUM(F443:F446)</f>
        <v>0</v>
      </c>
      <c r="G442" s="14">
        <f>G443+G444+G445+G446</f>
        <v>0</v>
      </c>
      <c r="H442" s="14">
        <f t="shared" si="130"/>
        <v>-100</v>
      </c>
    </row>
    <row r="443" spans="1:8" ht="31.5" hidden="1" outlineLevel="1" x14ac:dyDescent="0.2">
      <c r="A443" s="145"/>
      <c r="B443" s="134"/>
      <c r="C443" s="108" t="s">
        <v>471</v>
      </c>
      <c r="D443" s="115">
        <v>5</v>
      </c>
      <c r="E443" s="14">
        <f>IFERROR(D443/D442*100,"0,0")</f>
        <v>100</v>
      </c>
      <c r="F443" s="76">
        <v>0</v>
      </c>
      <c r="G443" s="14" t="str">
        <f>IFERROR(F443/F442*100,"0,0")</f>
        <v>0,0</v>
      </c>
      <c r="H443" s="14">
        <f t="shared" si="130"/>
        <v>-100</v>
      </c>
    </row>
    <row r="444" spans="1:8" hidden="1" outlineLevel="1" x14ac:dyDescent="0.2">
      <c r="A444" s="145"/>
      <c r="B444" s="134"/>
      <c r="C444" s="108" t="s">
        <v>472</v>
      </c>
      <c r="D444" s="115">
        <v>0</v>
      </c>
      <c r="E444" s="14">
        <f>IFERROR(D444/D442*100,"0,0")</f>
        <v>0</v>
      </c>
      <c r="F444" s="115">
        <v>0</v>
      </c>
      <c r="G444" s="14" t="str">
        <f>IFERROR(F444/F442*100,"0,0")</f>
        <v>0,0</v>
      </c>
      <c r="H444" s="14" t="str">
        <f>IFERROR(F444/D444*100-100,"0,0")</f>
        <v>0,0</v>
      </c>
    </row>
    <row r="445" spans="1:8" hidden="1" outlineLevel="1" x14ac:dyDescent="0.2">
      <c r="A445" s="145"/>
      <c r="B445" s="134"/>
      <c r="C445" s="108" t="s">
        <v>473</v>
      </c>
      <c r="D445" s="115">
        <v>0</v>
      </c>
      <c r="E445" s="14">
        <f>IFERROR(D445/D442*100,"0,0")</f>
        <v>0</v>
      </c>
      <c r="F445" s="115">
        <v>0</v>
      </c>
      <c r="G445" s="14" t="str">
        <f>IFERROR(F445/F442*100,"0,0")</f>
        <v>0,0</v>
      </c>
      <c r="H445" s="14" t="str">
        <f t="shared" ref="H445:H448" si="131">IFERROR(F445/D445*100-100,"0")</f>
        <v>0</v>
      </c>
    </row>
    <row r="446" spans="1:8" hidden="1" outlineLevel="1" x14ac:dyDescent="0.2">
      <c r="A446" s="145"/>
      <c r="B446" s="134"/>
      <c r="C446" s="108" t="s">
        <v>474</v>
      </c>
      <c r="D446" s="115">
        <v>0</v>
      </c>
      <c r="E446" s="14">
        <f>IFERROR(D446/D442*100,"0,0")</f>
        <v>0</v>
      </c>
      <c r="F446" s="115">
        <v>0</v>
      </c>
      <c r="G446" s="14" t="str">
        <f>IFERROR(F446/F442*100,"0,0")</f>
        <v>0,0</v>
      </c>
      <c r="H446" s="14" t="str">
        <f t="shared" si="131"/>
        <v>0</v>
      </c>
    </row>
    <row r="447" spans="1:8" hidden="1" outlineLevel="1" x14ac:dyDescent="0.2">
      <c r="A447" s="145" t="s">
        <v>164</v>
      </c>
      <c r="B447" s="134" t="s">
        <v>513</v>
      </c>
      <c r="C447" s="108" t="s">
        <v>470</v>
      </c>
      <c r="D447" s="115">
        <f>SUM(D448:D451)</f>
        <v>20</v>
      </c>
      <c r="E447" s="14">
        <f>E448+E449+E450+E451</f>
        <v>100</v>
      </c>
      <c r="F447" s="115">
        <f>SUM(F448:F451)</f>
        <v>0</v>
      </c>
      <c r="G447" s="14">
        <f>G448+G449+G450+G451</f>
        <v>0</v>
      </c>
      <c r="H447" s="14">
        <f t="shared" si="131"/>
        <v>-100</v>
      </c>
    </row>
    <row r="448" spans="1:8" ht="31.5" hidden="1" outlineLevel="1" x14ac:dyDescent="0.2">
      <c r="A448" s="145"/>
      <c r="B448" s="134"/>
      <c r="C448" s="108" t="s">
        <v>471</v>
      </c>
      <c r="D448" s="115">
        <v>20</v>
      </c>
      <c r="E448" s="14">
        <f>IFERROR(D448/D447*100,"0,0")</f>
        <v>100</v>
      </c>
      <c r="F448" s="76">
        <v>0</v>
      </c>
      <c r="G448" s="14" t="str">
        <f>IFERROR(F448/F447*100,"0,0")</f>
        <v>0,0</v>
      </c>
      <c r="H448" s="14">
        <f t="shared" si="131"/>
        <v>-100</v>
      </c>
    </row>
    <row r="449" spans="1:9" hidden="1" outlineLevel="1" x14ac:dyDescent="0.2">
      <c r="A449" s="145"/>
      <c r="B449" s="134"/>
      <c r="C449" s="108" t="s">
        <v>472</v>
      </c>
      <c r="D449" s="115">
        <v>0</v>
      </c>
      <c r="E449" s="14">
        <f>IFERROR(D449/D447*100,"0,0")</f>
        <v>0</v>
      </c>
      <c r="F449" s="77">
        <v>0</v>
      </c>
      <c r="G449" s="14" t="str">
        <f>IFERROR(F449/F447*100,"0,0")</f>
        <v>0,0</v>
      </c>
      <c r="H449" s="14" t="str">
        <f>IFERROR(F449/D449*100-100,"0,0")</f>
        <v>0,0</v>
      </c>
    </row>
    <row r="450" spans="1:9" hidden="1" outlineLevel="1" x14ac:dyDescent="0.2">
      <c r="A450" s="145"/>
      <c r="B450" s="134"/>
      <c r="C450" s="108" t="s">
        <v>473</v>
      </c>
      <c r="D450" s="115">
        <v>0</v>
      </c>
      <c r="E450" s="14">
        <f>IFERROR(D450/D447*100,"0,0")</f>
        <v>0</v>
      </c>
      <c r="F450" s="78">
        <v>0</v>
      </c>
      <c r="G450" s="14" t="str">
        <f>IFERROR(F450/F447*100,"0,0")</f>
        <v>0,0</v>
      </c>
      <c r="H450" s="14" t="str">
        <f t="shared" ref="H450:H453" si="132">IFERROR(F450/D450*100-100,"0")</f>
        <v>0</v>
      </c>
    </row>
    <row r="451" spans="1:9" hidden="1" outlineLevel="1" x14ac:dyDescent="0.2">
      <c r="A451" s="145"/>
      <c r="B451" s="134"/>
      <c r="C451" s="108" t="s">
        <v>474</v>
      </c>
      <c r="D451" s="115">
        <v>0</v>
      </c>
      <c r="E451" s="14">
        <f>IFERROR(D451/D447*100,"0,0")</f>
        <v>0</v>
      </c>
      <c r="F451" s="115">
        <v>0</v>
      </c>
      <c r="G451" s="14" t="str">
        <f>IFERROR(F451/F447*100,"0,0")</f>
        <v>0,0</v>
      </c>
      <c r="H451" s="14" t="str">
        <f t="shared" si="132"/>
        <v>0</v>
      </c>
    </row>
    <row r="452" spans="1:9" hidden="1" outlineLevel="1" x14ac:dyDescent="0.2">
      <c r="A452" s="145" t="s">
        <v>165</v>
      </c>
      <c r="B452" s="134" t="s">
        <v>514</v>
      </c>
      <c r="C452" s="108" t="s">
        <v>470</v>
      </c>
      <c r="D452" s="115">
        <f>SUM(D453:D456)</f>
        <v>20</v>
      </c>
      <c r="E452" s="14">
        <f>E453+E454+E455+E456</f>
        <v>100</v>
      </c>
      <c r="F452" s="115">
        <f>SUM(F453:F456)</f>
        <v>0</v>
      </c>
      <c r="G452" s="14">
        <f>G453+G454+G455+G456</f>
        <v>0</v>
      </c>
      <c r="H452" s="14">
        <f t="shared" si="132"/>
        <v>-100</v>
      </c>
    </row>
    <row r="453" spans="1:9" ht="31.5" hidden="1" outlineLevel="1" x14ac:dyDescent="0.2">
      <c r="A453" s="145"/>
      <c r="B453" s="134"/>
      <c r="C453" s="108" t="s">
        <v>471</v>
      </c>
      <c r="D453" s="115">
        <v>20</v>
      </c>
      <c r="E453" s="14">
        <f>IFERROR(D453/D452*100,"0,0")</f>
        <v>100</v>
      </c>
      <c r="F453" s="76">
        <v>0</v>
      </c>
      <c r="G453" s="14" t="str">
        <f>IFERROR(F453/F452*100,"0,0")</f>
        <v>0,0</v>
      </c>
      <c r="H453" s="14">
        <f t="shared" si="132"/>
        <v>-100</v>
      </c>
    </row>
    <row r="454" spans="1:9" hidden="1" outlineLevel="1" x14ac:dyDescent="0.2">
      <c r="A454" s="145"/>
      <c r="B454" s="134"/>
      <c r="C454" s="108" t="s">
        <v>472</v>
      </c>
      <c r="D454" s="115">
        <v>0</v>
      </c>
      <c r="E454" s="14">
        <f>IFERROR(D454/D452*100,"0,0")</f>
        <v>0</v>
      </c>
      <c r="F454" s="77">
        <v>0</v>
      </c>
      <c r="G454" s="14" t="str">
        <f>IFERROR(F454/F452*100,"0,0")</f>
        <v>0,0</v>
      </c>
      <c r="H454" s="14" t="str">
        <f>IFERROR(F454/D454*100-100,"0,0")</f>
        <v>0,0</v>
      </c>
    </row>
    <row r="455" spans="1:9" hidden="1" outlineLevel="1" x14ac:dyDescent="0.2">
      <c r="A455" s="145"/>
      <c r="B455" s="134"/>
      <c r="C455" s="108" t="s">
        <v>473</v>
      </c>
      <c r="D455" s="115">
        <v>0</v>
      </c>
      <c r="E455" s="14">
        <f>IFERROR(D455/D452*100,"0,0")</f>
        <v>0</v>
      </c>
      <c r="F455" s="78">
        <v>0</v>
      </c>
      <c r="G455" s="14" t="str">
        <f>IFERROR(F455/F452*100,"0,0")</f>
        <v>0,0</v>
      </c>
      <c r="H455" s="14" t="str">
        <f t="shared" ref="H455:H458" si="133">IFERROR(F455/D455*100-100,"0")</f>
        <v>0</v>
      </c>
    </row>
    <row r="456" spans="1:9" hidden="1" outlineLevel="1" x14ac:dyDescent="0.2">
      <c r="A456" s="145"/>
      <c r="B456" s="134"/>
      <c r="C456" s="108" t="s">
        <v>474</v>
      </c>
      <c r="D456" s="115">
        <v>0</v>
      </c>
      <c r="E456" s="14">
        <f>IFERROR(D456/D452*100,"0,0")</f>
        <v>0</v>
      </c>
      <c r="F456" s="115">
        <v>0</v>
      </c>
      <c r="G456" s="14" t="str">
        <f>IFERROR(F456/F452*100,"0,0")</f>
        <v>0,0</v>
      </c>
      <c r="H456" s="14" t="str">
        <f t="shared" si="133"/>
        <v>0</v>
      </c>
    </row>
    <row r="457" spans="1:9" collapsed="1" x14ac:dyDescent="0.2">
      <c r="A457" s="147" t="s">
        <v>166</v>
      </c>
      <c r="B457" s="146" t="s">
        <v>167</v>
      </c>
      <c r="C457" s="114" t="s">
        <v>470</v>
      </c>
      <c r="D457" s="110">
        <f>SUM(D458:D461)</f>
        <v>979547.1</v>
      </c>
      <c r="E457" s="112">
        <f>E458+E459+E460+E461</f>
        <v>100</v>
      </c>
      <c r="F457" s="110">
        <f>SUM(F458:F461)</f>
        <v>799139.5</v>
      </c>
      <c r="G457" s="112">
        <f>G458+G459+G460+G461</f>
        <v>100</v>
      </c>
      <c r="H457" s="112">
        <f t="shared" si="133"/>
        <v>-18.399999999999999</v>
      </c>
      <c r="I457" s="10"/>
    </row>
    <row r="458" spans="1:9" ht="31.5" x14ac:dyDescent="0.2">
      <c r="A458" s="147"/>
      <c r="B458" s="146"/>
      <c r="C458" s="114" t="s">
        <v>471</v>
      </c>
      <c r="D458" s="110">
        <f>D463+D503+D528+D568+D588+D598+D628</f>
        <v>871745</v>
      </c>
      <c r="E458" s="112">
        <f>IFERROR(D458/D457*100,"0,0")</f>
        <v>89</v>
      </c>
      <c r="F458" s="110">
        <f>F463+F503+F528+F568+F588+F598+F628</f>
        <v>703402.7</v>
      </c>
      <c r="G458" s="112">
        <f>IFERROR(F458/F457*100,"0,0")</f>
        <v>88</v>
      </c>
      <c r="H458" s="112">
        <f t="shared" si="133"/>
        <v>-19.3</v>
      </c>
    </row>
    <row r="459" spans="1:9" x14ac:dyDescent="0.2">
      <c r="A459" s="147"/>
      <c r="B459" s="146"/>
      <c r="C459" s="114" t="s">
        <v>472</v>
      </c>
      <c r="D459" s="110">
        <f>D464+D504+D529+D569+D589+D599+D629</f>
        <v>57304.6</v>
      </c>
      <c r="E459" s="112">
        <f>IFERROR(D459/D457*100,"0,0")-0.1</f>
        <v>5.8</v>
      </c>
      <c r="F459" s="110">
        <f>F464+F504+F529+F569+F589+F599+F629</f>
        <v>55153.7</v>
      </c>
      <c r="G459" s="112">
        <f>IFERROR(F459/F457*100,"0,0")</f>
        <v>6.9</v>
      </c>
      <c r="H459" s="112">
        <f>IFERROR(F459/D459*100-100,"0,0")</f>
        <v>-3.8</v>
      </c>
    </row>
    <row r="460" spans="1:9" x14ac:dyDescent="0.2">
      <c r="A460" s="147"/>
      <c r="B460" s="146"/>
      <c r="C460" s="114" t="s">
        <v>473</v>
      </c>
      <c r="D460" s="110">
        <f>D465+D505+D530+D570+D590+D600+D630</f>
        <v>18549.5</v>
      </c>
      <c r="E460" s="112">
        <f>IFERROR(D460/D457*100,"0,0")</f>
        <v>1.9</v>
      </c>
      <c r="F460" s="110">
        <f>F465+F505+F530+F570+F590+F600+F630</f>
        <v>18203.900000000001</v>
      </c>
      <c r="G460" s="112">
        <f>IFERROR(F460/F457*100,"0,0")</f>
        <v>2.2999999999999998</v>
      </c>
      <c r="H460" s="112">
        <f t="shared" ref="H460:H463" si="134">IFERROR(F460/D460*100-100,"0")</f>
        <v>-1.9</v>
      </c>
    </row>
    <row r="461" spans="1:9" x14ac:dyDescent="0.2">
      <c r="A461" s="147"/>
      <c r="B461" s="146"/>
      <c r="C461" s="114" t="s">
        <v>474</v>
      </c>
      <c r="D461" s="110">
        <f>D466+D506+D531+D571+D591+D601+D631</f>
        <v>31948</v>
      </c>
      <c r="E461" s="112">
        <f>IFERROR(D461/D457*100,"0,0")</f>
        <v>3.3</v>
      </c>
      <c r="F461" s="110">
        <f>F466+F506+F531+F571+F591+F601+F631</f>
        <v>22379.200000000001</v>
      </c>
      <c r="G461" s="112">
        <f>IFERROR(F461/F457*100,"0,0")</f>
        <v>2.8</v>
      </c>
      <c r="H461" s="112">
        <f t="shared" si="134"/>
        <v>-30</v>
      </c>
    </row>
    <row r="462" spans="1:9" hidden="1" outlineLevel="1" x14ac:dyDescent="0.2">
      <c r="A462" s="147" t="s">
        <v>170</v>
      </c>
      <c r="B462" s="146" t="s">
        <v>515</v>
      </c>
      <c r="C462" s="114" t="s">
        <v>470</v>
      </c>
      <c r="D462" s="110">
        <f>SUM(D463:D466)</f>
        <v>87368.6</v>
      </c>
      <c r="E462" s="112">
        <f>E463+E464+E465+E466</f>
        <v>100</v>
      </c>
      <c r="F462" s="110">
        <f>SUM(F463:F466)</f>
        <v>76554.8</v>
      </c>
      <c r="G462" s="112">
        <f>G463+G464+G465+G466</f>
        <v>100</v>
      </c>
      <c r="H462" s="112">
        <f t="shared" si="134"/>
        <v>-12.4</v>
      </c>
    </row>
    <row r="463" spans="1:9" ht="31.5" hidden="1" outlineLevel="1" x14ac:dyDescent="0.2">
      <c r="A463" s="147"/>
      <c r="B463" s="146"/>
      <c r="C463" s="114" t="s">
        <v>471</v>
      </c>
      <c r="D463" s="110">
        <f t="shared" ref="D463:D466" si="135">D468+D473+D478+D483+D488+D493+D498</f>
        <v>86159.3</v>
      </c>
      <c r="E463" s="112">
        <f>IFERROR(D463/D462*100,"0,0")</f>
        <v>98.6</v>
      </c>
      <c r="F463" s="110">
        <f t="shared" ref="F463:F466" si="136">F468+F473+F478+F483+F488+F493+F498</f>
        <v>74506.5</v>
      </c>
      <c r="G463" s="112">
        <f>IFERROR(F463/F462*100,"0,0")</f>
        <v>97.3</v>
      </c>
      <c r="H463" s="112">
        <f t="shared" si="134"/>
        <v>-13.5</v>
      </c>
      <c r="I463" s="10"/>
    </row>
    <row r="464" spans="1:9" hidden="1" outlineLevel="1" x14ac:dyDescent="0.2">
      <c r="A464" s="147"/>
      <c r="B464" s="146"/>
      <c r="C464" s="114" t="s">
        <v>472</v>
      </c>
      <c r="D464" s="110">
        <f t="shared" si="135"/>
        <v>354.9</v>
      </c>
      <c r="E464" s="112">
        <f>IFERROR(D464/D462*100,"0,0")</f>
        <v>0.4</v>
      </c>
      <c r="F464" s="110">
        <f t="shared" si="136"/>
        <v>354.9</v>
      </c>
      <c r="G464" s="112">
        <f>IFERROR(F464/F462*100,"0,0")</f>
        <v>0.5</v>
      </c>
      <c r="H464" s="112">
        <f>IFERROR(F464/D464*100-100,"0,0")</f>
        <v>0</v>
      </c>
    </row>
    <row r="465" spans="1:8" hidden="1" outlineLevel="1" x14ac:dyDescent="0.2">
      <c r="A465" s="147"/>
      <c r="B465" s="146"/>
      <c r="C465" s="114" t="s">
        <v>473</v>
      </c>
      <c r="D465" s="110">
        <f t="shared" si="135"/>
        <v>98.4</v>
      </c>
      <c r="E465" s="112">
        <f>IFERROR(D465/D462*100,"0,0")</f>
        <v>0.1</v>
      </c>
      <c r="F465" s="110">
        <f t="shared" si="136"/>
        <v>98.4</v>
      </c>
      <c r="G465" s="112">
        <f>IFERROR(F465/F462*100,"0,0")</f>
        <v>0.1</v>
      </c>
      <c r="H465" s="112">
        <f t="shared" ref="H465:H468" si="137">IFERROR(F465/D465*100-100,"0")</f>
        <v>0</v>
      </c>
    </row>
    <row r="466" spans="1:8" hidden="1" outlineLevel="1" x14ac:dyDescent="0.2">
      <c r="A466" s="147"/>
      <c r="B466" s="146"/>
      <c r="C466" s="114" t="s">
        <v>474</v>
      </c>
      <c r="D466" s="110">
        <f t="shared" si="135"/>
        <v>756</v>
      </c>
      <c r="E466" s="112">
        <f>IFERROR(D466/D462*100,"0,0")</f>
        <v>0.9</v>
      </c>
      <c r="F466" s="110">
        <f t="shared" si="136"/>
        <v>1595</v>
      </c>
      <c r="G466" s="112">
        <f>IFERROR(F466/F462*100,"0,0")</f>
        <v>2.1</v>
      </c>
      <c r="H466" s="112">
        <f t="shared" si="137"/>
        <v>111</v>
      </c>
    </row>
    <row r="467" spans="1:8" hidden="1" outlineLevel="1" x14ac:dyDescent="0.2">
      <c r="A467" s="145" t="s">
        <v>171</v>
      </c>
      <c r="B467" s="134" t="s">
        <v>48</v>
      </c>
      <c r="C467" s="116" t="s">
        <v>470</v>
      </c>
      <c r="D467" s="115">
        <f>SUM(D468:D471)</f>
        <v>85281.600000000006</v>
      </c>
      <c r="E467" s="14">
        <f>E468+E469+E470+E471</f>
        <v>100</v>
      </c>
      <c r="F467" s="115">
        <f>SUM(F468:F471)</f>
        <v>74544.3</v>
      </c>
      <c r="G467" s="14">
        <f>G468+G469+G470+G471</f>
        <v>100</v>
      </c>
      <c r="H467" s="14">
        <f t="shared" si="137"/>
        <v>-12.6</v>
      </c>
    </row>
    <row r="468" spans="1:8" ht="31.5" hidden="1" outlineLevel="1" x14ac:dyDescent="0.2">
      <c r="A468" s="145"/>
      <c r="B468" s="134"/>
      <c r="C468" s="116" t="s">
        <v>471</v>
      </c>
      <c r="D468" s="115">
        <v>84525.6</v>
      </c>
      <c r="E468" s="14">
        <f>IFERROR(D468/D467*100,"0,0")</f>
        <v>99.1</v>
      </c>
      <c r="F468" s="115">
        <v>72949.3</v>
      </c>
      <c r="G468" s="14">
        <f>IFERROR(F468/F467*100,"0,0")</f>
        <v>97.9</v>
      </c>
      <c r="H468" s="14">
        <f t="shared" si="137"/>
        <v>-13.7</v>
      </c>
    </row>
    <row r="469" spans="1:8" hidden="1" outlineLevel="1" x14ac:dyDescent="0.2">
      <c r="A469" s="145"/>
      <c r="B469" s="134"/>
      <c r="C469" s="116" t="s">
        <v>472</v>
      </c>
      <c r="D469" s="115">
        <v>0</v>
      </c>
      <c r="E469" s="14">
        <f>IFERROR(D469/D467*100,"0,0")</f>
        <v>0</v>
      </c>
      <c r="F469" s="115">
        <v>0</v>
      </c>
      <c r="G469" s="14">
        <f>IFERROR(F469/F467*100,"0,0")</f>
        <v>0</v>
      </c>
      <c r="H469" s="14" t="str">
        <f>IFERROR(F469/D469*100-100,"0,0")</f>
        <v>0,0</v>
      </c>
    </row>
    <row r="470" spans="1:8" hidden="1" outlineLevel="1" x14ac:dyDescent="0.2">
      <c r="A470" s="145"/>
      <c r="B470" s="134"/>
      <c r="C470" s="116" t="s">
        <v>473</v>
      </c>
      <c r="D470" s="115">
        <v>0</v>
      </c>
      <c r="E470" s="14">
        <f>IFERROR(D470/D467*100,"0,0")</f>
        <v>0</v>
      </c>
      <c r="F470" s="115">
        <v>0</v>
      </c>
      <c r="G470" s="14">
        <f>IFERROR(F470/F467*100,"0,0")</f>
        <v>0</v>
      </c>
      <c r="H470" s="14" t="str">
        <f t="shared" ref="H470:H473" si="138">IFERROR(F470/D470*100-100,"0")</f>
        <v>0</v>
      </c>
    </row>
    <row r="471" spans="1:8" hidden="1" outlineLevel="1" x14ac:dyDescent="0.2">
      <c r="A471" s="145"/>
      <c r="B471" s="134"/>
      <c r="C471" s="116" t="s">
        <v>474</v>
      </c>
      <c r="D471" s="115">
        <v>756</v>
      </c>
      <c r="E471" s="14">
        <f>IFERROR(D471/D467*100,"0,0")</f>
        <v>0.9</v>
      </c>
      <c r="F471" s="115">
        <v>1595</v>
      </c>
      <c r="G471" s="14">
        <f>IFERROR(F471/F467*100,"0,0")</f>
        <v>2.1</v>
      </c>
      <c r="H471" s="14">
        <f t="shared" si="138"/>
        <v>111</v>
      </c>
    </row>
    <row r="472" spans="1:8" hidden="1" outlineLevel="1" x14ac:dyDescent="0.2">
      <c r="A472" s="145" t="s">
        <v>172</v>
      </c>
      <c r="B472" s="134" t="s">
        <v>516</v>
      </c>
      <c r="C472" s="116" t="s">
        <v>470</v>
      </c>
      <c r="D472" s="115">
        <f>SUM(D473:D476)</f>
        <v>52.3</v>
      </c>
      <c r="E472" s="14">
        <f>E473+E474+E475+E476</f>
        <v>100</v>
      </c>
      <c r="F472" s="115">
        <f>SUM(F473:F476)</f>
        <v>52.3</v>
      </c>
      <c r="G472" s="14">
        <f>G473+G474+G475+G476</f>
        <v>100</v>
      </c>
      <c r="H472" s="14">
        <f t="shared" si="138"/>
        <v>0</v>
      </c>
    </row>
    <row r="473" spans="1:8" ht="31.5" hidden="1" outlineLevel="1" x14ac:dyDescent="0.2">
      <c r="A473" s="145"/>
      <c r="B473" s="134"/>
      <c r="C473" s="116" t="s">
        <v>471</v>
      </c>
      <c r="D473" s="115">
        <v>52.3</v>
      </c>
      <c r="E473" s="14">
        <f>IFERROR(D473/D472*100,"0,0")</f>
        <v>100</v>
      </c>
      <c r="F473" s="115">
        <v>52.3</v>
      </c>
      <c r="G473" s="14">
        <f>IFERROR(F473/F472*100,"0,0")</f>
        <v>100</v>
      </c>
      <c r="H473" s="14">
        <f t="shared" si="138"/>
        <v>0</v>
      </c>
    </row>
    <row r="474" spans="1:8" hidden="1" outlineLevel="1" x14ac:dyDescent="0.2">
      <c r="A474" s="145"/>
      <c r="B474" s="134"/>
      <c r="C474" s="116" t="s">
        <v>472</v>
      </c>
      <c r="D474" s="115">
        <v>0</v>
      </c>
      <c r="E474" s="14">
        <f>IFERROR(D474/D472*100,"0,0")</f>
        <v>0</v>
      </c>
      <c r="F474" s="115">
        <v>0</v>
      </c>
      <c r="G474" s="14">
        <f>IFERROR(F474/F472*100,"0,0")</f>
        <v>0</v>
      </c>
      <c r="H474" s="14" t="str">
        <f>IFERROR(F474/D474*100-100,"0,0")</f>
        <v>0,0</v>
      </c>
    </row>
    <row r="475" spans="1:8" hidden="1" outlineLevel="1" x14ac:dyDescent="0.2">
      <c r="A475" s="145"/>
      <c r="B475" s="134"/>
      <c r="C475" s="116" t="s">
        <v>473</v>
      </c>
      <c r="D475" s="115">
        <v>0</v>
      </c>
      <c r="E475" s="14">
        <f>IFERROR(D475/D472*100,"0,0")</f>
        <v>0</v>
      </c>
      <c r="F475" s="115">
        <v>0</v>
      </c>
      <c r="G475" s="14">
        <f>IFERROR(F475/F472*100,"0,0")</f>
        <v>0</v>
      </c>
      <c r="H475" s="14" t="str">
        <f t="shared" ref="H475:H478" si="139">IFERROR(F475/D475*100-100,"0")</f>
        <v>0</v>
      </c>
    </row>
    <row r="476" spans="1:8" hidden="1" outlineLevel="1" x14ac:dyDescent="0.2">
      <c r="A476" s="145"/>
      <c r="B476" s="134"/>
      <c r="C476" s="116" t="s">
        <v>474</v>
      </c>
      <c r="D476" s="115">
        <v>0</v>
      </c>
      <c r="E476" s="14">
        <f>IFERROR(D476/D472*100,"0,0")</f>
        <v>0</v>
      </c>
      <c r="F476" s="115">
        <v>0</v>
      </c>
      <c r="G476" s="14">
        <f>IFERROR(F476/F472*100,"0,0")</f>
        <v>0</v>
      </c>
      <c r="H476" s="14" t="str">
        <f t="shared" si="139"/>
        <v>0</v>
      </c>
    </row>
    <row r="477" spans="1:8" hidden="1" outlineLevel="1" x14ac:dyDescent="0.2">
      <c r="A477" s="145" t="s">
        <v>173</v>
      </c>
      <c r="B477" s="134" t="s">
        <v>176</v>
      </c>
      <c r="C477" s="116" t="s">
        <v>470</v>
      </c>
      <c r="D477" s="115">
        <f>SUM(D478:D481)</f>
        <v>1552</v>
      </c>
      <c r="E477" s="14">
        <f>E478+E479+E480+E481</f>
        <v>100</v>
      </c>
      <c r="F477" s="115">
        <f>SUM(F478:F481)</f>
        <v>1475.9</v>
      </c>
      <c r="G477" s="14">
        <f>G478+G479+G480+G481</f>
        <v>100</v>
      </c>
      <c r="H477" s="14">
        <f t="shared" si="139"/>
        <v>-4.9000000000000004</v>
      </c>
    </row>
    <row r="478" spans="1:8" ht="31.5" hidden="1" outlineLevel="1" x14ac:dyDescent="0.2">
      <c r="A478" s="145"/>
      <c r="B478" s="134"/>
      <c r="C478" s="116" t="s">
        <v>471</v>
      </c>
      <c r="D478" s="115">
        <v>1552</v>
      </c>
      <c r="E478" s="14">
        <f>IFERROR(D478/D477*100,"0,0")</f>
        <v>100</v>
      </c>
      <c r="F478" s="115">
        <v>1475.9</v>
      </c>
      <c r="G478" s="14">
        <f>IFERROR(F478/F477*100,"0,0")</f>
        <v>100</v>
      </c>
      <c r="H478" s="14">
        <f t="shared" si="139"/>
        <v>-4.9000000000000004</v>
      </c>
    </row>
    <row r="479" spans="1:8" hidden="1" outlineLevel="1" x14ac:dyDescent="0.2">
      <c r="A479" s="145"/>
      <c r="B479" s="134"/>
      <c r="C479" s="116" t="s">
        <v>472</v>
      </c>
      <c r="D479" s="115">
        <v>0</v>
      </c>
      <c r="E479" s="14">
        <f>IFERROR(D479/D477*100,"0,0")</f>
        <v>0</v>
      </c>
      <c r="F479" s="115">
        <v>0</v>
      </c>
      <c r="G479" s="14">
        <f>IFERROR(F479/F477*100,"0,0")</f>
        <v>0</v>
      </c>
      <c r="H479" s="14" t="str">
        <f>IFERROR(F479/D479*100-100,"0,0")</f>
        <v>0,0</v>
      </c>
    </row>
    <row r="480" spans="1:8" hidden="1" outlineLevel="1" x14ac:dyDescent="0.2">
      <c r="A480" s="145"/>
      <c r="B480" s="134"/>
      <c r="C480" s="116" t="s">
        <v>473</v>
      </c>
      <c r="D480" s="115">
        <v>0</v>
      </c>
      <c r="E480" s="14">
        <f>IFERROR(D480/D477*100,"0,0")</f>
        <v>0</v>
      </c>
      <c r="F480" s="115">
        <v>0</v>
      </c>
      <c r="G480" s="14">
        <f>IFERROR(F480/F477*100,"0,0")</f>
        <v>0</v>
      </c>
      <c r="H480" s="14" t="str">
        <f t="shared" ref="H480:H483" si="140">IFERROR(F480/D480*100-100,"0")</f>
        <v>0</v>
      </c>
    </row>
    <row r="481" spans="1:8" hidden="1" outlineLevel="1" x14ac:dyDescent="0.2">
      <c r="A481" s="145"/>
      <c r="B481" s="134"/>
      <c r="C481" s="116" t="s">
        <v>474</v>
      </c>
      <c r="D481" s="115">
        <v>0</v>
      </c>
      <c r="E481" s="14">
        <f>IFERROR(D481/D477*100,"0,0")</f>
        <v>0</v>
      </c>
      <c r="F481" s="115">
        <v>0</v>
      </c>
      <c r="G481" s="14">
        <f>IFERROR(F481/F477*100,"0,0")</f>
        <v>0</v>
      </c>
      <c r="H481" s="14" t="str">
        <f t="shared" si="140"/>
        <v>0</v>
      </c>
    </row>
    <row r="482" spans="1:8" hidden="1" outlineLevel="1" x14ac:dyDescent="0.2">
      <c r="A482" s="145" t="s">
        <v>174</v>
      </c>
      <c r="B482" s="134" t="s">
        <v>517</v>
      </c>
      <c r="C482" s="116" t="s">
        <v>470</v>
      </c>
      <c r="D482" s="115">
        <f>SUM(D483:D486)</f>
        <v>0</v>
      </c>
      <c r="E482" s="14">
        <f>E483+E484+E485+E486</f>
        <v>0</v>
      </c>
      <c r="F482" s="115">
        <f>SUM(F483:F486)</f>
        <v>0</v>
      </c>
      <c r="G482" s="14">
        <f>G483+G484+G485+G486</f>
        <v>0</v>
      </c>
      <c r="H482" s="14" t="str">
        <f t="shared" si="140"/>
        <v>0</v>
      </c>
    </row>
    <row r="483" spans="1:8" ht="31.5" hidden="1" outlineLevel="1" x14ac:dyDescent="0.2">
      <c r="A483" s="145"/>
      <c r="B483" s="134"/>
      <c r="C483" s="116" t="s">
        <v>471</v>
      </c>
      <c r="D483" s="115">
        <v>0</v>
      </c>
      <c r="E483" s="14" t="str">
        <f>IFERROR(D483/D482*100,"0,0")</f>
        <v>0,0</v>
      </c>
      <c r="F483" s="115">
        <v>0</v>
      </c>
      <c r="G483" s="14" t="str">
        <f>IFERROR(F483/F482*100,"0,0")</f>
        <v>0,0</v>
      </c>
      <c r="H483" s="14" t="str">
        <f t="shared" si="140"/>
        <v>0</v>
      </c>
    </row>
    <row r="484" spans="1:8" hidden="1" outlineLevel="1" x14ac:dyDescent="0.2">
      <c r="A484" s="145"/>
      <c r="B484" s="134"/>
      <c r="C484" s="116" t="s">
        <v>472</v>
      </c>
      <c r="D484" s="115">
        <v>0</v>
      </c>
      <c r="E484" s="14" t="str">
        <f>IFERROR(D484/D482*100,"0,0")</f>
        <v>0,0</v>
      </c>
      <c r="F484" s="115">
        <v>0</v>
      </c>
      <c r="G484" s="14" t="str">
        <f>IFERROR(F484/F482*100,"0,0")</f>
        <v>0,0</v>
      </c>
      <c r="H484" s="14" t="str">
        <f>IFERROR(F484/D484*100-100,"0,0")</f>
        <v>0,0</v>
      </c>
    </row>
    <row r="485" spans="1:8" hidden="1" outlineLevel="1" x14ac:dyDescent="0.2">
      <c r="A485" s="145"/>
      <c r="B485" s="134"/>
      <c r="C485" s="116" t="s">
        <v>473</v>
      </c>
      <c r="D485" s="115">
        <v>0</v>
      </c>
      <c r="E485" s="14" t="str">
        <f>IFERROR(D485/D482*100,"0,0")</f>
        <v>0,0</v>
      </c>
      <c r="F485" s="115">
        <v>0</v>
      </c>
      <c r="G485" s="14" t="str">
        <f>IFERROR(F485/F482*100,"0,0")</f>
        <v>0,0</v>
      </c>
      <c r="H485" s="14" t="str">
        <f t="shared" ref="H485:H488" si="141">IFERROR(F485/D485*100-100,"0")</f>
        <v>0</v>
      </c>
    </row>
    <row r="486" spans="1:8" hidden="1" outlineLevel="1" x14ac:dyDescent="0.2">
      <c r="A486" s="145"/>
      <c r="B486" s="134"/>
      <c r="C486" s="116" t="s">
        <v>474</v>
      </c>
      <c r="D486" s="115">
        <v>0</v>
      </c>
      <c r="E486" s="14" t="str">
        <f>IFERROR(D486/D482*100,"0,0")</f>
        <v>0,0</v>
      </c>
      <c r="F486" s="115">
        <v>0</v>
      </c>
      <c r="G486" s="14" t="str">
        <f>IFERROR(F486/F482*100,"0,0")</f>
        <v>0,0</v>
      </c>
      <c r="H486" s="14" t="str">
        <f t="shared" si="141"/>
        <v>0</v>
      </c>
    </row>
    <row r="487" spans="1:8" hidden="1" outlineLevel="1" x14ac:dyDescent="0.2">
      <c r="A487" s="131" t="s">
        <v>175</v>
      </c>
      <c r="B487" s="139" t="s">
        <v>518</v>
      </c>
      <c r="C487" s="116" t="s">
        <v>470</v>
      </c>
      <c r="D487" s="115">
        <v>0</v>
      </c>
      <c r="E487" s="14">
        <f>E488+E489+E490+E491</f>
        <v>0</v>
      </c>
      <c r="F487" s="115">
        <v>0</v>
      </c>
      <c r="G487" s="14">
        <f>G488+G489+G490+G491</f>
        <v>0</v>
      </c>
      <c r="H487" s="14" t="str">
        <f t="shared" si="141"/>
        <v>0</v>
      </c>
    </row>
    <row r="488" spans="1:8" ht="31.5" hidden="1" outlineLevel="1" x14ac:dyDescent="0.2">
      <c r="A488" s="132"/>
      <c r="B488" s="140"/>
      <c r="C488" s="116" t="s">
        <v>471</v>
      </c>
      <c r="D488" s="115">
        <v>0</v>
      </c>
      <c r="E488" s="14" t="str">
        <f>IFERROR(D488/D487*100,"0,0")</f>
        <v>0,0</v>
      </c>
      <c r="F488" s="115">
        <v>0</v>
      </c>
      <c r="G488" s="14" t="str">
        <f>IFERROR(F488/F487*100,"0,0")</f>
        <v>0,0</v>
      </c>
      <c r="H488" s="14" t="str">
        <f t="shared" si="141"/>
        <v>0</v>
      </c>
    </row>
    <row r="489" spans="1:8" hidden="1" outlineLevel="1" x14ac:dyDescent="0.2">
      <c r="A489" s="132"/>
      <c r="B489" s="140"/>
      <c r="C489" s="116" t="s">
        <v>472</v>
      </c>
      <c r="D489" s="115">
        <v>0</v>
      </c>
      <c r="E489" s="14" t="str">
        <f>IFERROR(D489/D487*100,"0,0")</f>
        <v>0,0</v>
      </c>
      <c r="F489" s="115">
        <v>0</v>
      </c>
      <c r="G489" s="14" t="str">
        <f>IFERROR(F489/F487*100,"0,0")</f>
        <v>0,0</v>
      </c>
      <c r="H489" s="14" t="str">
        <f>IFERROR(F489/D489*100-100,"0,0")</f>
        <v>0,0</v>
      </c>
    </row>
    <row r="490" spans="1:8" hidden="1" outlineLevel="1" x14ac:dyDescent="0.2">
      <c r="A490" s="132"/>
      <c r="B490" s="140"/>
      <c r="C490" s="116" t="s">
        <v>473</v>
      </c>
      <c r="D490" s="115">
        <v>0</v>
      </c>
      <c r="E490" s="14" t="str">
        <f>IFERROR(D490/D487*100,"0,0")</f>
        <v>0,0</v>
      </c>
      <c r="F490" s="115">
        <v>0</v>
      </c>
      <c r="G490" s="14" t="str">
        <f>IFERROR(F490/F487*100,"0,0")</f>
        <v>0,0</v>
      </c>
      <c r="H490" s="14" t="str">
        <f t="shared" ref="H490:H493" si="142">IFERROR(F490/D490*100-100,"0")</f>
        <v>0</v>
      </c>
    </row>
    <row r="491" spans="1:8" hidden="1" outlineLevel="1" x14ac:dyDescent="0.2">
      <c r="A491" s="133"/>
      <c r="B491" s="141"/>
      <c r="C491" s="116" t="s">
        <v>474</v>
      </c>
      <c r="D491" s="115">
        <v>0</v>
      </c>
      <c r="E491" s="14" t="str">
        <f>IFERROR(D491/D487*100,"0,0")</f>
        <v>0,0</v>
      </c>
      <c r="F491" s="115">
        <v>0</v>
      </c>
      <c r="G491" s="14" t="str">
        <f>IFERROR(F491/F487*100,"0,0")</f>
        <v>0,0</v>
      </c>
      <c r="H491" s="14" t="str">
        <f t="shared" si="142"/>
        <v>0</v>
      </c>
    </row>
    <row r="492" spans="1:8" hidden="1" outlineLevel="1" x14ac:dyDescent="0.2">
      <c r="A492" s="145" t="s">
        <v>175</v>
      </c>
      <c r="B492" s="134" t="s">
        <v>519</v>
      </c>
      <c r="C492" s="116" t="s">
        <v>470</v>
      </c>
      <c r="D492" s="115">
        <f>SUM(D493:D496)</f>
        <v>427.2</v>
      </c>
      <c r="E492" s="14">
        <f>E493+E494+E495+E496</f>
        <v>100</v>
      </c>
      <c r="F492" s="115">
        <f>SUM(F493:F496)</f>
        <v>426.8</v>
      </c>
      <c r="G492" s="14">
        <f>G493+G494+G495+G496</f>
        <v>100</v>
      </c>
      <c r="H492" s="14">
        <f t="shared" si="142"/>
        <v>-0.1</v>
      </c>
    </row>
    <row r="493" spans="1:8" ht="31.5" hidden="1" outlineLevel="1" x14ac:dyDescent="0.2">
      <c r="A493" s="145"/>
      <c r="B493" s="134"/>
      <c r="C493" s="116" t="s">
        <v>471</v>
      </c>
      <c r="D493" s="115">
        <v>26</v>
      </c>
      <c r="E493" s="14">
        <f>IFERROR(D493/D492*100,"0,0")</f>
        <v>6.1</v>
      </c>
      <c r="F493" s="115">
        <v>25.6</v>
      </c>
      <c r="G493" s="14">
        <f>IFERROR(F493/F492*100,"0,0")</f>
        <v>6</v>
      </c>
      <c r="H493" s="14">
        <f t="shared" si="142"/>
        <v>-1.5</v>
      </c>
    </row>
    <row r="494" spans="1:8" hidden="1" outlineLevel="1" x14ac:dyDescent="0.2">
      <c r="A494" s="145"/>
      <c r="B494" s="134"/>
      <c r="C494" s="116" t="s">
        <v>472</v>
      </c>
      <c r="D494" s="115">
        <v>304.89999999999998</v>
      </c>
      <c r="E494" s="14">
        <f>IFERROR(D494/D492*100,"0,0")</f>
        <v>71.400000000000006</v>
      </c>
      <c r="F494" s="115">
        <v>304.89999999999998</v>
      </c>
      <c r="G494" s="14">
        <f>IFERROR(F494/F492*100,"0,0")</f>
        <v>71.400000000000006</v>
      </c>
      <c r="H494" s="14">
        <f>IFERROR(F494/D494*100-100,"0,0")</f>
        <v>0</v>
      </c>
    </row>
    <row r="495" spans="1:8" hidden="1" outlineLevel="1" x14ac:dyDescent="0.2">
      <c r="A495" s="145"/>
      <c r="B495" s="134"/>
      <c r="C495" s="116" t="s">
        <v>473</v>
      </c>
      <c r="D495" s="115">
        <v>96.3</v>
      </c>
      <c r="E495" s="14">
        <f>IFERROR(D495/D492*100,"0,0")</f>
        <v>22.5</v>
      </c>
      <c r="F495" s="115">
        <v>96.3</v>
      </c>
      <c r="G495" s="14">
        <f>IFERROR(F495/F492*100,"0,0")</f>
        <v>22.6</v>
      </c>
      <c r="H495" s="14">
        <f t="shared" ref="H495:H498" si="143">IFERROR(F495/D495*100-100,"0")</f>
        <v>0</v>
      </c>
    </row>
    <row r="496" spans="1:8" hidden="1" outlineLevel="1" x14ac:dyDescent="0.2">
      <c r="A496" s="145"/>
      <c r="B496" s="134"/>
      <c r="C496" s="116" t="s">
        <v>474</v>
      </c>
      <c r="D496" s="115">
        <v>0</v>
      </c>
      <c r="E496" s="14">
        <f>IFERROR(D496/D492*100,"0,0")</f>
        <v>0</v>
      </c>
      <c r="F496" s="115">
        <v>0</v>
      </c>
      <c r="G496" s="14">
        <f>IFERROR(F496/F492*100,"0,0")</f>
        <v>0</v>
      </c>
      <c r="H496" s="14" t="str">
        <f t="shared" si="143"/>
        <v>0</v>
      </c>
    </row>
    <row r="497" spans="1:8" hidden="1" outlineLevel="1" x14ac:dyDescent="0.2">
      <c r="A497" s="145" t="s">
        <v>177</v>
      </c>
      <c r="B497" s="134" t="s">
        <v>520</v>
      </c>
      <c r="C497" s="116" t="s">
        <v>470</v>
      </c>
      <c r="D497" s="115">
        <f>SUM(D498:D501)</f>
        <v>55.5</v>
      </c>
      <c r="E497" s="14">
        <f>E498+E499+E500+E501</f>
        <v>100</v>
      </c>
      <c r="F497" s="115">
        <f>SUM(F498:F501)</f>
        <v>55.5</v>
      </c>
      <c r="G497" s="14">
        <f>G498+G499+G500+G501</f>
        <v>100</v>
      </c>
      <c r="H497" s="14">
        <f t="shared" si="143"/>
        <v>0</v>
      </c>
    </row>
    <row r="498" spans="1:8" ht="31.5" hidden="1" outlineLevel="1" x14ac:dyDescent="0.2">
      <c r="A498" s="145"/>
      <c r="B498" s="134"/>
      <c r="C498" s="116" t="s">
        <v>471</v>
      </c>
      <c r="D498" s="115">
        <v>3.4</v>
      </c>
      <c r="E498" s="14">
        <f>IFERROR(D498/D497*100,"0,0")</f>
        <v>6.1</v>
      </c>
      <c r="F498" s="115">
        <v>3.4</v>
      </c>
      <c r="G498" s="14">
        <f>IFERROR(F498/F497*100,"0,0")</f>
        <v>6.1</v>
      </c>
      <c r="H498" s="14">
        <f t="shared" si="143"/>
        <v>0</v>
      </c>
    </row>
    <row r="499" spans="1:8" hidden="1" outlineLevel="1" x14ac:dyDescent="0.2">
      <c r="A499" s="145"/>
      <c r="B499" s="134"/>
      <c r="C499" s="116" t="s">
        <v>472</v>
      </c>
      <c r="D499" s="115">
        <v>50</v>
      </c>
      <c r="E499" s="14">
        <f>IFERROR(D499/D497*100,"0,0")</f>
        <v>90.1</v>
      </c>
      <c r="F499" s="115">
        <v>50</v>
      </c>
      <c r="G499" s="14">
        <f>IFERROR(F499/F497*100,"0,0")</f>
        <v>90.1</v>
      </c>
      <c r="H499" s="14">
        <f>IFERROR(F499/D499*100-100,"0,0")</f>
        <v>0</v>
      </c>
    </row>
    <row r="500" spans="1:8" hidden="1" outlineLevel="1" x14ac:dyDescent="0.2">
      <c r="A500" s="145"/>
      <c r="B500" s="134"/>
      <c r="C500" s="116" t="s">
        <v>473</v>
      </c>
      <c r="D500" s="115">
        <v>2.1</v>
      </c>
      <c r="E500" s="14">
        <f>IFERROR(D500/D497*100,"0,0")</f>
        <v>3.8</v>
      </c>
      <c r="F500" s="115">
        <v>2.1</v>
      </c>
      <c r="G500" s="14">
        <f>IFERROR(F500/F497*100,"0,0")</f>
        <v>3.8</v>
      </c>
      <c r="H500" s="14">
        <f t="shared" ref="H500:H503" si="144">IFERROR(F500/D500*100-100,"0")</f>
        <v>0</v>
      </c>
    </row>
    <row r="501" spans="1:8" hidden="1" outlineLevel="1" x14ac:dyDescent="0.2">
      <c r="A501" s="145"/>
      <c r="B501" s="134"/>
      <c r="C501" s="116" t="s">
        <v>474</v>
      </c>
      <c r="D501" s="115">
        <v>0</v>
      </c>
      <c r="E501" s="14">
        <f>IFERROR(D501/D497*100,"0,0")</f>
        <v>0</v>
      </c>
      <c r="F501" s="115">
        <v>0</v>
      </c>
      <c r="G501" s="14">
        <f>IFERROR(F501/F497*100,"0,0")</f>
        <v>0</v>
      </c>
      <c r="H501" s="14" t="str">
        <f t="shared" si="144"/>
        <v>0</v>
      </c>
    </row>
    <row r="502" spans="1:8" hidden="1" outlineLevel="1" x14ac:dyDescent="0.2">
      <c r="A502" s="147" t="s">
        <v>179</v>
      </c>
      <c r="B502" s="146" t="s">
        <v>521</v>
      </c>
      <c r="C502" s="114" t="s">
        <v>470</v>
      </c>
      <c r="D502" s="110">
        <f>SUM(D503:D506)</f>
        <v>18220.2</v>
      </c>
      <c r="E502" s="112">
        <f>E503+E504+E505+E506</f>
        <v>100</v>
      </c>
      <c r="F502" s="110">
        <f>SUM(F503:F506)</f>
        <v>17662.2</v>
      </c>
      <c r="G502" s="112">
        <f>G503+G504+G505+G506</f>
        <v>100.1</v>
      </c>
      <c r="H502" s="112">
        <f t="shared" si="144"/>
        <v>-3.1</v>
      </c>
    </row>
    <row r="503" spans="1:8" ht="31.5" hidden="1" outlineLevel="1" x14ac:dyDescent="0.2">
      <c r="A503" s="147"/>
      <c r="B503" s="146"/>
      <c r="C503" s="114" t="s">
        <v>471</v>
      </c>
      <c r="D503" s="110">
        <f>D508+D513+D518+D523</f>
        <v>17838.099999999999</v>
      </c>
      <c r="E503" s="112">
        <f>IFERROR(D503/D502*100,"0,0")</f>
        <v>97.9</v>
      </c>
      <c r="F503" s="110">
        <f>F508+F513+F518+F523</f>
        <v>17157.7</v>
      </c>
      <c r="G503" s="112">
        <f>IFERROR(F503/F502*100,"0,0")+0.1</f>
        <v>97.2</v>
      </c>
      <c r="H503" s="112">
        <f t="shared" si="144"/>
        <v>-3.8</v>
      </c>
    </row>
    <row r="504" spans="1:8" hidden="1" outlineLevel="1" x14ac:dyDescent="0.2">
      <c r="A504" s="147"/>
      <c r="B504" s="146"/>
      <c r="C504" s="114" t="s">
        <v>472</v>
      </c>
      <c r="D504" s="110">
        <f t="shared" ref="D504:F506" si="145">D509+D514+D519+D524</f>
        <v>50</v>
      </c>
      <c r="E504" s="112">
        <f>IFERROR(D504/D502*100,"0,0")</f>
        <v>0.3</v>
      </c>
      <c r="F504" s="110">
        <f t="shared" si="145"/>
        <v>50</v>
      </c>
      <c r="G504" s="112">
        <f>IFERROR(F504/F502*100,"0,0")</f>
        <v>0.3</v>
      </c>
      <c r="H504" s="112">
        <f>IFERROR(F504/D504*100-100,"0,0")</f>
        <v>0</v>
      </c>
    </row>
    <row r="505" spans="1:8" hidden="1" outlineLevel="1" x14ac:dyDescent="0.2">
      <c r="A505" s="147"/>
      <c r="B505" s="146"/>
      <c r="C505" s="114" t="s">
        <v>473</v>
      </c>
      <c r="D505" s="110">
        <f t="shared" si="145"/>
        <v>2.1</v>
      </c>
      <c r="E505" s="112">
        <f>IFERROR(D505/D502*100,"0,0")</f>
        <v>0</v>
      </c>
      <c r="F505" s="110">
        <f t="shared" si="145"/>
        <v>2.1</v>
      </c>
      <c r="G505" s="112">
        <f>IFERROR(F505/F502*100,"0,0")</f>
        <v>0</v>
      </c>
      <c r="H505" s="112">
        <f t="shared" ref="H505:H508" si="146">IFERROR(F505/D505*100-100,"0")</f>
        <v>0</v>
      </c>
    </row>
    <row r="506" spans="1:8" hidden="1" outlineLevel="1" x14ac:dyDescent="0.2">
      <c r="A506" s="147"/>
      <c r="B506" s="146"/>
      <c r="C506" s="114" t="s">
        <v>474</v>
      </c>
      <c r="D506" s="110">
        <f t="shared" si="145"/>
        <v>330</v>
      </c>
      <c r="E506" s="112">
        <f>IFERROR(D506/D502*100,"0,0")</f>
        <v>1.8</v>
      </c>
      <c r="F506" s="110">
        <f t="shared" si="145"/>
        <v>452.4</v>
      </c>
      <c r="G506" s="112">
        <f>IFERROR(F506/F502*100,"0,0")</f>
        <v>2.6</v>
      </c>
      <c r="H506" s="112">
        <f t="shared" si="146"/>
        <v>37.1</v>
      </c>
    </row>
    <row r="507" spans="1:8" hidden="1" outlineLevel="1" x14ac:dyDescent="0.2">
      <c r="A507" s="145" t="s">
        <v>180</v>
      </c>
      <c r="B507" s="134" t="s">
        <v>48</v>
      </c>
      <c r="C507" s="116" t="s">
        <v>470</v>
      </c>
      <c r="D507" s="115">
        <f>SUM(D508:D511)</f>
        <v>18164.7</v>
      </c>
      <c r="E507" s="14">
        <f>E508+E509+E510+E511</f>
        <v>100</v>
      </c>
      <c r="F507" s="115">
        <f>SUM(F508:F511)</f>
        <v>17567</v>
      </c>
      <c r="G507" s="14">
        <f>G508+G509+G510+G511</f>
        <v>100</v>
      </c>
      <c r="H507" s="14">
        <f t="shared" si="146"/>
        <v>-3.3</v>
      </c>
    </row>
    <row r="508" spans="1:8" ht="31.5" hidden="1" outlineLevel="1" x14ac:dyDescent="0.2">
      <c r="A508" s="145"/>
      <c r="B508" s="134"/>
      <c r="C508" s="116" t="s">
        <v>471</v>
      </c>
      <c r="D508" s="115">
        <v>17834.7</v>
      </c>
      <c r="E508" s="14">
        <f>IFERROR(D508/D507*100,"0,0")</f>
        <v>98.2</v>
      </c>
      <c r="F508" s="115">
        <v>17114.599999999999</v>
      </c>
      <c r="G508" s="14">
        <f>IFERROR(F508/F507*100,"0,0")</f>
        <v>97.4</v>
      </c>
      <c r="H508" s="14">
        <f t="shared" si="146"/>
        <v>-4</v>
      </c>
    </row>
    <row r="509" spans="1:8" hidden="1" outlineLevel="1" x14ac:dyDescent="0.2">
      <c r="A509" s="145"/>
      <c r="B509" s="134"/>
      <c r="C509" s="116" t="s">
        <v>472</v>
      </c>
      <c r="D509" s="115">
        <v>0</v>
      </c>
      <c r="E509" s="14">
        <f>IFERROR(D509/D507*100,"0,0")</f>
        <v>0</v>
      </c>
      <c r="F509" s="115">
        <v>0</v>
      </c>
      <c r="G509" s="14">
        <f>IFERROR(F509/F507*100,"0,0")</f>
        <v>0</v>
      </c>
      <c r="H509" s="14" t="str">
        <f>IFERROR(F509/D509*100-100,"0,0")</f>
        <v>0,0</v>
      </c>
    </row>
    <row r="510" spans="1:8" hidden="1" outlineLevel="1" x14ac:dyDescent="0.2">
      <c r="A510" s="145"/>
      <c r="B510" s="134"/>
      <c r="C510" s="116" t="s">
        <v>473</v>
      </c>
      <c r="D510" s="115">
        <v>0</v>
      </c>
      <c r="E510" s="14">
        <f>IFERROR(D510/D507*100,"0,0")</f>
        <v>0</v>
      </c>
      <c r="F510" s="115">
        <v>0</v>
      </c>
      <c r="G510" s="14">
        <f>IFERROR(F510/F507*100,"0,0")</f>
        <v>0</v>
      </c>
      <c r="H510" s="14" t="str">
        <f t="shared" ref="H510:H513" si="147">IFERROR(F510/D510*100-100,"0")</f>
        <v>0</v>
      </c>
    </row>
    <row r="511" spans="1:8" hidden="1" outlineLevel="1" x14ac:dyDescent="0.2">
      <c r="A511" s="145"/>
      <c r="B511" s="134"/>
      <c r="C511" s="116" t="s">
        <v>474</v>
      </c>
      <c r="D511" s="115">
        <v>330</v>
      </c>
      <c r="E511" s="14">
        <f>IFERROR(D511/D507*100,"0,0")</f>
        <v>1.8</v>
      </c>
      <c r="F511" s="115">
        <v>452.4</v>
      </c>
      <c r="G511" s="14">
        <f>IFERROR(F511/F507*100,"0,0")</f>
        <v>2.6</v>
      </c>
      <c r="H511" s="14">
        <f t="shared" si="147"/>
        <v>37.1</v>
      </c>
    </row>
    <row r="512" spans="1:8" hidden="1" outlineLevel="1" x14ac:dyDescent="0.2">
      <c r="A512" s="145" t="s">
        <v>181</v>
      </c>
      <c r="B512" s="134" t="s">
        <v>522</v>
      </c>
      <c r="C512" s="116" t="s">
        <v>470</v>
      </c>
      <c r="D512" s="115">
        <f>SUM(D513:D516)</f>
        <v>0</v>
      </c>
      <c r="E512" s="14">
        <f>E513+E514+E515+E516</f>
        <v>0</v>
      </c>
      <c r="F512" s="115">
        <f>SUM(F513:F516)</f>
        <v>39.700000000000003</v>
      </c>
      <c r="G512" s="14">
        <f>G513+G514+G515+G516</f>
        <v>100</v>
      </c>
      <c r="H512" s="14" t="str">
        <f t="shared" si="147"/>
        <v>0</v>
      </c>
    </row>
    <row r="513" spans="1:8" ht="31.5" hidden="1" outlineLevel="1" x14ac:dyDescent="0.2">
      <c r="A513" s="145"/>
      <c r="B513" s="134"/>
      <c r="C513" s="116" t="s">
        <v>471</v>
      </c>
      <c r="D513" s="115">
        <v>0</v>
      </c>
      <c r="E513" s="14" t="str">
        <f>IFERROR(D513/D512*100,"0,0")</f>
        <v>0,0</v>
      </c>
      <c r="F513" s="115">
        <v>39.700000000000003</v>
      </c>
      <c r="G513" s="14">
        <f>IFERROR(F513/F512*100,"0,0")</f>
        <v>100</v>
      </c>
      <c r="H513" s="14" t="str">
        <f t="shared" si="147"/>
        <v>0</v>
      </c>
    </row>
    <row r="514" spans="1:8" hidden="1" outlineLevel="1" x14ac:dyDescent="0.2">
      <c r="A514" s="145"/>
      <c r="B514" s="134"/>
      <c r="C514" s="116" t="s">
        <v>472</v>
      </c>
      <c r="D514" s="115">
        <v>0</v>
      </c>
      <c r="E514" s="14" t="str">
        <f>IFERROR(D514/D512*100,"0,0")</f>
        <v>0,0</v>
      </c>
      <c r="F514" s="115">
        <v>0</v>
      </c>
      <c r="G514" s="14">
        <f>IFERROR(F514/F512*100,"0,0")</f>
        <v>0</v>
      </c>
      <c r="H514" s="14" t="str">
        <f>IFERROR(F514/D514*100-100,"0,0")</f>
        <v>0,0</v>
      </c>
    </row>
    <row r="515" spans="1:8" hidden="1" outlineLevel="1" x14ac:dyDescent="0.2">
      <c r="A515" s="145"/>
      <c r="B515" s="134"/>
      <c r="C515" s="116" t="s">
        <v>473</v>
      </c>
      <c r="D515" s="115">
        <v>0</v>
      </c>
      <c r="E515" s="14" t="str">
        <f>IFERROR(D515/D512*100,"0,0")</f>
        <v>0,0</v>
      </c>
      <c r="F515" s="115">
        <v>0</v>
      </c>
      <c r="G515" s="14">
        <f>IFERROR(F515/F512*100,"0,0")</f>
        <v>0</v>
      </c>
      <c r="H515" s="14" t="str">
        <f t="shared" ref="H515:H518" si="148">IFERROR(F515/D515*100-100,"0")</f>
        <v>0</v>
      </c>
    </row>
    <row r="516" spans="1:8" hidden="1" outlineLevel="1" x14ac:dyDescent="0.2">
      <c r="A516" s="145"/>
      <c r="B516" s="134"/>
      <c r="C516" s="116" t="s">
        <v>474</v>
      </c>
      <c r="D516" s="115">
        <v>0</v>
      </c>
      <c r="E516" s="14" t="str">
        <f>IFERROR(D516/D512*100,"0,0")</f>
        <v>0,0</v>
      </c>
      <c r="F516" s="115">
        <v>0</v>
      </c>
      <c r="G516" s="14">
        <f>IFERROR(F516/F512*100,"0,0")</f>
        <v>0</v>
      </c>
      <c r="H516" s="14" t="str">
        <f t="shared" si="148"/>
        <v>0</v>
      </c>
    </row>
    <row r="517" spans="1:8" hidden="1" outlineLevel="1" x14ac:dyDescent="0.2">
      <c r="A517" s="145" t="s">
        <v>523</v>
      </c>
      <c r="B517" s="134" t="s">
        <v>518</v>
      </c>
      <c r="C517" s="116" t="s">
        <v>470</v>
      </c>
      <c r="D517" s="115">
        <f>SUM(D518:D521)</f>
        <v>0</v>
      </c>
      <c r="E517" s="14">
        <f>E518+E519+E520+E521</f>
        <v>0</v>
      </c>
      <c r="F517" s="115">
        <f>SUM(F518:F521)</f>
        <v>0</v>
      </c>
      <c r="G517" s="14">
        <f>G518+G519+G520+G521</f>
        <v>0</v>
      </c>
      <c r="H517" s="14" t="str">
        <f t="shared" si="148"/>
        <v>0</v>
      </c>
    </row>
    <row r="518" spans="1:8" ht="31.5" hidden="1" outlineLevel="1" x14ac:dyDescent="0.2">
      <c r="A518" s="145"/>
      <c r="B518" s="134"/>
      <c r="C518" s="116" t="s">
        <v>471</v>
      </c>
      <c r="D518" s="115">
        <v>0</v>
      </c>
      <c r="E518" s="14" t="str">
        <f>IFERROR(D518/D517*100,"0,0")</f>
        <v>0,0</v>
      </c>
      <c r="F518" s="115">
        <v>0</v>
      </c>
      <c r="G518" s="14" t="str">
        <f>IFERROR(F518/F517*100,"0,0")</f>
        <v>0,0</v>
      </c>
      <c r="H518" s="14" t="str">
        <f t="shared" si="148"/>
        <v>0</v>
      </c>
    </row>
    <row r="519" spans="1:8" hidden="1" outlineLevel="1" x14ac:dyDescent="0.2">
      <c r="A519" s="145"/>
      <c r="B519" s="134"/>
      <c r="C519" s="116" t="s">
        <v>472</v>
      </c>
      <c r="D519" s="115">
        <v>0</v>
      </c>
      <c r="E519" s="14" t="str">
        <f>IFERROR(D519/D517*100,"0,0")</f>
        <v>0,0</v>
      </c>
      <c r="F519" s="115">
        <v>0</v>
      </c>
      <c r="G519" s="14" t="str">
        <f>IFERROR(F519/F517*100,"0,0")</f>
        <v>0,0</v>
      </c>
      <c r="H519" s="14" t="str">
        <f>IFERROR(F519/D519*100-100,"0,0")</f>
        <v>0,0</v>
      </c>
    </row>
    <row r="520" spans="1:8" hidden="1" outlineLevel="1" x14ac:dyDescent="0.2">
      <c r="A520" s="145"/>
      <c r="B520" s="134"/>
      <c r="C520" s="116" t="s">
        <v>473</v>
      </c>
      <c r="D520" s="115">
        <v>0</v>
      </c>
      <c r="E520" s="14" t="str">
        <f>IFERROR(D520/D517*100,"0,0")</f>
        <v>0,0</v>
      </c>
      <c r="F520" s="115">
        <v>0</v>
      </c>
      <c r="G520" s="14" t="str">
        <f>IFERROR(F520/F517*100,"0,0")</f>
        <v>0,0</v>
      </c>
      <c r="H520" s="14" t="str">
        <f t="shared" ref="H520:H523" si="149">IFERROR(F520/D520*100-100,"0")</f>
        <v>0</v>
      </c>
    </row>
    <row r="521" spans="1:8" hidden="1" outlineLevel="1" x14ac:dyDescent="0.2">
      <c r="A521" s="145"/>
      <c r="B521" s="134"/>
      <c r="C521" s="116" t="s">
        <v>474</v>
      </c>
      <c r="D521" s="115">
        <v>0</v>
      </c>
      <c r="E521" s="14" t="str">
        <f>IFERROR(D521/D517*100,"0,0")</f>
        <v>0,0</v>
      </c>
      <c r="F521" s="115">
        <v>0</v>
      </c>
      <c r="G521" s="14" t="str">
        <f>IFERROR(F521/F517*100,"0,0")</f>
        <v>0,0</v>
      </c>
      <c r="H521" s="14" t="str">
        <f t="shared" si="149"/>
        <v>0</v>
      </c>
    </row>
    <row r="522" spans="1:8" hidden="1" outlineLevel="1" x14ac:dyDescent="0.2">
      <c r="A522" s="145" t="s">
        <v>524</v>
      </c>
      <c r="B522" s="134" t="s">
        <v>178</v>
      </c>
      <c r="C522" s="116" t="s">
        <v>470</v>
      </c>
      <c r="D522" s="115">
        <f>SUM(D523:D526)</f>
        <v>55.5</v>
      </c>
      <c r="E522" s="14">
        <f>E523+E524+E525+E526</f>
        <v>100</v>
      </c>
      <c r="F522" s="115">
        <f>SUM(F523:F526)</f>
        <v>55.5</v>
      </c>
      <c r="G522" s="14">
        <f>G523+G524+G525+G526</f>
        <v>100</v>
      </c>
      <c r="H522" s="14">
        <f t="shared" si="149"/>
        <v>0</v>
      </c>
    </row>
    <row r="523" spans="1:8" ht="31.5" hidden="1" outlineLevel="1" x14ac:dyDescent="0.2">
      <c r="A523" s="145"/>
      <c r="B523" s="134"/>
      <c r="C523" s="116" t="s">
        <v>471</v>
      </c>
      <c r="D523" s="115">
        <v>3.4</v>
      </c>
      <c r="E523" s="14">
        <f>IFERROR(D523/D522*100,"0,0")</f>
        <v>6.1</v>
      </c>
      <c r="F523" s="115">
        <v>3.4</v>
      </c>
      <c r="G523" s="14">
        <f>IFERROR(F523/F522*100,"0,0")</f>
        <v>6.1</v>
      </c>
      <c r="H523" s="14">
        <f t="shared" si="149"/>
        <v>0</v>
      </c>
    </row>
    <row r="524" spans="1:8" hidden="1" outlineLevel="1" x14ac:dyDescent="0.2">
      <c r="A524" s="145"/>
      <c r="B524" s="134"/>
      <c r="C524" s="116" t="s">
        <v>472</v>
      </c>
      <c r="D524" s="115">
        <v>50</v>
      </c>
      <c r="E524" s="14">
        <f>IFERROR(D524/D522*100,"0,0")</f>
        <v>90.1</v>
      </c>
      <c r="F524" s="115">
        <v>50</v>
      </c>
      <c r="G524" s="14">
        <f>IFERROR(F524/F522*100,"0,0")</f>
        <v>90.1</v>
      </c>
      <c r="H524" s="14">
        <f>IFERROR(F524/D524*100-100,"0,0")</f>
        <v>0</v>
      </c>
    </row>
    <row r="525" spans="1:8" hidden="1" outlineLevel="1" x14ac:dyDescent="0.2">
      <c r="A525" s="145"/>
      <c r="B525" s="134"/>
      <c r="C525" s="116" t="s">
        <v>473</v>
      </c>
      <c r="D525" s="115">
        <v>2.1</v>
      </c>
      <c r="E525" s="14">
        <f>IFERROR(D525/D522*100,"0,0")</f>
        <v>3.8</v>
      </c>
      <c r="F525" s="115">
        <v>2.1</v>
      </c>
      <c r="G525" s="14">
        <f>IFERROR(F525/F522*100,"0,0")</f>
        <v>3.8</v>
      </c>
      <c r="H525" s="14">
        <f t="shared" ref="H525:H528" si="150">IFERROR(F525/D525*100-100,"0")</f>
        <v>0</v>
      </c>
    </row>
    <row r="526" spans="1:8" hidden="1" outlineLevel="1" x14ac:dyDescent="0.2">
      <c r="A526" s="145"/>
      <c r="B526" s="134"/>
      <c r="C526" s="116" t="s">
        <v>474</v>
      </c>
      <c r="D526" s="115">
        <v>0</v>
      </c>
      <c r="E526" s="14">
        <f>IFERROR(D526/D522*100,"0,0")</f>
        <v>0</v>
      </c>
      <c r="F526" s="115">
        <v>0</v>
      </c>
      <c r="G526" s="14">
        <f>IFERROR(F526/F522*100,"0,0")</f>
        <v>0</v>
      </c>
      <c r="H526" s="14" t="str">
        <f t="shared" si="150"/>
        <v>0</v>
      </c>
    </row>
    <row r="527" spans="1:8" hidden="1" outlineLevel="1" x14ac:dyDescent="0.2">
      <c r="A527" s="147" t="s">
        <v>182</v>
      </c>
      <c r="B527" s="146" t="s">
        <v>525</v>
      </c>
      <c r="C527" s="114" t="s">
        <v>470</v>
      </c>
      <c r="D527" s="110">
        <f>SUM(D528:D531)</f>
        <v>49504.5</v>
      </c>
      <c r="E527" s="112">
        <f>E528+E529+E530+E531</f>
        <v>99.9</v>
      </c>
      <c r="F527" s="110">
        <f>SUM(F528:F531)</f>
        <v>48098.400000000001</v>
      </c>
      <c r="G527" s="112">
        <f>G528+G529+G530+G531</f>
        <v>100</v>
      </c>
      <c r="H527" s="112">
        <f t="shared" si="150"/>
        <v>-2.8</v>
      </c>
    </row>
    <row r="528" spans="1:8" ht="31.5" hidden="1" outlineLevel="1" x14ac:dyDescent="0.2">
      <c r="A528" s="147"/>
      <c r="B528" s="146"/>
      <c r="C528" s="114" t="s">
        <v>471</v>
      </c>
      <c r="D528" s="110">
        <f t="shared" ref="D528:D531" si="151">D533+D538+D543+D548+D553+D558+D563</f>
        <v>41159</v>
      </c>
      <c r="E528" s="112">
        <f>IFERROR(D528/D527*100,"0,0")</f>
        <v>83.1</v>
      </c>
      <c r="F528" s="110">
        <f>F533+F538+F543+F548+F553+F558+F563</f>
        <v>40723.599999999999</v>
      </c>
      <c r="G528" s="112">
        <f>IFERROR(F528/F527*100,"0,0")</f>
        <v>84.7</v>
      </c>
      <c r="H528" s="112">
        <f t="shared" si="150"/>
        <v>-1.1000000000000001</v>
      </c>
    </row>
    <row r="529" spans="1:8" hidden="1" outlineLevel="1" x14ac:dyDescent="0.2">
      <c r="A529" s="147"/>
      <c r="B529" s="146"/>
      <c r="C529" s="114" t="s">
        <v>472</v>
      </c>
      <c r="D529" s="110">
        <f t="shared" si="151"/>
        <v>1889</v>
      </c>
      <c r="E529" s="112">
        <f>IFERROR(D529/D527*100,"0,0")</f>
        <v>3.8</v>
      </c>
      <c r="F529" s="110">
        <f t="shared" ref="F529:F531" si="152">F534+F539+F544+F549+F554+F559+F564</f>
        <v>1889</v>
      </c>
      <c r="G529" s="112">
        <f>IFERROR(F529/F527*100,"0,0")</f>
        <v>3.9</v>
      </c>
      <c r="H529" s="112">
        <f>IFERROR(F529/D529*100-100,"0,0")</f>
        <v>0</v>
      </c>
    </row>
    <row r="530" spans="1:8" hidden="1" outlineLevel="1" x14ac:dyDescent="0.2">
      <c r="A530" s="147"/>
      <c r="B530" s="146"/>
      <c r="C530" s="114" t="s">
        <v>473</v>
      </c>
      <c r="D530" s="110">
        <f t="shared" si="151"/>
        <v>596.5</v>
      </c>
      <c r="E530" s="112">
        <f>IFERROR(D530/D527*100,"0,0")</f>
        <v>1.2</v>
      </c>
      <c r="F530" s="110">
        <f t="shared" si="152"/>
        <v>596.5</v>
      </c>
      <c r="G530" s="112">
        <f>IFERROR(F530/F527*100,"0,0")</f>
        <v>1.2</v>
      </c>
      <c r="H530" s="112">
        <f t="shared" ref="H530:H533" si="153">IFERROR(F530/D530*100-100,"0")</f>
        <v>0</v>
      </c>
    </row>
    <row r="531" spans="1:8" hidden="1" outlineLevel="1" x14ac:dyDescent="0.2">
      <c r="A531" s="147"/>
      <c r="B531" s="146"/>
      <c r="C531" s="114" t="s">
        <v>474</v>
      </c>
      <c r="D531" s="110">
        <f t="shared" si="151"/>
        <v>5860</v>
      </c>
      <c r="E531" s="112">
        <f>IFERROR(D531/D527*100,"0,0")</f>
        <v>11.8</v>
      </c>
      <c r="F531" s="110">
        <f t="shared" si="152"/>
        <v>4889.3</v>
      </c>
      <c r="G531" s="112">
        <f>IFERROR(F531/F527*100,"0,0")</f>
        <v>10.199999999999999</v>
      </c>
      <c r="H531" s="112">
        <f t="shared" si="153"/>
        <v>-16.600000000000001</v>
      </c>
    </row>
    <row r="532" spans="1:8" hidden="1" outlineLevel="1" x14ac:dyDescent="0.2">
      <c r="A532" s="145" t="s">
        <v>183</v>
      </c>
      <c r="B532" s="134" t="s">
        <v>48</v>
      </c>
      <c r="C532" s="116" t="s">
        <v>470</v>
      </c>
      <c r="D532" s="115">
        <f>SUM(D533:D536)</f>
        <v>46860</v>
      </c>
      <c r="E532" s="14">
        <f>E533+E534+E535+E536</f>
        <v>100</v>
      </c>
      <c r="F532" s="115">
        <f>SUM(F533:F536)</f>
        <v>45454.3</v>
      </c>
      <c r="G532" s="14">
        <f>G533+G534+G535+G536</f>
        <v>100</v>
      </c>
      <c r="H532" s="14">
        <f t="shared" si="153"/>
        <v>-3</v>
      </c>
    </row>
    <row r="533" spans="1:8" ht="31.5" hidden="1" outlineLevel="1" x14ac:dyDescent="0.2">
      <c r="A533" s="145"/>
      <c r="B533" s="134"/>
      <c r="C533" s="116" t="s">
        <v>471</v>
      </c>
      <c r="D533" s="115">
        <v>41000</v>
      </c>
      <c r="E533" s="14">
        <f>IFERROR(D533/D532*100,"0,0")</f>
        <v>87.5</v>
      </c>
      <c r="F533" s="115">
        <v>40565</v>
      </c>
      <c r="G533" s="14">
        <f>IFERROR(F533/F532*100,"0,0")</f>
        <v>89.2</v>
      </c>
      <c r="H533" s="14">
        <f t="shared" si="153"/>
        <v>-1.1000000000000001</v>
      </c>
    </row>
    <row r="534" spans="1:8" hidden="1" outlineLevel="1" x14ac:dyDescent="0.2">
      <c r="A534" s="145"/>
      <c r="B534" s="134"/>
      <c r="C534" s="116" t="s">
        <v>472</v>
      </c>
      <c r="D534" s="115">
        <v>0</v>
      </c>
      <c r="E534" s="14">
        <f>IFERROR(D534/D532*100,"0,0")</f>
        <v>0</v>
      </c>
      <c r="F534" s="115">
        <v>0</v>
      </c>
      <c r="G534" s="14">
        <f>IFERROR(F534/F532*100,"0,0")</f>
        <v>0</v>
      </c>
      <c r="H534" s="14" t="str">
        <f>IFERROR(F534/D534*100-100,"0,0")</f>
        <v>0,0</v>
      </c>
    </row>
    <row r="535" spans="1:8" hidden="1" outlineLevel="1" x14ac:dyDescent="0.2">
      <c r="A535" s="145"/>
      <c r="B535" s="134"/>
      <c r="C535" s="116" t="s">
        <v>473</v>
      </c>
      <c r="D535" s="115">
        <v>0</v>
      </c>
      <c r="E535" s="14">
        <f>IFERROR(D535/D532*100,"0,0")</f>
        <v>0</v>
      </c>
      <c r="F535" s="115">
        <v>0</v>
      </c>
      <c r="G535" s="14">
        <f>IFERROR(F535/F532*100,"0,0")</f>
        <v>0</v>
      </c>
      <c r="H535" s="14" t="str">
        <f t="shared" ref="H535:H538" si="154">IFERROR(F535/D535*100-100,"0")</f>
        <v>0</v>
      </c>
    </row>
    <row r="536" spans="1:8" hidden="1" outlineLevel="1" x14ac:dyDescent="0.2">
      <c r="A536" s="145"/>
      <c r="B536" s="134"/>
      <c r="C536" s="116" t="s">
        <v>474</v>
      </c>
      <c r="D536" s="115">
        <v>5860</v>
      </c>
      <c r="E536" s="14">
        <f>IFERROR(D536/D532*100,"0,0")</f>
        <v>12.5</v>
      </c>
      <c r="F536" s="115">
        <v>4889.3</v>
      </c>
      <c r="G536" s="14">
        <f>IFERROR(F536/F532*100,"0,0")</f>
        <v>10.8</v>
      </c>
      <c r="H536" s="14">
        <f t="shared" si="154"/>
        <v>-16.600000000000001</v>
      </c>
    </row>
    <row r="537" spans="1:8" hidden="1" outlineLevel="1" x14ac:dyDescent="0.2">
      <c r="A537" s="145" t="s">
        <v>184</v>
      </c>
      <c r="B537" s="134" t="s">
        <v>526</v>
      </c>
      <c r="C537" s="116" t="s">
        <v>470</v>
      </c>
      <c r="D537" s="115">
        <f>SUM(D538:D541)</f>
        <v>0</v>
      </c>
      <c r="E537" s="14">
        <f>E538+E539+E540+E541</f>
        <v>0</v>
      </c>
      <c r="F537" s="115">
        <f>SUM(F538:F541)</f>
        <v>0</v>
      </c>
      <c r="G537" s="14">
        <f>G538+G539+G540+G541</f>
        <v>0</v>
      </c>
      <c r="H537" s="14" t="str">
        <f t="shared" si="154"/>
        <v>0</v>
      </c>
    </row>
    <row r="538" spans="1:8" ht="31.5" hidden="1" outlineLevel="1" x14ac:dyDescent="0.2">
      <c r="A538" s="145"/>
      <c r="B538" s="134"/>
      <c r="C538" s="116" t="s">
        <v>471</v>
      </c>
      <c r="D538" s="115">
        <v>0</v>
      </c>
      <c r="E538" s="14" t="str">
        <f>IFERROR(D538/D537*100,"0,0")</f>
        <v>0,0</v>
      </c>
      <c r="F538" s="115">
        <v>0</v>
      </c>
      <c r="G538" s="14" t="str">
        <f>IFERROR(F538/F537*100,"0,0")</f>
        <v>0,0</v>
      </c>
      <c r="H538" s="14" t="str">
        <f t="shared" si="154"/>
        <v>0</v>
      </c>
    </row>
    <row r="539" spans="1:8" hidden="1" outlineLevel="1" x14ac:dyDescent="0.2">
      <c r="A539" s="145"/>
      <c r="B539" s="134"/>
      <c r="C539" s="116" t="s">
        <v>472</v>
      </c>
      <c r="D539" s="115">
        <v>0</v>
      </c>
      <c r="E539" s="14" t="str">
        <f>IFERROR(D539/D537*100,"0,0")</f>
        <v>0,0</v>
      </c>
      <c r="F539" s="115">
        <v>0</v>
      </c>
      <c r="G539" s="14" t="str">
        <f>IFERROR(F539/F537*100,"0,0")</f>
        <v>0,0</v>
      </c>
      <c r="H539" s="14" t="str">
        <f>IFERROR(F539/D539*100-100,"0,0")</f>
        <v>0,0</v>
      </c>
    </row>
    <row r="540" spans="1:8" hidden="1" outlineLevel="1" x14ac:dyDescent="0.2">
      <c r="A540" s="145"/>
      <c r="B540" s="134"/>
      <c r="C540" s="116" t="s">
        <v>473</v>
      </c>
      <c r="D540" s="115">
        <v>0</v>
      </c>
      <c r="E540" s="14" t="str">
        <f>IFERROR(D540/D537*100,"0,0")</f>
        <v>0,0</v>
      </c>
      <c r="F540" s="115">
        <v>0</v>
      </c>
      <c r="G540" s="14" t="str">
        <f>IFERROR(F540/F537*100,"0,0")</f>
        <v>0,0</v>
      </c>
      <c r="H540" s="14" t="str">
        <f t="shared" ref="H540:H543" si="155">IFERROR(F540/D540*100-100,"0")</f>
        <v>0</v>
      </c>
    </row>
    <row r="541" spans="1:8" hidden="1" outlineLevel="1" x14ac:dyDescent="0.2">
      <c r="A541" s="145"/>
      <c r="B541" s="134"/>
      <c r="C541" s="116" t="s">
        <v>474</v>
      </c>
      <c r="D541" s="115">
        <v>0</v>
      </c>
      <c r="E541" s="14" t="str">
        <f>IFERROR(D541/D537*100,"0,0")</f>
        <v>0,0</v>
      </c>
      <c r="F541" s="115">
        <v>0</v>
      </c>
      <c r="G541" s="14" t="str">
        <f>IFERROR(F541/F537*100,"0,0")</f>
        <v>0,0</v>
      </c>
      <c r="H541" s="14" t="str">
        <f t="shared" si="155"/>
        <v>0</v>
      </c>
    </row>
    <row r="542" spans="1:8" hidden="1" outlineLevel="1" x14ac:dyDescent="0.2">
      <c r="A542" s="145" t="s">
        <v>184</v>
      </c>
      <c r="B542" s="134" t="s">
        <v>527</v>
      </c>
      <c r="C542" s="116" t="s">
        <v>470</v>
      </c>
      <c r="D542" s="115">
        <f>SUM(D543:D546)</f>
        <v>2644.5</v>
      </c>
      <c r="E542" s="14">
        <f>E543+E544+E545+E546</f>
        <v>100</v>
      </c>
      <c r="F542" s="115">
        <f>SUM(F543:F546)</f>
        <v>2644.1</v>
      </c>
      <c r="G542" s="14">
        <f>G543+G544+G545+G546</f>
        <v>100</v>
      </c>
      <c r="H542" s="14">
        <f t="shared" si="155"/>
        <v>0</v>
      </c>
    </row>
    <row r="543" spans="1:8" ht="31.5" hidden="1" outlineLevel="1" x14ac:dyDescent="0.2">
      <c r="A543" s="145"/>
      <c r="B543" s="134"/>
      <c r="C543" s="116" t="s">
        <v>471</v>
      </c>
      <c r="D543" s="115">
        <v>159</v>
      </c>
      <c r="E543" s="14">
        <f>IFERROR(D543/D542*100,"0,0")</f>
        <v>6</v>
      </c>
      <c r="F543" s="115">
        <v>158.6</v>
      </c>
      <c r="G543" s="14">
        <f>IFERROR(F543/F542*100,"0,0")</f>
        <v>6</v>
      </c>
      <c r="H543" s="14">
        <f t="shared" si="155"/>
        <v>-0.3</v>
      </c>
    </row>
    <row r="544" spans="1:8" hidden="1" outlineLevel="1" x14ac:dyDescent="0.2">
      <c r="A544" s="145"/>
      <c r="B544" s="134"/>
      <c r="C544" s="116" t="s">
        <v>472</v>
      </c>
      <c r="D544" s="115">
        <v>1889</v>
      </c>
      <c r="E544" s="14">
        <f>IFERROR(D544/D542*100,"0,0")</f>
        <v>71.400000000000006</v>
      </c>
      <c r="F544" s="115">
        <v>1889</v>
      </c>
      <c r="G544" s="14">
        <f>IFERROR(F544/F542*100,"0,0")</f>
        <v>71.400000000000006</v>
      </c>
      <c r="H544" s="14">
        <f>IFERROR(F544/D544*100-100,"0,0")</f>
        <v>0</v>
      </c>
    </row>
    <row r="545" spans="1:8" hidden="1" outlineLevel="1" x14ac:dyDescent="0.2">
      <c r="A545" s="145"/>
      <c r="B545" s="134"/>
      <c r="C545" s="116" t="s">
        <v>473</v>
      </c>
      <c r="D545" s="115">
        <v>596.5</v>
      </c>
      <c r="E545" s="14">
        <f>IFERROR(D545/D542*100,"0,0")</f>
        <v>22.6</v>
      </c>
      <c r="F545" s="115">
        <v>596.5</v>
      </c>
      <c r="G545" s="14">
        <f>IFERROR(F545/F542*100,"0,0")</f>
        <v>22.6</v>
      </c>
      <c r="H545" s="14">
        <f t="shared" ref="H545:H548" si="156">IFERROR(F545/D545*100-100,"0")</f>
        <v>0</v>
      </c>
    </row>
    <row r="546" spans="1:8" hidden="1" outlineLevel="1" x14ac:dyDescent="0.2">
      <c r="A546" s="145"/>
      <c r="B546" s="134"/>
      <c r="C546" s="116" t="s">
        <v>474</v>
      </c>
      <c r="D546" s="115">
        <v>0</v>
      </c>
      <c r="E546" s="14">
        <f>IFERROR(D546/D542*100,"0,0")</f>
        <v>0</v>
      </c>
      <c r="F546" s="115">
        <v>0</v>
      </c>
      <c r="G546" s="14">
        <f>IFERROR(F546/F542*100,"0,0")</f>
        <v>0</v>
      </c>
      <c r="H546" s="14" t="str">
        <f t="shared" si="156"/>
        <v>0</v>
      </c>
    </row>
    <row r="547" spans="1:8" hidden="1" outlineLevel="1" x14ac:dyDescent="0.2">
      <c r="A547" s="145" t="s">
        <v>528</v>
      </c>
      <c r="B547" s="134" t="s">
        <v>200</v>
      </c>
      <c r="C547" s="116" t="s">
        <v>470</v>
      </c>
      <c r="D547" s="115">
        <f>SUM(D548:D551)</f>
        <v>0</v>
      </c>
      <c r="E547" s="14">
        <f>E548+E549+E550+E551</f>
        <v>0</v>
      </c>
      <c r="F547" s="115">
        <f>SUM(F548:F551)</f>
        <v>0</v>
      </c>
      <c r="G547" s="14">
        <f>G548+G549+G550+G551</f>
        <v>0</v>
      </c>
      <c r="H547" s="14" t="str">
        <f t="shared" si="156"/>
        <v>0</v>
      </c>
    </row>
    <row r="548" spans="1:8" ht="31.5" hidden="1" outlineLevel="1" x14ac:dyDescent="0.2">
      <c r="A548" s="145"/>
      <c r="B548" s="134"/>
      <c r="C548" s="116" t="s">
        <v>471</v>
      </c>
      <c r="D548" s="115">
        <v>0</v>
      </c>
      <c r="E548" s="14" t="str">
        <f>IFERROR(D548/D547*100,"0,0")</f>
        <v>0,0</v>
      </c>
      <c r="F548" s="115">
        <v>0</v>
      </c>
      <c r="G548" s="14" t="str">
        <f>IFERROR(F548/F547*100,"0,0")</f>
        <v>0,0</v>
      </c>
      <c r="H548" s="14" t="str">
        <f t="shared" si="156"/>
        <v>0</v>
      </c>
    </row>
    <row r="549" spans="1:8" hidden="1" outlineLevel="1" x14ac:dyDescent="0.2">
      <c r="A549" s="145"/>
      <c r="B549" s="134"/>
      <c r="C549" s="116" t="s">
        <v>472</v>
      </c>
      <c r="D549" s="115">
        <v>0</v>
      </c>
      <c r="E549" s="14" t="str">
        <f>IFERROR(D549/D547*100,"0,0")</f>
        <v>0,0</v>
      </c>
      <c r="F549" s="115">
        <v>0</v>
      </c>
      <c r="G549" s="14" t="str">
        <f>IFERROR(F549/F547*100,"0,0")</f>
        <v>0,0</v>
      </c>
      <c r="H549" s="14" t="str">
        <f>IFERROR(F549/D549*100-100,"0,0")</f>
        <v>0,0</v>
      </c>
    </row>
    <row r="550" spans="1:8" hidden="1" outlineLevel="1" x14ac:dyDescent="0.2">
      <c r="A550" s="145"/>
      <c r="B550" s="134"/>
      <c r="C550" s="116" t="s">
        <v>473</v>
      </c>
      <c r="D550" s="115">
        <v>0</v>
      </c>
      <c r="E550" s="14" t="str">
        <f>IFERROR(D550/D547*100,"0,0")</f>
        <v>0,0</v>
      </c>
      <c r="F550" s="115">
        <v>0</v>
      </c>
      <c r="G550" s="14" t="str">
        <f>IFERROR(F550/F547*100,"0,0")</f>
        <v>0,0</v>
      </c>
      <c r="H550" s="14" t="str">
        <f t="shared" ref="H550:H553" si="157">IFERROR(F550/D550*100-100,"0")</f>
        <v>0</v>
      </c>
    </row>
    <row r="551" spans="1:8" hidden="1" outlineLevel="1" x14ac:dyDescent="0.2">
      <c r="A551" s="145"/>
      <c r="B551" s="134"/>
      <c r="C551" s="116" t="s">
        <v>474</v>
      </c>
      <c r="D551" s="115">
        <v>0</v>
      </c>
      <c r="E551" s="14" t="str">
        <f>IFERROR(D551/D547*100,"0,0")</f>
        <v>0,0</v>
      </c>
      <c r="F551" s="115">
        <v>0</v>
      </c>
      <c r="G551" s="14" t="str">
        <f>IFERROR(F551/F547*100,"0,0")</f>
        <v>0,0</v>
      </c>
      <c r="H551" s="14" t="str">
        <f t="shared" si="157"/>
        <v>0</v>
      </c>
    </row>
    <row r="552" spans="1:8" hidden="1" outlineLevel="1" x14ac:dyDescent="0.2">
      <c r="A552" s="145" t="s">
        <v>529</v>
      </c>
      <c r="B552" s="134" t="s">
        <v>530</v>
      </c>
      <c r="C552" s="116" t="s">
        <v>470</v>
      </c>
      <c r="D552" s="115">
        <f>SUM(D553:D556)</f>
        <v>0</v>
      </c>
      <c r="E552" s="14">
        <f>E553+E554+E555+E556</f>
        <v>0</v>
      </c>
      <c r="F552" s="115">
        <f>SUM(F553:F556)</f>
        <v>0</v>
      </c>
      <c r="G552" s="14">
        <f>G553+G554+G555+G556</f>
        <v>0</v>
      </c>
      <c r="H552" s="14" t="str">
        <f t="shared" si="157"/>
        <v>0</v>
      </c>
    </row>
    <row r="553" spans="1:8" ht="31.5" hidden="1" outlineLevel="1" x14ac:dyDescent="0.2">
      <c r="A553" s="145"/>
      <c r="B553" s="134"/>
      <c r="C553" s="116" t="s">
        <v>471</v>
      </c>
      <c r="D553" s="115">
        <v>0</v>
      </c>
      <c r="E553" s="14" t="str">
        <f>IFERROR(D553/D552*100,"0,0")</f>
        <v>0,0</v>
      </c>
      <c r="F553" s="115">
        <v>0</v>
      </c>
      <c r="G553" s="14" t="str">
        <f>IFERROR(F553/F552*100,"0,0")</f>
        <v>0,0</v>
      </c>
      <c r="H553" s="14" t="str">
        <f t="shared" si="157"/>
        <v>0</v>
      </c>
    </row>
    <row r="554" spans="1:8" hidden="1" outlineLevel="1" x14ac:dyDescent="0.2">
      <c r="A554" s="145"/>
      <c r="B554" s="134"/>
      <c r="C554" s="116" t="s">
        <v>472</v>
      </c>
      <c r="D554" s="115">
        <v>0</v>
      </c>
      <c r="E554" s="14" t="str">
        <f>IFERROR(D554/D552*100,"0,0")</f>
        <v>0,0</v>
      </c>
      <c r="F554" s="115">
        <v>0</v>
      </c>
      <c r="G554" s="14" t="str">
        <f>IFERROR(F554/F552*100,"0,0")</f>
        <v>0,0</v>
      </c>
      <c r="H554" s="14" t="str">
        <f>IFERROR(F554/D554*100-100,"0,0")</f>
        <v>0,0</v>
      </c>
    </row>
    <row r="555" spans="1:8" hidden="1" outlineLevel="1" x14ac:dyDescent="0.2">
      <c r="A555" s="145"/>
      <c r="B555" s="134"/>
      <c r="C555" s="116" t="s">
        <v>473</v>
      </c>
      <c r="D555" s="115">
        <v>0</v>
      </c>
      <c r="E555" s="14" t="str">
        <f>IFERROR(D555/D552*100,"0,0")</f>
        <v>0,0</v>
      </c>
      <c r="F555" s="115">
        <v>0</v>
      </c>
      <c r="G555" s="14" t="str">
        <f>IFERROR(F555/F552*100,"0,0")</f>
        <v>0,0</v>
      </c>
      <c r="H555" s="14" t="str">
        <f t="shared" ref="H555:H558" si="158">IFERROR(F555/D555*100-100,"0")</f>
        <v>0</v>
      </c>
    </row>
    <row r="556" spans="1:8" hidden="1" outlineLevel="1" x14ac:dyDescent="0.2">
      <c r="A556" s="145"/>
      <c r="B556" s="134"/>
      <c r="C556" s="116" t="s">
        <v>474</v>
      </c>
      <c r="D556" s="115">
        <v>0</v>
      </c>
      <c r="E556" s="14" t="str">
        <f>IFERROR(D556/D552*100,"0,0")</f>
        <v>0,0</v>
      </c>
      <c r="F556" s="115">
        <v>0</v>
      </c>
      <c r="G556" s="14" t="str">
        <f>IFERROR(F556/F552*100,"0,0")</f>
        <v>0,0</v>
      </c>
      <c r="H556" s="14" t="str">
        <f t="shared" si="158"/>
        <v>0</v>
      </c>
    </row>
    <row r="557" spans="1:8" hidden="1" outlineLevel="1" x14ac:dyDescent="0.2">
      <c r="A557" s="145" t="s">
        <v>531</v>
      </c>
      <c r="B557" s="134" t="s">
        <v>518</v>
      </c>
      <c r="C557" s="116" t="s">
        <v>470</v>
      </c>
      <c r="D557" s="115">
        <f>SUM(D558:D561)</f>
        <v>0</v>
      </c>
      <c r="E557" s="14">
        <f>E558+E559+E560+E561</f>
        <v>0</v>
      </c>
      <c r="F557" s="115">
        <v>2</v>
      </c>
      <c r="G557" s="14">
        <f>G558+G559+G560+G561</f>
        <v>0</v>
      </c>
      <c r="H557" s="14" t="str">
        <f t="shared" si="158"/>
        <v>0</v>
      </c>
    </row>
    <row r="558" spans="1:8" ht="31.5" hidden="1" outlineLevel="1" x14ac:dyDescent="0.2">
      <c r="A558" s="145"/>
      <c r="B558" s="134"/>
      <c r="C558" s="116" t="s">
        <v>471</v>
      </c>
      <c r="D558" s="115">
        <v>0</v>
      </c>
      <c r="E558" s="14" t="str">
        <f>IFERROR(D558/D557*100,"0,0")</f>
        <v>0,0</v>
      </c>
      <c r="F558" s="115">
        <v>0</v>
      </c>
      <c r="G558" s="14">
        <f>IFERROR(F558/F557*100,"0,0")</f>
        <v>0</v>
      </c>
      <c r="H558" s="14" t="str">
        <f t="shared" si="158"/>
        <v>0</v>
      </c>
    </row>
    <row r="559" spans="1:8" hidden="1" outlineLevel="1" x14ac:dyDescent="0.2">
      <c r="A559" s="145"/>
      <c r="B559" s="134"/>
      <c r="C559" s="116" t="s">
        <v>472</v>
      </c>
      <c r="D559" s="115">
        <v>0</v>
      </c>
      <c r="E559" s="14" t="str">
        <f>IFERROR(D559/D557*100,"0,0")</f>
        <v>0,0</v>
      </c>
      <c r="F559" s="115">
        <v>0</v>
      </c>
      <c r="G559" s="14">
        <f>IFERROR(F559/F557*100,"0,0")</f>
        <v>0</v>
      </c>
      <c r="H559" s="14" t="str">
        <f>IFERROR(F559/D559*100-100,"0,0")</f>
        <v>0,0</v>
      </c>
    </row>
    <row r="560" spans="1:8" hidden="1" outlineLevel="1" x14ac:dyDescent="0.2">
      <c r="A560" s="145"/>
      <c r="B560" s="134"/>
      <c r="C560" s="116" t="s">
        <v>473</v>
      </c>
      <c r="D560" s="115">
        <v>0</v>
      </c>
      <c r="E560" s="14" t="str">
        <f>IFERROR(D560/D557*100,"0,0")</f>
        <v>0,0</v>
      </c>
      <c r="F560" s="115">
        <v>0</v>
      </c>
      <c r="G560" s="14">
        <f>IFERROR(F560/F557*100,"0,0")</f>
        <v>0</v>
      </c>
      <c r="H560" s="14" t="str">
        <f t="shared" ref="H560:H563" si="159">IFERROR(F560/D560*100-100,"0")</f>
        <v>0</v>
      </c>
    </row>
    <row r="561" spans="1:8" hidden="1" outlineLevel="1" x14ac:dyDescent="0.2">
      <c r="A561" s="145"/>
      <c r="B561" s="134"/>
      <c r="C561" s="116" t="s">
        <v>474</v>
      </c>
      <c r="D561" s="115">
        <v>0</v>
      </c>
      <c r="E561" s="14" t="str">
        <f>IFERROR(D561/D557*100,"0,0")</f>
        <v>0,0</v>
      </c>
      <c r="F561" s="115">
        <v>0</v>
      </c>
      <c r="G561" s="14">
        <f>IFERROR(F561/F557*100,"0,0")</f>
        <v>0</v>
      </c>
      <c r="H561" s="14" t="str">
        <f t="shared" si="159"/>
        <v>0</v>
      </c>
    </row>
    <row r="562" spans="1:8" hidden="1" outlineLevel="1" x14ac:dyDescent="0.2">
      <c r="A562" s="145" t="s">
        <v>532</v>
      </c>
      <c r="B562" s="134" t="s">
        <v>533</v>
      </c>
      <c r="C562" s="116" t="s">
        <v>470</v>
      </c>
      <c r="D562" s="115">
        <f>SUM(D563:D566)</f>
        <v>0</v>
      </c>
      <c r="E562" s="14">
        <f>E563+E564+E565+E566</f>
        <v>0</v>
      </c>
      <c r="F562" s="115">
        <f>SUM(F563:F566)</f>
        <v>0</v>
      </c>
      <c r="G562" s="14">
        <f>G563+G564+G565+G566</f>
        <v>0</v>
      </c>
      <c r="H562" s="14" t="str">
        <f t="shared" si="159"/>
        <v>0</v>
      </c>
    </row>
    <row r="563" spans="1:8" ht="31.5" hidden="1" outlineLevel="1" x14ac:dyDescent="0.2">
      <c r="A563" s="145"/>
      <c r="B563" s="134"/>
      <c r="C563" s="116" t="s">
        <v>471</v>
      </c>
      <c r="D563" s="115">
        <v>0</v>
      </c>
      <c r="E563" s="14" t="str">
        <f>IFERROR(D563/D562*100,"0,0")</f>
        <v>0,0</v>
      </c>
      <c r="F563" s="115">
        <v>0</v>
      </c>
      <c r="G563" s="14" t="str">
        <f>IFERROR(F563/F562*100,"0,0")</f>
        <v>0,0</v>
      </c>
      <c r="H563" s="14" t="str">
        <f t="shared" si="159"/>
        <v>0</v>
      </c>
    </row>
    <row r="564" spans="1:8" hidden="1" outlineLevel="1" x14ac:dyDescent="0.2">
      <c r="A564" s="145"/>
      <c r="B564" s="134"/>
      <c r="C564" s="116" t="s">
        <v>472</v>
      </c>
      <c r="D564" s="115">
        <v>0</v>
      </c>
      <c r="E564" s="14" t="str">
        <f>IFERROR(D564/D562*100,"0,0")</f>
        <v>0,0</v>
      </c>
      <c r="F564" s="115">
        <v>0</v>
      </c>
      <c r="G564" s="14" t="str">
        <f>IFERROR(F564/F562*100,"0,0")</f>
        <v>0,0</v>
      </c>
      <c r="H564" s="14" t="str">
        <f>IFERROR(F564/D564*100-100,"0,0")</f>
        <v>0,0</v>
      </c>
    </row>
    <row r="565" spans="1:8" hidden="1" outlineLevel="1" x14ac:dyDescent="0.2">
      <c r="A565" s="145"/>
      <c r="B565" s="134"/>
      <c r="C565" s="116" t="s">
        <v>473</v>
      </c>
      <c r="D565" s="115">
        <v>0</v>
      </c>
      <c r="E565" s="14" t="str">
        <f>IFERROR(D565/D562*100,"0,0")</f>
        <v>0,0</v>
      </c>
      <c r="F565" s="115">
        <v>0</v>
      </c>
      <c r="G565" s="14" t="str">
        <f>IFERROR(F565/F562*100,"0,0")</f>
        <v>0,0</v>
      </c>
      <c r="H565" s="14" t="str">
        <f t="shared" ref="H565:H568" si="160">IFERROR(F565/D565*100-100,"0")</f>
        <v>0</v>
      </c>
    </row>
    <row r="566" spans="1:8" hidden="1" outlineLevel="1" x14ac:dyDescent="0.2">
      <c r="A566" s="145"/>
      <c r="B566" s="134"/>
      <c r="C566" s="116" t="s">
        <v>474</v>
      </c>
      <c r="D566" s="115">
        <v>0</v>
      </c>
      <c r="E566" s="14" t="str">
        <f>IFERROR(D566/D562*100,"0,0")</f>
        <v>0,0</v>
      </c>
      <c r="F566" s="115">
        <v>0</v>
      </c>
      <c r="G566" s="14" t="str">
        <f>IFERROR(F566/F562*100,"0,0")</f>
        <v>0,0</v>
      </c>
      <c r="H566" s="14" t="str">
        <f t="shared" si="160"/>
        <v>0</v>
      </c>
    </row>
    <row r="567" spans="1:8" hidden="1" outlineLevel="1" x14ac:dyDescent="0.2">
      <c r="A567" s="147" t="s">
        <v>185</v>
      </c>
      <c r="B567" s="146" t="s">
        <v>534</v>
      </c>
      <c r="C567" s="114" t="s">
        <v>470</v>
      </c>
      <c r="D567" s="110">
        <f>SUM(D568:D571)</f>
        <v>377996.5</v>
      </c>
      <c r="E567" s="112">
        <f>E568+E569+E570+E571</f>
        <v>100</v>
      </c>
      <c r="F567" s="110">
        <f>SUM(F568:F571)</f>
        <v>293281.3</v>
      </c>
      <c r="G567" s="112">
        <f>G568+G569+G570+G571</f>
        <v>100</v>
      </c>
      <c r="H567" s="112">
        <f t="shared" si="160"/>
        <v>-22.4</v>
      </c>
    </row>
    <row r="568" spans="1:8" ht="31.5" hidden="1" outlineLevel="1" x14ac:dyDescent="0.2">
      <c r="A568" s="147"/>
      <c r="B568" s="146"/>
      <c r="C568" s="114" t="s">
        <v>471</v>
      </c>
      <c r="D568" s="110">
        <f>D573+D578+D583</f>
        <v>362302.5</v>
      </c>
      <c r="E568" s="112">
        <f>IFERROR(D568/D567*100,"0,0")</f>
        <v>95.8</v>
      </c>
      <c r="F568" s="110">
        <f>F573+F578+F583</f>
        <v>279229</v>
      </c>
      <c r="G568" s="112">
        <f>IFERROR(F568/F567*100,"0,0")</f>
        <v>95.2</v>
      </c>
      <c r="H568" s="112">
        <f t="shared" si="160"/>
        <v>-22.9</v>
      </c>
    </row>
    <row r="569" spans="1:8" hidden="1" outlineLevel="1" x14ac:dyDescent="0.2">
      <c r="A569" s="147"/>
      <c r="B569" s="146"/>
      <c r="C569" s="114" t="s">
        <v>472</v>
      </c>
      <c r="D569" s="110">
        <f t="shared" ref="D569:F571" si="161">D574+D579+D584</f>
        <v>0</v>
      </c>
      <c r="E569" s="112">
        <f>IFERROR(D569/D567*100,"0,0")</f>
        <v>0</v>
      </c>
      <c r="F569" s="110">
        <f t="shared" si="161"/>
        <v>0</v>
      </c>
      <c r="G569" s="112">
        <f>IFERROR(F569/F567*100,"0,0")</f>
        <v>0</v>
      </c>
      <c r="H569" s="112" t="str">
        <f>IFERROR(F569/D569*100-100,"0,0")</f>
        <v>0,0</v>
      </c>
    </row>
    <row r="570" spans="1:8" hidden="1" outlineLevel="1" x14ac:dyDescent="0.2">
      <c r="A570" s="147"/>
      <c r="B570" s="146"/>
      <c r="C570" s="114" t="s">
        <v>473</v>
      </c>
      <c r="D570" s="110">
        <f t="shared" si="161"/>
        <v>0</v>
      </c>
      <c r="E570" s="112">
        <f>IFERROR(D570/D567*100,"0,0")</f>
        <v>0</v>
      </c>
      <c r="F570" s="110">
        <f t="shared" si="161"/>
        <v>500</v>
      </c>
      <c r="G570" s="112">
        <f>IFERROR(F570/F567*100,"0,0")</f>
        <v>0.2</v>
      </c>
      <c r="H570" s="112" t="str">
        <f t="shared" ref="H570:H573" si="162">IFERROR(F570/D570*100-100,"0")</f>
        <v>0</v>
      </c>
    </row>
    <row r="571" spans="1:8" hidden="1" outlineLevel="1" x14ac:dyDescent="0.2">
      <c r="A571" s="147"/>
      <c r="B571" s="146"/>
      <c r="C571" s="114" t="s">
        <v>474</v>
      </c>
      <c r="D571" s="110">
        <f t="shared" si="161"/>
        <v>15694</v>
      </c>
      <c r="E571" s="112">
        <f>IFERROR(D571/D567*100,"0,0")</f>
        <v>4.2</v>
      </c>
      <c r="F571" s="110">
        <f t="shared" si="161"/>
        <v>13552.3</v>
      </c>
      <c r="G571" s="112">
        <f>IFERROR(F571/F567*100,"0,0")</f>
        <v>4.5999999999999996</v>
      </c>
      <c r="H571" s="112">
        <f t="shared" si="162"/>
        <v>-13.6</v>
      </c>
    </row>
    <row r="572" spans="1:8" hidden="1" outlineLevel="1" x14ac:dyDescent="0.2">
      <c r="A572" s="145" t="s">
        <v>186</v>
      </c>
      <c r="B572" s="134" t="s">
        <v>48</v>
      </c>
      <c r="C572" s="116" t="s">
        <v>470</v>
      </c>
      <c r="D572" s="115">
        <f>SUM(D573:D576)</f>
        <v>372330.4</v>
      </c>
      <c r="E572" s="14">
        <f>E573+E574+E575+E576</f>
        <v>100</v>
      </c>
      <c r="F572" s="115">
        <f>SUM(F573:F576)</f>
        <v>291733.3</v>
      </c>
      <c r="G572" s="14">
        <f>G573+G574+G575+G576</f>
        <v>100</v>
      </c>
      <c r="H572" s="14">
        <f t="shared" si="162"/>
        <v>-21.6</v>
      </c>
    </row>
    <row r="573" spans="1:8" ht="31.5" hidden="1" outlineLevel="1" x14ac:dyDescent="0.2">
      <c r="A573" s="145"/>
      <c r="B573" s="134"/>
      <c r="C573" s="116" t="s">
        <v>471</v>
      </c>
      <c r="D573" s="115">
        <v>356636.4</v>
      </c>
      <c r="E573" s="14">
        <f>IFERROR(D573/D572*100,"0,0")</f>
        <v>95.8</v>
      </c>
      <c r="F573" s="115">
        <v>278181</v>
      </c>
      <c r="G573" s="14">
        <f>IFERROR(F573/F572*100,"0,0")</f>
        <v>95.4</v>
      </c>
      <c r="H573" s="14">
        <f t="shared" si="162"/>
        <v>-22</v>
      </c>
    </row>
    <row r="574" spans="1:8" hidden="1" outlineLevel="1" x14ac:dyDescent="0.2">
      <c r="A574" s="145"/>
      <c r="B574" s="134"/>
      <c r="C574" s="116" t="s">
        <v>472</v>
      </c>
      <c r="D574" s="115">
        <v>0</v>
      </c>
      <c r="E574" s="14">
        <f>IFERROR(D574/D572*100,"0,0")</f>
        <v>0</v>
      </c>
      <c r="F574" s="115">
        <v>0</v>
      </c>
      <c r="G574" s="14">
        <f>IFERROR(F574/F572*100,"0,0")</f>
        <v>0</v>
      </c>
      <c r="H574" s="14" t="str">
        <f>IFERROR(F574/D574*100-100,"0,0")</f>
        <v>0,0</v>
      </c>
    </row>
    <row r="575" spans="1:8" hidden="1" outlineLevel="1" x14ac:dyDescent="0.2">
      <c r="A575" s="145"/>
      <c r="B575" s="134"/>
      <c r="C575" s="116" t="s">
        <v>473</v>
      </c>
      <c r="D575" s="115">
        <v>0</v>
      </c>
      <c r="E575" s="14">
        <f>IFERROR(D575/D572*100,"0,0")</f>
        <v>0</v>
      </c>
      <c r="F575" s="115">
        <v>0</v>
      </c>
      <c r="G575" s="14">
        <f>IFERROR(F575/F572*100,"0,0")</f>
        <v>0</v>
      </c>
      <c r="H575" s="14" t="str">
        <f t="shared" ref="H575:H578" si="163">IFERROR(F575/D575*100-100,"0")</f>
        <v>0</v>
      </c>
    </row>
    <row r="576" spans="1:8" hidden="1" outlineLevel="1" x14ac:dyDescent="0.2">
      <c r="A576" s="145"/>
      <c r="B576" s="134"/>
      <c r="C576" s="116" t="s">
        <v>474</v>
      </c>
      <c r="D576" s="115">
        <v>15694</v>
      </c>
      <c r="E576" s="14">
        <f>IFERROR(D576/D572*100,"0,0")</f>
        <v>4.2</v>
      </c>
      <c r="F576" s="115">
        <v>13552.3</v>
      </c>
      <c r="G576" s="14">
        <f>IFERROR(F576/F572*100,"0,0")</f>
        <v>4.5999999999999996</v>
      </c>
      <c r="H576" s="14">
        <f t="shared" si="163"/>
        <v>-13.6</v>
      </c>
    </row>
    <row r="577" spans="1:8" hidden="1" outlineLevel="1" x14ac:dyDescent="0.2">
      <c r="A577" s="145" t="s">
        <v>536</v>
      </c>
      <c r="B577" s="134" t="s">
        <v>535</v>
      </c>
      <c r="C577" s="116" t="s">
        <v>470</v>
      </c>
      <c r="D577" s="115">
        <f>SUM(D578:D581)</f>
        <v>5666.1</v>
      </c>
      <c r="E577" s="14">
        <f>E578+E579+E580+E581</f>
        <v>100</v>
      </c>
      <c r="F577" s="115">
        <f>SUM(F578:F581)</f>
        <v>1016.1</v>
      </c>
      <c r="G577" s="14">
        <f>G578+G579+G580+G581</f>
        <v>100</v>
      </c>
      <c r="H577" s="14">
        <f t="shared" si="163"/>
        <v>-82.1</v>
      </c>
    </row>
    <row r="578" spans="1:8" ht="31.5" hidden="1" outlineLevel="1" x14ac:dyDescent="0.2">
      <c r="A578" s="145"/>
      <c r="B578" s="134"/>
      <c r="C578" s="116" t="s">
        <v>471</v>
      </c>
      <c r="D578" s="115">
        <v>5666.1</v>
      </c>
      <c r="E578" s="14">
        <f>IFERROR(D578/D577*100,"0,0")</f>
        <v>100</v>
      </c>
      <c r="F578" s="115">
        <v>1016.1</v>
      </c>
      <c r="G578" s="14">
        <f>IFERROR(F578/F577*100,"0,0")</f>
        <v>100</v>
      </c>
      <c r="H578" s="14">
        <f t="shared" si="163"/>
        <v>-82.1</v>
      </c>
    </row>
    <row r="579" spans="1:8" hidden="1" outlineLevel="1" x14ac:dyDescent="0.2">
      <c r="A579" s="145"/>
      <c r="B579" s="134"/>
      <c r="C579" s="116" t="s">
        <v>472</v>
      </c>
      <c r="D579" s="115">
        <v>0</v>
      </c>
      <c r="E579" s="14">
        <f>IFERROR(D579/D577*100,"0,0")</f>
        <v>0</v>
      </c>
      <c r="F579" s="115">
        <v>0</v>
      </c>
      <c r="G579" s="14">
        <f>IFERROR(F579/F577*100,"0,0")</f>
        <v>0</v>
      </c>
      <c r="H579" s="14" t="str">
        <f>IFERROR(F579/D579*100-100,"0,0")</f>
        <v>0,0</v>
      </c>
    </row>
    <row r="580" spans="1:8" hidden="1" outlineLevel="1" x14ac:dyDescent="0.2">
      <c r="A580" s="145"/>
      <c r="B580" s="134"/>
      <c r="C580" s="116" t="s">
        <v>473</v>
      </c>
      <c r="D580" s="115">
        <v>0</v>
      </c>
      <c r="E580" s="14">
        <f>IFERROR(D580/D577*100,"0,0")</f>
        <v>0</v>
      </c>
      <c r="F580" s="115">
        <v>0</v>
      </c>
      <c r="G580" s="14">
        <f>IFERROR(F580/F577*100,"0,0")</f>
        <v>0</v>
      </c>
      <c r="H580" s="14" t="str">
        <f t="shared" ref="H580:H581" si="164">IFERROR(F580/D580*100-100,"0")</f>
        <v>0</v>
      </c>
    </row>
    <row r="581" spans="1:8" hidden="1" outlineLevel="1" x14ac:dyDescent="0.2">
      <c r="A581" s="145"/>
      <c r="B581" s="134"/>
      <c r="C581" s="116" t="s">
        <v>474</v>
      </c>
      <c r="D581" s="115">
        <v>0</v>
      </c>
      <c r="E581" s="14">
        <f>IFERROR(D581/D577*100,"0,0")</f>
        <v>0</v>
      </c>
      <c r="F581" s="115">
        <v>0</v>
      </c>
      <c r="G581" s="14">
        <f>IFERROR(F581/F577*100,"0,0")</f>
        <v>0</v>
      </c>
      <c r="H581" s="14" t="str">
        <f t="shared" si="164"/>
        <v>0</v>
      </c>
    </row>
    <row r="582" spans="1:8" hidden="1" outlineLevel="1" x14ac:dyDescent="0.2">
      <c r="A582" s="145" t="s">
        <v>670</v>
      </c>
      <c r="B582" s="134" t="s">
        <v>178</v>
      </c>
      <c r="C582" s="116" t="s">
        <v>470</v>
      </c>
      <c r="D582" s="115">
        <f>SUM(D583:D586)</f>
        <v>0</v>
      </c>
      <c r="E582" s="14">
        <f>E583+E584+E585+E586</f>
        <v>0</v>
      </c>
      <c r="F582" s="115">
        <f>SUM(F583:F586)</f>
        <v>531.9</v>
      </c>
      <c r="G582" s="14">
        <f>G583+G584+G585+G586</f>
        <v>100</v>
      </c>
      <c r="H582" s="14" t="str">
        <f t="shared" ref="H582:H583" si="165">IFERROR(F582/D582*100-100,"0")</f>
        <v>0</v>
      </c>
    </row>
    <row r="583" spans="1:8" ht="31.5" hidden="1" outlineLevel="1" x14ac:dyDescent="0.2">
      <c r="A583" s="145"/>
      <c r="B583" s="134"/>
      <c r="C583" s="116" t="s">
        <v>471</v>
      </c>
      <c r="D583" s="115">
        <v>0</v>
      </c>
      <c r="E583" s="14" t="str">
        <f>IFERROR(D583/D582*100,"0,0")</f>
        <v>0,0</v>
      </c>
      <c r="F583" s="115">
        <v>31.9</v>
      </c>
      <c r="G583" s="14">
        <f>IFERROR(F583/F582*100,"0,0")</f>
        <v>6</v>
      </c>
      <c r="H583" s="14" t="str">
        <f t="shared" si="165"/>
        <v>0</v>
      </c>
    </row>
    <row r="584" spans="1:8" hidden="1" outlineLevel="1" x14ac:dyDescent="0.2">
      <c r="A584" s="145"/>
      <c r="B584" s="134"/>
      <c r="C584" s="116" t="s">
        <v>472</v>
      </c>
      <c r="D584" s="115">
        <v>0</v>
      </c>
      <c r="E584" s="14" t="str">
        <f>IFERROR(D584/D582*100,"0,0")</f>
        <v>0,0</v>
      </c>
      <c r="F584" s="115">
        <v>0</v>
      </c>
      <c r="G584" s="14">
        <f>IFERROR(F584/F582*100,"0,0")</f>
        <v>0</v>
      </c>
      <c r="H584" s="14" t="str">
        <f>IFERROR(F584/D584*100-100,"0,0")</f>
        <v>0,0</v>
      </c>
    </row>
    <row r="585" spans="1:8" hidden="1" outlineLevel="1" x14ac:dyDescent="0.2">
      <c r="A585" s="145"/>
      <c r="B585" s="134"/>
      <c r="C585" s="116" t="s">
        <v>473</v>
      </c>
      <c r="D585" s="115">
        <v>0</v>
      </c>
      <c r="E585" s="14" t="str">
        <f>IFERROR(D585/D582*100,"0,0")</f>
        <v>0,0</v>
      </c>
      <c r="F585" s="115">
        <v>500</v>
      </c>
      <c r="G585" s="14">
        <f>IFERROR(F585/F582*100,"0,0")</f>
        <v>94</v>
      </c>
      <c r="H585" s="14" t="str">
        <f t="shared" ref="H585:H586" si="166">IFERROR(F585/D585*100-100,"0")</f>
        <v>0</v>
      </c>
    </row>
    <row r="586" spans="1:8" hidden="1" outlineLevel="1" x14ac:dyDescent="0.2">
      <c r="A586" s="145"/>
      <c r="B586" s="134"/>
      <c r="C586" s="116" t="s">
        <v>474</v>
      </c>
      <c r="D586" s="115">
        <v>0</v>
      </c>
      <c r="E586" s="14" t="str">
        <f>IFERROR(D586/D582*100,"0,0")</f>
        <v>0,0</v>
      </c>
      <c r="F586" s="115">
        <v>0</v>
      </c>
      <c r="G586" s="14">
        <f>IFERROR(F586/F582*100,"0,0")</f>
        <v>0</v>
      </c>
      <c r="H586" s="14" t="str">
        <f t="shared" si="166"/>
        <v>0</v>
      </c>
    </row>
    <row r="587" spans="1:8" hidden="1" outlineLevel="1" x14ac:dyDescent="0.2">
      <c r="A587" s="147" t="s">
        <v>187</v>
      </c>
      <c r="B587" s="146" t="s">
        <v>537</v>
      </c>
      <c r="C587" s="114" t="s">
        <v>470</v>
      </c>
      <c r="D587" s="110">
        <f>SUM(D588:D591)</f>
        <v>19</v>
      </c>
      <c r="E587" s="112">
        <f>E588+E589+E590+E591</f>
        <v>100</v>
      </c>
      <c r="F587" s="110">
        <f>SUM(F588:F591)</f>
        <v>0</v>
      </c>
      <c r="G587" s="112">
        <f>G588+G589+G590+G591</f>
        <v>0</v>
      </c>
      <c r="H587" s="112">
        <f t="shared" ref="H587:H588" si="167">IFERROR(F587/D587*100-100,"0")</f>
        <v>-100</v>
      </c>
    </row>
    <row r="588" spans="1:8" ht="31.5" hidden="1" outlineLevel="1" x14ac:dyDescent="0.2">
      <c r="A588" s="147"/>
      <c r="B588" s="146"/>
      <c r="C588" s="114" t="s">
        <v>471</v>
      </c>
      <c r="D588" s="110">
        <f t="shared" ref="D588:F591" si="168">D593</f>
        <v>19</v>
      </c>
      <c r="E588" s="112">
        <f>IFERROR(D588/D587*100,"0,0")</f>
        <v>100</v>
      </c>
      <c r="F588" s="110">
        <f>F593</f>
        <v>0</v>
      </c>
      <c r="G588" s="112" t="str">
        <f>IFERROR(F588/F587*100,"0,0")</f>
        <v>0,0</v>
      </c>
      <c r="H588" s="112">
        <f t="shared" si="167"/>
        <v>-100</v>
      </c>
    </row>
    <row r="589" spans="1:8" hidden="1" outlineLevel="1" x14ac:dyDescent="0.2">
      <c r="A589" s="147"/>
      <c r="B589" s="146"/>
      <c r="C589" s="114" t="s">
        <v>472</v>
      </c>
      <c r="D589" s="110">
        <f t="shared" si="168"/>
        <v>0</v>
      </c>
      <c r="E589" s="14">
        <f>IFERROR(D589/D587*100,"0,0")</f>
        <v>0</v>
      </c>
      <c r="F589" s="110">
        <f t="shared" si="168"/>
        <v>0</v>
      </c>
      <c r="G589" s="14" t="str">
        <f>IFERROR(F589/F587*100,"0,0")</f>
        <v>0,0</v>
      </c>
      <c r="H589" s="14" t="str">
        <f>IFERROR(F589/D589*100-100,"0,0")</f>
        <v>0,0</v>
      </c>
    </row>
    <row r="590" spans="1:8" hidden="1" outlineLevel="1" x14ac:dyDescent="0.2">
      <c r="A590" s="147"/>
      <c r="B590" s="146"/>
      <c r="C590" s="114" t="s">
        <v>473</v>
      </c>
      <c r="D590" s="110">
        <f t="shared" si="168"/>
        <v>0</v>
      </c>
      <c r="E590" s="14">
        <f>IFERROR(D590/D587*100,"0,0")</f>
        <v>0</v>
      </c>
      <c r="F590" s="110">
        <f t="shared" si="168"/>
        <v>0</v>
      </c>
      <c r="G590" s="14" t="str">
        <f>IFERROR(F590/F587*100,"0,0")</f>
        <v>0,0</v>
      </c>
      <c r="H590" s="14" t="str">
        <f t="shared" ref="H590:H593" si="169">IFERROR(F590/D590*100-100,"0")</f>
        <v>0</v>
      </c>
    </row>
    <row r="591" spans="1:8" hidden="1" outlineLevel="1" x14ac:dyDescent="0.2">
      <c r="A591" s="147"/>
      <c r="B591" s="146"/>
      <c r="C591" s="114" t="s">
        <v>474</v>
      </c>
      <c r="D591" s="110">
        <f t="shared" si="168"/>
        <v>0</v>
      </c>
      <c r="E591" s="14">
        <f>IFERROR(D591/D587*100,"0,0")</f>
        <v>0</v>
      </c>
      <c r="F591" s="110">
        <f t="shared" si="168"/>
        <v>0</v>
      </c>
      <c r="G591" s="14" t="str">
        <f>IFERROR(F591/F587*100,"0,0")</f>
        <v>0,0</v>
      </c>
      <c r="H591" s="14" t="str">
        <f t="shared" si="169"/>
        <v>0</v>
      </c>
    </row>
    <row r="592" spans="1:8" hidden="1" outlineLevel="1" x14ac:dyDescent="0.2">
      <c r="A592" s="145" t="s">
        <v>188</v>
      </c>
      <c r="B592" s="134" t="s">
        <v>189</v>
      </c>
      <c r="C592" s="116" t="s">
        <v>470</v>
      </c>
      <c r="D592" s="115">
        <f>SUM(D593:D596)</f>
        <v>19</v>
      </c>
      <c r="E592" s="14">
        <f>E593+E594+E595+E596</f>
        <v>100</v>
      </c>
      <c r="F592" s="115">
        <f>SUM(F593:F596)</f>
        <v>0</v>
      </c>
      <c r="G592" s="14">
        <f>G593+G594+G595+G596</f>
        <v>0</v>
      </c>
      <c r="H592" s="14">
        <f t="shared" si="169"/>
        <v>-100</v>
      </c>
    </row>
    <row r="593" spans="1:8" ht="31.5" hidden="1" outlineLevel="1" x14ac:dyDescent="0.2">
      <c r="A593" s="145"/>
      <c r="B593" s="134"/>
      <c r="C593" s="116" t="s">
        <v>471</v>
      </c>
      <c r="D593" s="115">
        <v>19</v>
      </c>
      <c r="E593" s="14">
        <f>IFERROR(D593/D592*100,"0,0")</f>
        <v>100</v>
      </c>
      <c r="F593" s="115">
        <v>0</v>
      </c>
      <c r="G593" s="14" t="str">
        <f>IFERROR(F593/F592*100,"0,0")</f>
        <v>0,0</v>
      </c>
      <c r="H593" s="14">
        <f t="shared" si="169"/>
        <v>-100</v>
      </c>
    </row>
    <row r="594" spans="1:8" hidden="1" outlineLevel="1" x14ac:dyDescent="0.2">
      <c r="A594" s="145"/>
      <c r="B594" s="134"/>
      <c r="C594" s="116" t="s">
        <v>472</v>
      </c>
      <c r="D594" s="115">
        <v>0</v>
      </c>
      <c r="E594" s="14">
        <f>IFERROR(D594/D592*100,"0,0")</f>
        <v>0</v>
      </c>
      <c r="F594" s="115">
        <v>0</v>
      </c>
      <c r="G594" s="14" t="str">
        <f>IFERROR(F594/F592*100,"0,0")</f>
        <v>0,0</v>
      </c>
      <c r="H594" s="14" t="str">
        <f>IFERROR(F594/D594*100-100,"0,0")</f>
        <v>0,0</v>
      </c>
    </row>
    <row r="595" spans="1:8" hidden="1" outlineLevel="1" x14ac:dyDescent="0.2">
      <c r="A595" s="145"/>
      <c r="B595" s="134"/>
      <c r="C595" s="116" t="s">
        <v>473</v>
      </c>
      <c r="D595" s="115">
        <v>0</v>
      </c>
      <c r="E595" s="14">
        <f>IFERROR(D595/D592*100,"0,0")</f>
        <v>0</v>
      </c>
      <c r="F595" s="115">
        <v>0</v>
      </c>
      <c r="G595" s="14" t="str">
        <f>IFERROR(F595/F592*100,"0,0")</f>
        <v>0,0</v>
      </c>
      <c r="H595" s="14" t="str">
        <f t="shared" ref="H595:H598" si="170">IFERROR(F595/D595*100-100,"0")</f>
        <v>0</v>
      </c>
    </row>
    <row r="596" spans="1:8" hidden="1" outlineLevel="1" x14ac:dyDescent="0.2">
      <c r="A596" s="145"/>
      <c r="B596" s="134"/>
      <c r="C596" s="116" t="s">
        <v>474</v>
      </c>
      <c r="D596" s="115">
        <v>0</v>
      </c>
      <c r="E596" s="14">
        <f>IFERROR(D596/D592*100,"0,0")</f>
        <v>0</v>
      </c>
      <c r="F596" s="115">
        <v>0</v>
      </c>
      <c r="G596" s="14" t="str">
        <f>IFERROR(F596/F592*100,"0,0")</f>
        <v>0,0</v>
      </c>
      <c r="H596" s="14" t="str">
        <f t="shared" si="170"/>
        <v>0</v>
      </c>
    </row>
    <row r="597" spans="1:8" hidden="1" outlineLevel="1" x14ac:dyDescent="0.2">
      <c r="A597" s="147" t="s">
        <v>190</v>
      </c>
      <c r="B597" s="146" t="s">
        <v>538</v>
      </c>
      <c r="C597" s="114" t="s">
        <v>470</v>
      </c>
      <c r="D597" s="110">
        <f>SUM(D598:D601)</f>
        <v>101577.2</v>
      </c>
      <c r="E597" s="112">
        <f>E598+E599+E600+E601</f>
        <v>100</v>
      </c>
      <c r="F597" s="110">
        <f>SUM(F598:F601)</f>
        <v>77866.100000000006</v>
      </c>
      <c r="G597" s="112">
        <f>G598+G599+G600+G601</f>
        <v>100</v>
      </c>
      <c r="H597" s="112">
        <f t="shared" si="170"/>
        <v>-23.3</v>
      </c>
    </row>
    <row r="598" spans="1:8" ht="31.5" hidden="1" outlineLevel="1" x14ac:dyDescent="0.2">
      <c r="A598" s="147"/>
      <c r="B598" s="146"/>
      <c r="C598" s="114" t="s">
        <v>471</v>
      </c>
      <c r="D598" s="110">
        <f t="shared" ref="D598:F601" si="171">D603+D608+D618+D623+D613</f>
        <v>101577.2</v>
      </c>
      <c r="E598" s="112">
        <f>IFERROR(D598/D597*100,"0,0")</f>
        <v>100</v>
      </c>
      <c r="F598" s="110">
        <f>F603+F608+F618+F623+F613</f>
        <v>77866.100000000006</v>
      </c>
      <c r="G598" s="112">
        <f>IFERROR(F598/F597*100,"0,0")</f>
        <v>100</v>
      </c>
      <c r="H598" s="112">
        <f t="shared" si="170"/>
        <v>-23.3</v>
      </c>
    </row>
    <row r="599" spans="1:8" hidden="1" outlineLevel="1" x14ac:dyDescent="0.2">
      <c r="A599" s="147"/>
      <c r="B599" s="146"/>
      <c r="C599" s="114" t="s">
        <v>472</v>
      </c>
      <c r="D599" s="110">
        <f t="shared" si="171"/>
        <v>0</v>
      </c>
      <c r="E599" s="14">
        <f>IFERROR(D599/D597*100,"0,0")</f>
        <v>0</v>
      </c>
      <c r="F599" s="110">
        <f t="shared" si="171"/>
        <v>0</v>
      </c>
      <c r="G599" s="14">
        <f>IFERROR(F599/F597*100,"0,0")</f>
        <v>0</v>
      </c>
      <c r="H599" s="14" t="str">
        <f>IFERROR(F599/D599*100-100,"0,0")</f>
        <v>0,0</v>
      </c>
    </row>
    <row r="600" spans="1:8" hidden="1" outlineLevel="1" x14ac:dyDescent="0.2">
      <c r="A600" s="147"/>
      <c r="B600" s="146"/>
      <c r="C600" s="114" t="s">
        <v>473</v>
      </c>
      <c r="D600" s="110">
        <f t="shared" si="171"/>
        <v>0</v>
      </c>
      <c r="E600" s="14">
        <f>IFERROR(D600/D597*100,"0,0")</f>
        <v>0</v>
      </c>
      <c r="F600" s="110">
        <f t="shared" si="171"/>
        <v>0</v>
      </c>
      <c r="G600" s="14">
        <f>IFERROR(F600/F597*100,"0,0")</f>
        <v>0</v>
      </c>
      <c r="H600" s="14" t="str">
        <f t="shared" ref="H600:H603" si="172">IFERROR(F600/D600*100-100,"0")</f>
        <v>0</v>
      </c>
    </row>
    <row r="601" spans="1:8" hidden="1" outlineLevel="1" x14ac:dyDescent="0.2">
      <c r="A601" s="147"/>
      <c r="B601" s="146"/>
      <c r="C601" s="114" t="s">
        <v>474</v>
      </c>
      <c r="D601" s="110">
        <f t="shared" si="171"/>
        <v>0</v>
      </c>
      <c r="E601" s="14">
        <f>IFERROR(D601/D597*100,"0,0")</f>
        <v>0</v>
      </c>
      <c r="F601" s="110">
        <f t="shared" si="171"/>
        <v>0</v>
      </c>
      <c r="G601" s="14">
        <f>IFERROR(F601/F597*100,"0,0")</f>
        <v>0</v>
      </c>
      <c r="H601" s="14" t="str">
        <f t="shared" si="172"/>
        <v>0</v>
      </c>
    </row>
    <row r="602" spans="1:8" hidden="1" outlineLevel="1" x14ac:dyDescent="0.2">
      <c r="A602" s="145" t="s">
        <v>191</v>
      </c>
      <c r="B602" s="134" t="s">
        <v>118</v>
      </c>
      <c r="C602" s="116" t="s">
        <v>470</v>
      </c>
      <c r="D602" s="115">
        <f>SUM(D603:D606)</f>
        <v>7524.6</v>
      </c>
      <c r="E602" s="14">
        <f>E603+E604+E605+E606</f>
        <v>100</v>
      </c>
      <c r="F602" s="115">
        <f>SUM(F603:F606)</f>
        <v>5971.5</v>
      </c>
      <c r="G602" s="14">
        <f>G603+G604+G605+G606</f>
        <v>100</v>
      </c>
      <c r="H602" s="14">
        <f t="shared" si="172"/>
        <v>-20.6</v>
      </c>
    </row>
    <row r="603" spans="1:8" ht="31.5" hidden="1" outlineLevel="1" x14ac:dyDescent="0.2">
      <c r="A603" s="145"/>
      <c r="B603" s="134"/>
      <c r="C603" s="116" t="s">
        <v>471</v>
      </c>
      <c r="D603" s="115">
        <v>7524.6</v>
      </c>
      <c r="E603" s="14">
        <f>IFERROR(D603/D602*100,"0,0")</f>
        <v>100</v>
      </c>
      <c r="F603" s="115">
        <v>5971.5</v>
      </c>
      <c r="G603" s="14">
        <f>IFERROR(F603/F602*100,"0,0")</f>
        <v>100</v>
      </c>
      <c r="H603" s="14">
        <f t="shared" si="172"/>
        <v>-20.6</v>
      </c>
    </row>
    <row r="604" spans="1:8" hidden="1" outlineLevel="1" x14ac:dyDescent="0.2">
      <c r="A604" s="145"/>
      <c r="B604" s="134"/>
      <c r="C604" s="116" t="s">
        <v>472</v>
      </c>
      <c r="D604" s="115">
        <v>0</v>
      </c>
      <c r="E604" s="14">
        <f>IFERROR(D604/D602*100,"0,0")</f>
        <v>0</v>
      </c>
      <c r="F604" s="115">
        <v>0</v>
      </c>
      <c r="G604" s="14">
        <f>IFERROR(F604/F602*100,"0,0")</f>
        <v>0</v>
      </c>
      <c r="H604" s="14" t="str">
        <f>IFERROR(F604/D604*100-100,"0,0")</f>
        <v>0,0</v>
      </c>
    </row>
    <row r="605" spans="1:8" hidden="1" outlineLevel="1" x14ac:dyDescent="0.2">
      <c r="A605" s="145"/>
      <c r="B605" s="134"/>
      <c r="C605" s="116" t="s">
        <v>473</v>
      </c>
      <c r="D605" s="115">
        <v>0</v>
      </c>
      <c r="E605" s="14">
        <f>IFERROR(D605/D602*100,"0,0")</f>
        <v>0</v>
      </c>
      <c r="F605" s="115">
        <v>0</v>
      </c>
      <c r="G605" s="14">
        <f>IFERROR(F605/F602*100,"0,0")</f>
        <v>0</v>
      </c>
      <c r="H605" s="14" t="str">
        <f t="shared" ref="H605:H608" si="173">IFERROR(F605/D605*100-100,"0")</f>
        <v>0</v>
      </c>
    </row>
    <row r="606" spans="1:8" hidden="1" outlineLevel="1" x14ac:dyDescent="0.2">
      <c r="A606" s="145"/>
      <c r="B606" s="134"/>
      <c r="C606" s="116" t="s">
        <v>474</v>
      </c>
      <c r="D606" s="115">
        <v>0</v>
      </c>
      <c r="E606" s="14">
        <f>IFERROR(D606/D602*100,"0,0")</f>
        <v>0</v>
      </c>
      <c r="F606" s="115">
        <v>0</v>
      </c>
      <c r="G606" s="14">
        <f>IFERROR(F606/F602*100,"0,0")</f>
        <v>0</v>
      </c>
      <c r="H606" s="14" t="str">
        <f t="shared" si="173"/>
        <v>0</v>
      </c>
    </row>
    <row r="607" spans="1:8" hidden="1" outlineLevel="1" x14ac:dyDescent="0.2">
      <c r="A607" s="145" t="s">
        <v>192</v>
      </c>
      <c r="B607" s="134" t="s">
        <v>193</v>
      </c>
      <c r="C607" s="116" t="s">
        <v>470</v>
      </c>
      <c r="D607" s="115">
        <f>SUM(D608:D611)</f>
        <v>20941.599999999999</v>
      </c>
      <c r="E607" s="14">
        <f>E608+E609+E610+E611</f>
        <v>100</v>
      </c>
      <c r="F607" s="115">
        <f>SUM(F608:F611)</f>
        <v>15630.5</v>
      </c>
      <c r="G607" s="14">
        <f>G608+G609+G610+G611</f>
        <v>100</v>
      </c>
      <c r="H607" s="14">
        <f t="shared" si="173"/>
        <v>-25.4</v>
      </c>
    </row>
    <row r="608" spans="1:8" ht="31.5" hidden="1" outlineLevel="1" x14ac:dyDescent="0.2">
      <c r="A608" s="145"/>
      <c r="B608" s="134"/>
      <c r="C608" s="116" t="s">
        <v>471</v>
      </c>
      <c r="D608" s="115">
        <v>20941.599999999999</v>
      </c>
      <c r="E608" s="14">
        <f>IFERROR(D608/D607*100,"0,0")</f>
        <v>100</v>
      </c>
      <c r="F608" s="115">
        <v>15630.5</v>
      </c>
      <c r="G608" s="14">
        <f>IFERROR(F608/F607*100,"0,0")</f>
        <v>100</v>
      </c>
      <c r="H608" s="14">
        <f t="shared" si="173"/>
        <v>-25.4</v>
      </c>
    </row>
    <row r="609" spans="1:8" hidden="1" outlineLevel="1" x14ac:dyDescent="0.2">
      <c r="A609" s="145"/>
      <c r="B609" s="134"/>
      <c r="C609" s="116" t="s">
        <v>472</v>
      </c>
      <c r="D609" s="115">
        <v>0</v>
      </c>
      <c r="E609" s="14">
        <f>IFERROR(D609/D607*100,"0,0")</f>
        <v>0</v>
      </c>
      <c r="F609" s="115">
        <v>0</v>
      </c>
      <c r="G609" s="14">
        <f>IFERROR(F609/F607*100,"0,0")</f>
        <v>0</v>
      </c>
      <c r="H609" s="14" t="str">
        <f>IFERROR(F609/D609*100-100,"0,0")</f>
        <v>0,0</v>
      </c>
    </row>
    <row r="610" spans="1:8" hidden="1" outlineLevel="1" x14ac:dyDescent="0.2">
      <c r="A610" s="145"/>
      <c r="B610" s="134"/>
      <c r="C610" s="116" t="s">
        <v>473</v>
      </c>
      <c r="D610" s="115">
        <v>0</v>
      </c>
      <c r="E610" s="14">
        <f>IFERROR(D610/D607*100,"0,0")</f>
        <v>0</v>
      </c>
      <c r="F610" s="115">
        <v>0</v>
      </c>
      <c r="G610" s="14">
        <f>IFERROR(F610/F607*100,"0,0")</f>
        <v>0</v>
      </c>
      <c r="H610" s="14" t="str">
        <f t="shared" ref="H610:H613" si="174">IFERROR(F610/D610*100-100,"0")</f>
        <v>0</v>
      </c>
    </row>
    <row r="611" spans="1:8" hidden="1" outlineLevel="1" x14ac:dyDescent="0.2">
      <c r="A611" s="145"/>
      <c r="B611" s="134"/>
      <c r="C611" s="116" t="s">
        <v>474</v>
      </c>
      <c r="D611" s="115">
        <v>0</v>
      </c>
      <c r="E611" s="14">
        <f>IFERROR(D611/D607*100,"0,0")</f>
        <v>0</v>
      </c>
      <c r="F611" s="115">
        <v>0</v>
      </c>
      <c r="G611" s="14">
        <f>IFERROR(F611/F607*100,"0,0")</f>
        <v>0</v>
      </c>
      <c r="H611" s="14" t="str">
        <f t="shared" si="174"/>
        <v>0</v>
      </c>
    </row>
    <row r="612" spans="1:8" hidden="1" outlineLevel="1" x14ac:dyDescent="0.2">
      <c r="A612" s="145" t="s">
        <v>539</v>
      </c>
      <c r="B612" s="134" t="s">
        <v>518</v>
      </c>
      <c r="C612" s="116" t="s">
        <v>470</v>
      </c>
      <c r="D612" s="115">
        <f>SUM(D613:D616)</f>
        <v>0</v>
      </c>
      <c r="E612" s="14">
        <f>E613+E614+E615+E616</f>
        <v>0</v>
      </c>
      <c r="F612" s="115">
        <v>0</v>
      </c>
      <c r="G612" s="14">
        <f>G613+G614+G615+G616</f>
        <v>0</v>
      </c>
      <c r="H612" s="14" t="str">
        <f t="shared" si="174"/>
        <v>0</v>
      </c>
    </row>
    <row r="613" spans="1:8" ht="31.5" hidden="1" outlineLevel="1" x14ac:dyDescent="0.2">
      <c r="A613" s="145"/>
      <c r="B613" s="134"/>
      <c r="C613" s="116" t="s">
        <v>471</v>
      </c>
      <c r="D613" s="115">
        <v>0</v>
      </c>
      <c r="E613" s="14" t="str">
        <f>IFERROR(D613/D612*100,"0,0")</f>
        <v>0,0</v>
      </c>
      <c r="F613" s="115">
        <v>0</v>
      </c>
      <c r="G613" s="14" t="str">
        <f>IFERROR(F613/F612*100,"0,0")</f>
        <v>0,0</v>
      </c>
      <c r="H613" s="14" t="str">
        <f t="shared" si="174"/>
        <v>0</v>
      </c>
    </row>
    <row r="614" spans="1:8" hidden="1" outlineLevel="1" x14ac:dyDescent="0.2">
      <c r="A614" s="145"/>
      <c r="B614" s="134"/>
      <c r="C614" s="116" t="s">
        <v>472</v>
      </c>
      <c r="D614" s="115">
        <v>0</v>
      </c>
      <c r="E614" s="14" t="str">
        <f>IFERROR(D614/D612*100,"0,0")</f>
        <v>0,0</v>
      </c>
      <c r="F614" s="115">
        <v>0</v>
      </c>
      <c r="G614" s="14" t="str">
        <f>IFERROR(F614/F612*100,"0,0")</f>
        <v>0,0</v>
      </c>
      <c r="H614" s="14" t="str">
        <f>IFERROR(F614/D614*100-100,"0,0")</f>
        <v>0,0</v>
      </c>
    </row>
    <row r="615" spans="1:8" hidden="1" outlineLevel="1" x14ac:dyDescent="0.2">
      <c r="A615" s="145"/>
      <c r="B615" s="134"/>
      <c r="C615" s="116" t="s">
        <v>473</v>
      </c>
      <c r="D615" s="115">
        <v>0</v>
      </c>
      <c r="E615" s="14" t="str">
        <f>IFERROR(D615/D612*100,"0,0")</f>
        <v>0,0</v>
      </c>
      <c r="F615" s="115">
        <v>0</v>
      </c>
      <c r="G615" s="14" t="str">
        <f>IFERROR(F615/F612*100,"0,0")</f>
        <v>0,0</v>
      </c>
      <c r="H615" s="14" t="str">
        <f t="shared" ref="H615:H618" si="175">IFERROR(F615/D615*100-100,"0")</f>
        <v>0</v>
      </c>
    </row>
    <row r="616" spans="1:8" hidden="1" outlineLevel="1" x14ac:dyDescent="0.2">
      <c r="A616" s="145"/>
      <c r="B616" s="134"/>
      <c r="C616" s="116" t="s">
        <v>474</v>
      </c>
      <c r="D616" s="115">
        <v>0</v>
      </c>
      <c r="E616" s="14" t="str">
        <f>IFERROR(D616/D612*100,"0,0")</f>
        <v>0,0</v>
      </c>
      <c r="F616" s="115">
        <v>0</v>
      </c>
      <c r="G616" s="14" t="str">
        <f>IFERROR(F616/F612*100,"0,0")</f>
        <v>0,0</v>
      </c>
      <c r="H616" s="14" t="str">
        <f t="shared" si="175"/>
        <v>0</v>
      </c>
    </row>
    <row r="617" spans="1:8" hidden="1" outlineLevel="1" x14ac:dyDescent="0.2">
      <c r="A617" s="145" t="s">
        <v>539</v>
      </c>
      <c r="B617" s="134" t="s">
        <v>195</v>
      </c>
      <c r="C617" s="116" t="s">
        <v>470</v>
      </c>
      <c r="D617" s="115">
        <f>SUM(D618:D621)</f>
        <v>539</v>
      </c>
      <c r="E617" s="14">
        <f>E618+E619+E620+E621</f>
        <v>100</v>
      </c>
      <c r="F617" s="115">
        <f>SUM(F618:F621)</f>
        <v>198</v>
      </c>
      <c r="G617" s="14">
        <f>G618+G619+G620+G621</f>
        <v>100</v>
      </c>
      <c r="H617" s="14">
        <f t="shared" si="175"/>
        <v>-63.3</v>
      </c>
    </row>
    <row r="618" spans="1:8" ht="31.5" hidden="1" outlineLevel="1" x14ac:dyDescent="0.2">
      <c r="A618" s="145"/>
      <c r="B618" s="134"/>
      <c r="C618" s="116" t="s">
        <v>471</v>
      </c>
      <c r="D618" s="115">
        <v>539</v>
      </c>
      <c r="E618" s="14">
        <f>IFERROR(D618/D617*100,"0,0")</f>
        <v>100</v>
      </c>
      <c r="F618" s="115">
        <v>198</v>
      </c>
      <c r="G618" s="14">
        <f>IFERROR(F618/F617*100,"0,0")</f>
        <v>100</v>
      </c>
      <c r="H618" s="14">
        <f t="shared" si="175"/>
        <v>-63.3</v>
      </c>
    </row>
    <row r="619" spans="1:8" hidden="1" outlineLevel="1" x14ac:dyDescent="0.2">
      <c r="A619" s="145"/>
      <c r="B619" s="134"/>
      <c r="C619" s="116" t="s">
        <v>472</v>
      </c>
      <c r="D619" s="115">
        <v>0</v>
      </c>
      <c r="E619" s="14">
        <f>IFERROR(D619/D617*100,"0,0")</f>
        <v>0</v>
      </c>
      <c r="F619" s="115">
        <v>0</v>
      </c>
      <c r="G619" s="14">
        <f>IFERROR(F619/F617*100,"0,0")</f>
        <v>0</v>
      </c>
      <c r="H619" s="14" t="str">
        <f>IFERROR(F619/D619*100-100,"0,0")</f>
        <v>0,0</v>
      </c>
    </row>
    <row r="620" spans="1:8" hidden="1" outlineLevel="1" x14ac:dyDescent="0.2">
      <c r="A620" s="145"/>
      <c r="B620" s="134"/>
      <c r="C620" s="116" t="s">
        <v>473</v>
      </c>
      <c r="D620" s="115">
        <v>0</v>
      </c>
      <c r="E620" s="14">
        <f>IFERROR(D620/D617*100,"0,0")</f>
        <v>0</v>
      </c>
      <c r="F620" s="115">
        <v>0</v>
      </c>
      <c r="G620" s="14">
        <f>IFERROR(F620/F617*100,"0,0")</f>
        <v>0</v>
      </c>
      <c r="H620" s="14" t="str">
        <f t="shared" ref="H620:H623" si="176">IFERROR(F620/D620*100-100,"0")</f>
        <v>0</v>
      </c>
    </row>
    <row r="621" spans="1:8" hidden="1" outlineLevel="1" x14ac:dyDescent="0.2">
      <c r="A621" s="145"/>
      <c r="B621" s="134"/>
      <c r="C621" s="116" t="s">
        <v>474</v>
      </c>
      <c r="D621" s="115">
        <v>0</v>
      </c>
      <c r="E621" s="14">
        <f>IFERROR(D621/D617*100,"0,0")</f>
        <v>0</v>
      </c>
      <c r="F621" s="115">
        <v>0</v>
      </c>
      <c r="G621" s="14">
        <f>IFERROR(F621/F617*100,"0,0")</f>
        <v>0</v>
      </c>
      <c r="H621" s="14" t="str">
        <f t="shared" si="176"/>
        <v>0</v>
      </c>
    </row>
    <row r="622" spans="1:8" hidden="1" outlineLevel="1" x14ac:dyDescent="0.2">
      <c r="A622" s="145" t="s">
        <v>194</v>
      </c>
      <c r="B622" s="134" t="s">
        <v>540</v>
      </c>
      <c r="C622" s="116" t="s">
        <v>470</v>
      </c>
      <c r="D622" s="115">
        <f>SUM(D623:D626)</f>
        <v>72572</v>
      </c>
      <c r="E622" s="14">
        <f>E623+E624+E625+E626</f>
        <v>100</v>
      </c>
      <c r="F622" s="115">
        <f>SUM(F623:F626)</f>
        <v>56066.1</v>
      </c>
      <c r="G622" s="14">
        <f>G623+G624+G625+G626</f>
        <v>100</v>
      </c>
      <c r="H622" s="14">
        <f t="shared" si="176"/>
        <v>-22.7</v>
      </c>
    </row>
    <row r="623" spans="1:8" ht="31.5" hidden="1" outlineLevel="1" x14ac:dyDescent="0.2">
      <c r="A623" s="145"/>
      <c r="B623" s="134"/>
      <c r="C623" s="116" t="s">
        <v>471</v>
      </c>
      <c r="D623" s="115">
        <v>72572</v>
      </c>
      <c r="E623" s="14">
        <f>IFERROR(D623/D622*100,"0,0")</f>
        <v>100</v>
      </c>
      <c r="F623" s="115">
        <v>56066.1</v>
      </c>
      <c r="G623" s="14">
        <f>IFERROR(F623/F622*100,"0,0")</f>
        <v>100</v>
      </c>
      <c r="H623" s="14">
        <f t="shared" si="176"/>
        <v>-22.7</v>
      </c>
    </row>
    <row r="624" spans="1:8" hidden="1" outlineLevel="1" x14ac:dyDescent="0.2">
      <c r="A624" s="145"/>
      <c r="B624" s="134"/>
      <c r="C624" s="116" t="s">
        <v>472</v>
      </c>
      <c r="D624" s="115">
        <v>0</v>
      </c>
      <c r="E624" s="14">
        <f>IFERROR(D624/D622*100,"0,0")</f>
        <v>0</v>
      </c>
      <c r="F624" s="115">
        <v>0</v>
      </c>
      <c r="G624" s="14">
        <f>IFERROR(F624/F622*100,"0,0")</f>
        <v>0</v>
      </c>
      <c r="H624" s="14" t="str">
        <f>IFERROR(F624/D624*100-100,"0,0")</f>
        <v>0,0</v>
      </c>
    </row>
    <row r="625" spans="1:8" hidden="1" outlineLevel="1" x14ac:dyDescent="0.2">
      <c r="A625" s="145"/>
      <c r="B625" s="134"/>
      <c r="C625" s="116" t="s">
        <v>473</v>
      </c>
      <c r="D625" s="115">
        <v>0</v>
      </c>
      <c r="E625" s="14">
        <f>IFERROR(D625/D622*100,"0,0")</f>
        <v>0</v>
      </c>
      <c r="F625" s="115">
        <v>0</v>
      </c>
      <c r="G625" s="14">
        <f>IFERROR(F625/F622*100,"0,0")</f>
        <v>0</v>
      </c>
      <c r="H625" s="14" t="str">
        <f t="shared" ref="H625:H628" si="177">IFERROR(F625/D625*100-100,"0")</f>
        <v>0</v>
      </c>
    </row>
    <row r="626" spans="1:8" hidden="1" outlineLevel="1" x14ac:dyDescent="0.2">
      <c r="A626" s="145"/>
      <c r="B626" s="134"/>
      <c r="C626" s="116" t="s">
        <v>474</v>
      </c>
      <c r="D626" s="115">
        <v>0</v>
      </c>
      <c r="E626" s="14">
        <f>IFERROR(D626/D622*100,"0,0")</f>
        <v>0</v>
      </c>
      <c r="F626" s="115">
        <v>0</v>
      </c>
      <c r="G626" s="14">
        <f>IFERROR(F626/F622*100,"0,0")</f>
        <v>0</v>
      </c>
      <c r="H626" s="14" t="str">
        <f t="shared" si="177"/>
        <v>0</v>
      </c>
    </row>
    <row r="627" spans="1:8" hidden="1" outlineLevel="1" x14ac:dyDescent="0.2">
      <c r="A627" s="147" t="s">
        <v>196</v>
      </c>
      <c r="B627" s="146" t="s">
        <v>541</v>
      </c>
      <c r="C627" s="114" t="s">
        <v>470</v>
      </c>
      <c r="D627" s="110">
        <f>SUM(D628:D631)</f>
        <v>344861.1</v>
      </c>
      <c r="E627" s="112">
        <f>E628+E629+E630+E631</f>
        <v>100</v>
      </c>
      <c r="F627" s="110">
        <f>SUM(F628:F631)</f>
        <v>285676.7</v>
      </c>
      <c r="G627" s="112">
        <f>G628+G629+G630+G631</f>
        <v>100.1</v>
      </c>
      <c r="H627" s="112">
        <f t="shared" si="177"/>
        <v>-17.2</v>
      </c>
    </row>
    <row r="628" spans="1:8" ht="31.5" hidden="1" outlineLevel="1" x14ac:dyDescent="0.2">
      <c r="A628" s="147"/>
      <c r="B628" s="146"/>
      <c r="C628" s="114" t="s">
        <v>471</v>
      </c>
      <c r="D628" s="110">
        <f t="shared" ref="D628:D631" si="178">D633+D638+D643+D648+D653+D658+D663+D668</f>
        <v>262689.90000000002</v>
      </c>
      <c r="E628" s="112">
        <f>IFERROR(D628/D627*100,"0,0")</f>
        <v>76.2</v>
      </c>
      <c r="F628" s="110">
        <f t="shared" ref="F628:F631" si="179">F633+F638+F643+F648+F653+F658+F663+F668</f>
        <v>213919.8</v>
      </c>
      <c r="G628" s="112">
        <f>IFERROR(F628/F627*100,"0,0")</f>
        <v>74.900000000000006</v>
      </c>
      <c r="H628" s="112">
        <f t="shared" si="177"/>
        <v>-18.600000000000001</v>
      </c>
    </row>
    <row r="629" spans="1:8" hidden="1" outlineLevel="1" x14ac:dyDescent="0.2">
      <c r="A629" s="147"/>
      <c r="B629" s="146"/>
      <c r="C629" s="114" t="s">
        <v>472</v>
      </c>
      <c r="D629" s="110">
        <f t="shared" si="178"/>
        <v>55010.7</v>
      </c>
      <c r="E629" s="112">
        <f>IFERROR(D629/D627*100,"0,0")-0.1</f>
        <v>15.9</v>
      </c>
      <c r="F629" s="110">
        <f t="shared" si="179"/>
        <v>52859.8</v>
      </c>
      <c r="G629" s="112">
        <f>IFERROR(F629/F627*100,"0,0")</f>
        <v>18.5</v>
      </c>
      <c r="H629" s="112">
        <f>IFERROR(F629/D629*100-100,"0,0")</f>
        <v>-3.9</v>
      </c>
    </row>
    <row r="630" spans="1:8" hidden="1" outlineLevel="1" x14ac:dyDescent="0.2">
      <c r="A630" s="147"/>
      <c r="B630" s="146"/>
      <c r="C630" s="114" t="s">
        <v>473</v>
      </c>
      <c r="D630" s="110">
        <f t="shared" si="178"/>
        <v>17852.5</v>
      </c>
      <c r="E630" s="112">
        <f>IFERROR(D630/D627*100,"0,0")</f>
        <v>5.2</v>
      </c>
      <c r="F630" s="110">
        <f t="shared" si="179"/>
        <v>17006.900000000001</v>
      </c>
      <c r="G630" s="112">
        <f>IFERROR(F630/F627*100,"0,0")</f>
        <v>6</v>
      </c>
      <c r="H630" s="112">
        <f t="shared" ref="H630:H633" si="180">IFERROR(F630/D630*100-100,"0")</f>
        <v>-4.7</v>
      </c>
    </row>
    <row r="631" spans="1:8" hidden="1" outlineLevel="1" x14ac:dyDescent="0.2">
      <c r="A631" s="147"/>
      <c r="B631" s="146"/>
      <c r="C631" s="114" t="s">
        <v>474</v>
      </c>
      <c r="D631" s="110">
        <f t="shared" si="178"/>
        <v>9308</v>
      </c>
      <c r="E631" s="112">
        <f>IFERROR(D631/D627*100,"0,0")</f>
        <v>2.7</v>
      </c>
      <c r="F631" s="110">
        <f t="shared" si="179"/>
        <v>1890.2</v>
      </c>
      <c r="G631" s="112">
        <f>IFERROR(F631/F627*100,"0,0")</f>
        <v>0.7</v>
      </c>
      <c r="H631" s="112">
        <f t="shared" si="180"/>
        <v>-79.7</v>
      </c>
    </row>
    <row r="632" spans="1:8" hidden="1" outlineLevel="1" x14ac:dyDescent="0.2">
      <c r="A632" s="145" t="s">
        <v>197</v>
      </c>
      <c r="B632" s="134" t="s">
        <v>48</v>
      </c>
      <c r="C632" s="116" t="s">
        <v>470</v>
      </c>
      <c r="D632" s="115">
        <f>SUM(D633:D636)</f>
        <v>159671.20000000001</v>
      </c>
      <c r="E632" s="14">
        <f>E633+E634+E635+E636</f>
        <v>100</v>
      </c>
      <c r="F632" s="115">
        <f>SUM(F633:F636)</f>
        <v>122230.1</v>
      </c>
      <c r="G632" s="14">
        <f>G633+G634+G635+G636</f>
        <v>100</v>
      </c>
      <c r="H632" s="14">
        <f t="shared" si="180"/>
        <v>-23.4</v>
      </c>
    </row>
    <row r="633" spans="1:8" ht="31.5" hidden="1" outlineLevel="1" x14ac:dyDescent="0.2">
      <c r="A633" s="145"/>
      <c r="B633" s="134"/>
      <c r="C633" s="116" t="s">
        <v>471</v>
      </c>
      <c r="D633" s="115">
        <v>150363.20000000001</v>
      </c>
      <c r="E633" s="14">
        <f>IFERROR(D633/D632*100,"0,0")</f>
        <v>94.2</v>
      </c>
      <c r="F633" s="115">
        <v>120339.9</v>
      </c>
      <c r="G633" s="14">
        <f>IFERROR(F633/F632*100,"0,0")</f>
        <v>98.5</v>
      </c>
      <c r="H633" s="14">
        <f t="shared" si="180"/>
        <v>-20</v>
      </c>
    </row>
    <row r="634" spans="1:8" hidden="1" outlineLevel="1" x14ac:dyDescent="0.2">
      <c r="A634" s="145"/>
      <c r="B634" s="134"/>
      <c r="C634" s="116" t="s">
        <v>472</v>
      </c>
      <c r="D634" s="115">
        <v>0</v>
      </c>
      <c r="E634" s="14">
        <f>IFERROR(D634/D632*100,"0,0")</f>
        <v>0</v>
      </c>
      <c r="F634" s="115">
        <v>0</v>
      </c>
      <c r="G634" s="14">
        <f>IFERROR(F634/F632*100,"0,0")</f>
        <v>0</v>
      </c>
      <c r="H634" s="14" t="str">
        <f>IFERROR(F634/D634*100-100,"0,0")</f>
        <v>0,0</v>
      </c>
    </row>
    <row r="635" spans="1:8" hidden="1" outlineLevel="1" x14ac:dyDescent="0.2">
      <c r="A635" s="145"/>
      <c r="B635" s="134"/>
      <c r="C635" s="116" t="s">
        <v>473</v>
      </c>
      <c r="D635" s="115">
        <v>0</v>
      </c>
      <c r="E635" s="14">
        <f>IFERROR(D635/D632*100,"0,0")</f>
        <v>0</v>
      </c>
      <c r="F635" s="115">
        <v>0</v>
      </c>
      <c r="G635" s="14">
        <f>IFERROR(F635/F632*100,"0,0")</f>
        <v>0</v>
      </c>
      <c r="H635" s="14" t="str">
        <f t="shared" ref="H635:H638" si="181">IFERROR(F635/D635*100-100,"0")</f>
        <v>0</v>
      </c>
    </row>
    <row r="636" spans="1:8" hidden="1" outlineLevel="1" x14ac:dyDescent="0.2">
      <c r="A636" s="145"/>
      <c r="B636" s="134"/>
      <c r="C636" s="116" t="s">
        <v>474</v>
      </c>
      <c r="D636" s="115">
        <v>9308</v>
      </c>
      <c r="E636" s="14">
        <f>IFERROR(D636/D632*100,"0,0")</f>
        <v>5.8</v>
      </c>
      <c r="F636" s="115">
        <v>1890.2</v>
      </c>
      <c r="G636" s="14">
        <f>IFERROR(F636/F632*100,"0,0")</f>
        <v>1.5</v>
      </c>
      <c r="H636" s="14">
        <f t="shared" si="181"/>
        <v>-79.7</v>
      </c>
    </row>
    <row r="637" spans="1:8" hidden="1" outlineLevel="1" x14ac:dyDescent="0.2">
      <c r="A637" s="131" t="s">
        <v>542</v>
      </c>
      <c r="B637" s="139" t="s">
        <v>543</v>
      </c>
      <c r="C637" s="116" t="s">
        <v>470</v>
      </c>
      <c r="D637" s="115">
        <f>SUM(D638:D641)</f>
        <v>6485</v>
      </c>
      <c r="E637" s="14">
        <f>E638+E639+E640+E641</f>
        <v>100</v>
      </c>
      <c r="F637" s="115">
        <f>SUM(F638:F641)</f>
        <v>5147.6000000000004</v>
      </c>
      <c r="G637" s="14">
        <f>G638+G639+G640+G641</f>
        <v>100</v>
      </c>
      <c r="H637" s="14">
        <f t="shared" si="181"/>
        <v>-20.6</v>
      </c>
    </row>
    <row r="638" spans="1:8" ht="31.5" hidden="1" outlineLevel="1" x14ac:dyDescent="0.2">
      <c r="A638" s="132"/>
      <c r="B638" s="140"/>
      <c r="C638" s="116" t="s">
        <v>471</v>
      </c>
      <c r="D638" s="115">
        <v>6485</v>
      </c>
      <c r="E638" s="14">
        <f>IFERROR(D638/D637*100,"0,0")</f>
        <v>100</v>
      </c>
      <c r="F638" s="115">
        <v>5147.6000000000004</v>
      </c>
      <c r="G638" s="14">
        <f>IFERROR(F638/F637*100,"0,0")</f>
        <v>100</v>
      </c>
      <c r="H638" s="14">
        <f t="shared" si="181"/>
        <v>-20.6</v>
      </c>
    </row>
    <row r="639" spans="1:8" hidden="1" outlineLevel="1" x14ac:dyDescent="0.2">
      <c r="A639" s="132"/>
      <c r="B639" s="140"/>
      <c r="C639" s="116" t="s">
        <v>472</v>
      </c>
      <c r="D639" s="115">
        <v>0</v>
      </c>
      <c r="E639" s="14">
        <f>IFERROR(D639/D637*100,"0,0")</f>
        <v>0</v>
      </c>
      <c r="F639" s="115">
        <v>0</v>
      </c>
      <c r="G639" s="14">
        <f>IFERROR(F639/F637*100,"0,0")</f>
        <v>0</v>
      </c>
      <c r="H639" s="14" t="str">
        <f>IFERROR(F639/D639*100-100,"0,0")</f>
        <v>0,0</v>
      </c>
    </row>
    <row r="640" spans="1:8" hidden="1" outlineLevel="1" x14ac:dyDescent="0.2">
      <c r="A640" s="132"/>
      <c r="B640" s="140"/>
      <c r="C640" s="116" t="s">
        <v>473</v>
      </c>
      <c r="D640" s="115">
        <v>0</v>
      </c>
      <c r="E640" s="14">
        <f>IFERROR(D640/D637*100,"0,0")</f>
        <v>0</v>
      </c>
      <c r="F640" s="115">
        <v>0</v>
      </c>
      <c r="G640" s="14">
        <f>IFERROR(F640/F637*100,"0,0")</f>
        <v>0</v>
      </c>
      <c r="H640" s="14" t="str">
        <f t="shared" ref="H640:H643" si="182">IFERROR(F640/D640*100-100,"0")</f>
        <v>0</v>
      </c>
    </row>
    <row r="641" spans="1:12" hidden="1" outlineLevel="1" x14ac:dyDescent="0.2">
      <c r="A641" s="133"/>
      <c r="B641" s="141"/>
      <c r="C641" s="116" t="s">
        <v>474</v>
      </c>
      <c r="D641" s="115">
        <v>0</v>
      </c>
      <c r="E641" s="14">
        <f>IFERROR(D641/D637*100,"0,0")</f>
        <v>0</v>
      </c>
      <c r="F641" s="115">
        <v>0</v>
      </c>
      <c r="G641" s="14">
        <f>IFERROR(F641/F637*100,"0,0")</f>
        <v>0</v>
      </c>
      <c r="H641" s="14" t="str">
        <f t="shared" si="182"/>
        <v>0</v>
      </c>
    </row>
    <row r="642" spans="1:12" hidden="1" outlineLevel="1" x14ac:dyDescent="0.2">
      <c r="A642" s="131" t="s">
        <v>199</v>
      </c>
      <c r="B642" s="139" t="s">
        <v>544</v>
      </c>
      <c r="C642" s="116" t="s">
        <v>470</v>
      </c>
      <c r="D642" s="115">
        <f>SUM(D643:D646)</f>
        <v>45643</v>
      </c>
      <c r="E642" s="14">
        <f>E643+E644+E645+E646</f>
        <v>100</v>
      </c>
      <c r="F642" s="115">
        <f>SUM(F643:F646)</f>
        <v>35825.1</v>
      </c>
      <c r="G642" s="14">
        <f>G643+G644+G645+G646</f>
        <v>100</v>
      </c>
      <c r="H642" s="14">
        <f t="shared" si="182"/>
        <v>-21.5</v>
      </c>
    </row>
    <row r="643" spans="1:12" ht="31.5" hidden="1" outlineLevel="1" x14ac:dyDescent="0.2">
      <c r="A643" s="132"/>
      <c r="B643" s="140"/>
      <c r="C643" s="116" t="s">
        <v>471</v>
      </c>
      <c r="D643" s="115">
        <v>45643</v>
      </c>
      <c r="E643" s="14">
        <f>IFERROR(D643/D642*100,"0,0")</f>
        <v>100</v>
      </c>
      <c r="F643" s="115">
        <v>35825.1</v>
      </c>
      <c r="G643" s="14">
        <f>IFERROR(F643/F642*100,"0,0")</f>
        <v>100</v>
      </c>
      <c r="H643" s="14">
        <f t="shared" si="182"/>
        <v>-21.5</v>
      </c>
    </row>
    <row r="644" spans="1:12" hidden="1" outlineLevel="1" x14ac:dyDescent="0.2">
      <c r="A644" s="132"/>
      <c r="B644" s="140"/>
      <c r="C644" s="116" t="s">
        <v>472</v>
      </c>
      <c r="D644" s="115">
        <v>0</v>
      </c>
      <c r="E644" s="14">
        <f>IFERROR(D644/D642*100,"0,0")</f>
        <v>0</v>
      </c>
      <c r="F644" s="115">
        <v>0</v>
      </c>
      <c r="G644" s="14">
        <f>IFERROR(F644/F642*100,"0,0")</f>
        <v>0</v>
      </c>
      <c r="H644" s="14" t="str">
        <f>IFERROR(F644/D644*100-100,"0,0")</f>
        <v>0,0</v>
      </c>
    </row>
    <row r="645" spans="1:12" hidden="1" outlineLevel="1" x14ac:dyDescent="0.2">
      <c r="A645" s="132"/>
      <c r="B645" s="140"/>
      <c r="C645" s="116" t="s">
        <v>473</v>
      </c>
      <c r="D645" s="115">
        <v>0</v>
      </c>
      <c r="E645" s="14">
        <f>IFERROR(D645/D642*100,"0,0")</f>
        <v>0</v>
      </c>
      <c r="F645" s="115">
        <v>0</v>
      </c>
      <c r="G645" s="14">
        <f>IFERROR(F645/F642*100,"0,0")</f>
        <v>0</v>
      </c>
      <c r="H645" s="14" t="str">
        <f t="shared" ref="H645:H648" si="183">IFERROR(F645/D645*100-100,"0")</f>
        <v>0</v>
      </c>
    </row>
    <row r="646" spans="1:12" hidden="1" outlineLevel="1" x14ac:dyDescent="0.2">
      <c r="A646" s="133"/>
      <c r="B646" s="141"/>
      <c r="C646" s="116" t="s">
        <v>474</v>
      </c>
      <c r="D646" s="115">
        <v>0</v>
      </c>
      <c r="E646" s="14">
        <f>IFERROR(D646/D642*100,"0,0")</f>
        <v>0</v>
      </c>
      <c r="F646" s="115">
        <v>0</v>
      </c>
      <c r="G646" s="14">
        <f>IFERROR(F646/F642*100,"0,0")</f>
        <v>0</v>
      </c>
      <c r="H646" s="14" t="str">
        <f t="shared" si="183"/>
        <v>0</v>
      </c>
    </row>
    <row r="647" spans="1:12" hidden="1" outlineLevel="1" x14ac:dyDescent="0.2">
      <c r="A647" s="131" t="s">
        <v>201</v>
      </c>
      <c r="B647" s="139" t="s">
        <v>545</v>
      </c>
      <c r="C647" s="116" t="s">
        <v>470</v>
      </c>
      <c r="D647" s="115">
        <f>SUM(D648:D651)</f>
        <v>55580</v>
      </c>
      <c r="E647" s="14">
        <f>E648+E649+E650+E651</f>
        <v>100</v>
      </c>
      <c r="F647" s="115">
        <f>SUM(F648:F651)</f>
        <v>48169.3</v>
      </c>
      <c r="G647" s="14">
        <f>G648+G649+G650+G651</f>
        <v>100</v>
      </c>
      <c r="H647" s="14">
        <f t="shared" si="183"/>
        <v>-13.3</v>
      </c>
    </row>
    <row r="648" spans="1:12" ht="31.5" hidden="1" outlineLevel="1" x14ac:dyDescent="0.2">
      <c r="A648" s="132"/>
      <c r="B648" s="140"/>
      <c r="C648" s="116" t="s">
        <v>471</v>
      </c>
      <c r="D648" s="115">
        <v>55580</v>
      </c>
      <c r="E648" s="14">
        <f>IFERROR(D648/D647*100,"0,0")</f>
        <v>100</v>
      </c>
      <c r="F648" s="115">
        <v>48169.3</v>
      </c>
      <c r="G648" s="14">
        <f>IFERROR(F648/F647*100,"0,0")</f>
        <v>100</v>
      </c>
      <c r="H648" s="14">
        <f t="shared" si="183"/>
        <v>-13.3</v>
      </c>
    </row>
    <row r="649" spans="1:12" hidden="1" outlineLevel="1" x14ac:dyDescent="0.2">
      <c r="A649" s="132"/>
      <c r="B649" s="140"/>
      <c r="C649" s="116" t="s">
        <v>472</v>
      </c>
      <c r="D649" s="115">
        <v>0</v>
      </c>
      <c r="E649" s="14">
        <f>IFERROR(D649/D647*100,"0,0")</f>
        <v>0</v>
      </c>
      <c r="F649" s="115">
        <v>0</v>
      </c>
      <c r="G649" s="14">
        <f>IFERROR(F649/F647*100,"0,0")</f>
        <v>0</v>
      </c>
      <c r="H649" s="14" t="str">
        <f>IFERROR(F649/D649*100-100,"0,0")</f>
        <v>0,0</v>
      </c>
    </row>
    <row r="650" spans="1:12" hidden="1" outlineLevel="1" x14ac:dyDescent="0.2">
      <c r="A650" s="132"/>
      <c r="B650" s="140"/>
      <c r="C650" s="116" t="s">
        <v>473</v>
      </c>
      <c r="D650" s="115">
        <v>0</v>
      </c>
      <c r="E650" s="14">
        <f>IFERROR(D650/D647*100,"0,0")</f>
        <v>0</v>
      </c>
      <c r="F650" s="115">
        <v>0</v>
      </c>
      <c r="G650" s="14">
        <f>IFERROR(F650/F647*100,"0,0")</f>
        <v>0</v>
      </c>
      <c r="H650" s="14" t="str">
        <f t="shared" ref="H650:H653" si="184">IFERROR(F650/D650*100-100,"0")</f>
        <v>0</v>
      </c>
    </row>
    <row r="651" spans="1:12" hidden="1" outlineLevel="1" x14ac:dyDescent="0.2">
      <c r="A651" s="133"/>
      <c r="B651" s="141"/>
      <c r="C651" s="116" t="s">
        <v>474</v>
      </c>
      <c r="D651" s="115">
        <v>0</v>
      </c>
      <c r="E651" s="14">
        <f>IFERROR(D651/D647*100,"0,0")</f>
        <v>0</v>
      </c>
      <c r="F651" s="115">
        <v>0</v>
      </c>
      <c r="G651" s="14">
        <f>IFERROR(F651/F647*100,"0,0")</f>
        <v>0</v>
      </c>
      <c r="H651" s="14" t="str">
        <f t="shared" si="184"/>
        <v>0</v>
      </c>
    </row>
    <row r="652" spans="1:12" hidden="1" outlineLevel="1" x14ac:dyDescent="0.2">
      <c r="A652" s="131" t="s">
        <v>542</v>
      </c>
      <c r="B652" s="139" t="s">
        <v>546</v>
      </c>
      <c r="C652" s="116" t="s">
        <v>470</v>
      </c>
      <c r="D652" s="115">
        <f>SUM(D653:D656)</f>
        <v>508</v>
      </c>
      <c r="E652" s="14">
        <f>E653+E654+E655+E656</f>
        <v>100</v>
      </c>
      <c r="F652" s="115">
        <f>SUM(F653:F656)</f>
        <v>341.6</v>
      </c>
      <c r="G652" s="14">
        <f>G653+G654+G655+G656</f>
        <v>100</v>
      </c>
      <c r="H652" s="14">
        <f t="shared" si="184"/>
        <v>-32.799999999999997</v>
      </c>
      <c r="K652" s="13"/>
    </row>
    <row r="653" spans="1:12" ht="31.5" hidden="1" outlineLevel="1" x14ac:dyDescent="0.2">
      <c r="A653" s="132"/>
      <c r="B653" s="140"/>
      <c r="C653" s="116" t="s">
        <v>471</v>
      </c>
      <c r="D653" s="115">
        <v>0</v>
      </c>
      <c r="E653" s="14">
        <f>IFERROR(D653/D652*100,"0,0")</f>
        <v>0</v>
      </c>
      <c r="F653" s="115">
        <v>0</v>
      </c>
      <c r="G653" s="14">
        <f>IFERROR(F653/F652*100,"0,0")</f>
        <v>0</v>
      </c>
      <c r="H653" s="14" t="str">
        <f t="shared" si="184"/>
        <v>0</v>
      </c>
      <c r="K653" s="13"/>
    </row>
    <row r="654" spans="1:12" hidden="1" outlineLevel="1" x14ac:dyDescent="0.2">
      <c r="A654" s="132"/>
      <c r="B654" s="140"/>
      <c r="C654" s="116" t="s">
        <v>472</v>
      </c>
      <c r="D654" s="115">
        <v>0</v>
      </c>
      <c r="E654" s="14">
        <f>IFERROR(D654/D652*100,"0,0")</f>
        <v>0</v>
      </c>
      <c r="F654" s="115">
        <v>0</v>
      </c>
      <c r="G654" s="14">
        <f>IFERROR(F654/F652*100,"0,0")</f>
        <v>0</v>
      </c>
      <c r="H654" s="14" t="str">
        <f>IFERROR(F654/D654*100-100,"0,0")</f>
        <v>0,0</v>
      </c>
      <c r="K654" s="13"/>
    </row>
    <row r="655" spans="1:12" hidden="1" outlineLevel="1" x14ac:dyDescent="0.2">
      <c r="A655" s="132"/>
      <c r="B655" s="140"/>
      <c r="C655" s="116" t="s">
        <v>473</v>
      </c>
      <c r="D655" s="115">
        <v>508</v>
      </c>
      <c r="E655" s="14">
        <f>IFERROR(D655/D652*100,"0,0")</f>
        <v>100</v>
      </c>
      <c r="F655" s="115">
        <v>341.6</v>
      </c>
      <c r="G655" s="14">
        <f>IFERROR(F655/F652*100,"0,0")</f>
        <v>100</v>
      </c>
      <c r="H655" s="14">
        <f t="shared" ref="H655:H658" si="185">IFERROR(F655/D655*100-100,"0")</f>
        <v>-32.799999999999997</v>
      </c>
      <c r="K655" s="13"/>
    </row>
    <row r="656" spans="1:12" hidden="1" outlineLevel="1" x14ac:dyDescent="0.2">
      <c r="A656" s="133"/>
      <c r="B656" s="141"/>
      <c r="C656" s="116" t="s">
        <v>474</v>
      </c>
      <c r="D656" s="115">
        <v>0</v>
      </c>
      <c r="E656" s="14">
        <f>IFERROR(D656/D652*100,"0,0")</f>
        <v>0</v>
      </c>
      <c r="F656" s="115">
        <v>0</v>
      </c>
      <c r="G656" s="14">
        <f>IFERROR(F656/F652*100,"0,0")</f>
        <v>0</v>
      </c>
      <c r="H656" s="14" t="str">
        <f t="shared" si="185"/>
        <v>0</v>
      </c>
      <c r="K656" s="13"/>
      <c r="L656" s="13"/>
    </row>
    <row r="657" spans="1:12" hidden="1" outlineLevel="1" x14ac:dyDescent="0.2">
      <c r="A657" s="145" t="s">
        <v>198</v>
      </c>
      <c r="B657" s="134" t="s">
        <v>547</v>
      </c>
      <c r="C657" s="116" t="s">
        <v>470</v>
      </c>
      <c r="D657" s="115">
        <f>SUM(D658:D661)</f>
        <v>0</v>
      </c>
      <c r="E657" s="14">
        <f>E658+E659+E660+E661</f>
        <v>0</v>
      </c>
      <c r="F657" s="115">
        <f>SUM(F658:F661)</f>
        <v>0</v>
      </c>
      <c r="G657" s="14">
        <f>G658+G659+G660+G661</f>
        <v>0</v>
      </c>
      <c r="H657" s="14" t="str">
        <f t="shared" si="185"/>
        <v>0</v>
      </c>
      <c r="K657" s="13"/>
      <c r="L657" s="13"/>
    </row>
    <row r="658" spans="1:12" ht="31.5" hidden="1" outlineLevel="1" x14ac:dyDescent="0.2">
      <c r="A658" s="145"/>
      <c r="B658" s="134"/>
      <c r="C658" s="116" t="s">
        <v>471</v>
      </c>
      <c r="D658" s="115">
        <v>0</v>
      </c>
      <c r="E658" s="14" t="str">
        <f>IFERROR(D658/D657*100,"0,0")</f>
        <v>0,0</v>
      </c>
      <c r="F658" s="115">
        <v>0</v>
      </c>
      <c r="G658" s="14" t="str">
        <f>IFERROR(F658/F657*100,"0,0")</f>
        <v>0,0</v>
      </c>
      <c r="H658" s="14" t="str">
        <f t="shared" si="185"/>
        <v>0</v>
      </c>
      <c r="K658" s="13"/>
      <c r="L658" s="13"/>
    </row>
    <row r="659" spans="1:12" hidden="1" outlineLevel="1" x14ac:dyDescent="0.2">
      <c r="A659" s="145"/>
      <c r="B659" s="134"/>
      <c r="C659" s="116" t="s">
        <v>472</v>
      </c>
      <c r="D659" s="115">
        <v>0</v>
      </c>
      <c r="E659" s="14" t="str">
        <f>IFERROR(D659/D657*100,"0,0")</f>
        <v>0,0</v>
      </c>
      <c r="F659" s="115">
        <v>0</v>
      </c>
      <c r="G659" s="14" t="str">
        <f>IFERROR(F659/F657*100,"0,0")</f>
        <v>0,0</v>
      </c>
      <c r="H659" s="14" t="str">
        <f>IFERROR(F659/D659*100-100,"0,0")</f>
        <v>0,0</v>
      </c>
      <c r="K659" s="13"/>
      <c r="L659" s="13"/>
    </row>
    <row r="660" spans="1:12" hidden="1" outlineLevel="1" x14ac:dyDescent="0.2">
      <c r="A660" s="145"/>
      <c r="B660" s="134"/>
      <c r="C660" s="116" t="s">
        <v>473</v>
      </c>
      <c r="D660" s="115">
        <v>0</v>
      </c>
      <c r="E660" s="14" t="str">
        <f>IFERROR(D660/D657*100,"0,0")</f>
        <v>0,0</v>
      </c>
      <c r="F660" s="115">
        <v>0</v>
      </c>
      <c r="G660" s="14" t="str">
        <f>IFERROR(F660/F657*100,"0,0")</f>
        <v>0,0</v>
      </c>
      <c r="H660" s="14" t="str">
        <f t="shared" ref="H660:H663" si="186">IFERROR(F660/D660*100-100,"0")</f>
        <v>0</v>
      </c>
      <c r="K660" s="13"/>
      <c r="L660" s="13"/>
    </row>
    <row r="661" spans="1:12" hidden="1" outlineLevel="1" x14ac:dyDescent="0.2">
      <c r="A661" s="145"/>
      <c r="B661" s="134"/>
      <c r="C661" s="116" t="s">
        <v>474</v>
      </c>
      <c r="D661" s="115">
        <v>0</v>
      </c>
      <c r="E661" s="14" t="str">
        <f>IFERROR(D661/D657*100,"0,0")</f>
        <v>0,0</v>
      </c>
      <c r="F661" s="115">
        <v>0</v>
      </c>
      <c r="G661" s="14" t="str">
        <f>IFERROR(F661/F657*100,"0,0")</f>
        <v>0,0</v>
      </c>
      <c r="H661" s="14" t="str">
        <f t="shared" si="186"/>
        <v>0</v>
      </c>
      <c r="K661" s="13"/>
      <c r="L661" s="13"/>
    </row>
    <row r="662" spans="1:12" hidden="1" outlineLevel="1" x14ac:dyDescent="0.2">
      <c r="A662" s="145" t="s">
        <v>198</v>
      </c>
      <c r="B662" s="134" t="s">
        <v>548</v>
      </c>
      <c r="C662" s="116" t="s">
        <v>470</v>
      </c>
      <c r="D662" s="115">
        <f>SUM(D663:D666)</f>
        <v>76863</v>
      </c>
      <c r="E662" s="14">
        <f>E663+E664+E665+E666</f>
        <v>100</v>
      </c>
      <c r="F662" s="115">
        <f>SUM(F663:F666)</f>
        <v>73852.100000000006</v>
      </c>
      <c r="G662" s="14">
        <f>G663+G664+G665+G666</f>
        <v>100</v>
      </c>
      <c r="H662" s="14">
        <f t="shared" si="186"/>
        <v>-3.9</v>
      </c>
      <c r="K662" s="13"/>
      <c r="L662" s="13"/>
    </row>
    <row r="663" spans="1:12" ht="31.5" hidden="1" outlineLevel="1" x14ac:dyDescent="0.2">
      <c r="A663" s="145"/>
      <c r="B663" s="134"/>
      <c r="C663" s="116" t="s">
        <v>471</v>
      </c>
      <c r="D663" s="115">
        <v>4612</v>
      </c>
      <c r="E663" s="14">
        <f>IFERROR(D663/D662*100,"0,0")</f>
        <v>6</v>
      </c>
      <c r="F663" s="115">
        <v>4431.2</v>
      </c>
      <c r="G663" s="14">
        <f>IFERROR(F663/F662*100,"0,0")</f>
        <v>6</v>
      </c>
      <c r="H663" s="14">
        <f t="shared" si="186"/>
        <v>-3.9</v>
      </c>
      <c r="K663" s="13"/>
      <c r="L663" s="13"/>
    </row>
    <row r="664" spans="1:12" hidden="1" outlineLevel="1" x14ac:dyDescent="0.2">
      <c r="A664" s="145"/>
      <c r="B664" s="134"/>
      <c r="C664" s="116" t="s">
        <v>472</v>
      </c>
      <c r="D664" s="115">
        <v>54910.7</v>
      </c>
      <c r="E664" s="14">
        <f>IFERROR(D664/D662*100,"0,0")</f>
        <v>71.400000000000006</v>
      </c>
      <c r="F664" s="115">
        <v>52759.8</v>
      </c>
      <c r="G664" s="14">
        <f>IFERROR(F664/F662*100,"0,0")</f>
        <v>71.400000000000006</v>
      </c>
      <c r="H664" s="14">
        <f>IFERROR(F664/D664*100-100,"0,0")</f>
        <v>-3.9</v>
      </c>
      <c r="K664" s="13"/>
      <c r="L664" s="13"/>
    </row>
    <row r="665" spans="1:12" hidden="1" outlineLevel="1" x14ac:dyDescent="0.2">
      <c r="A665" s="145"/>
      <c r="B665" s="134"/>
      <c r="C665" s="116" t="s">
        <v>473</v>
      </c>
      <c r="D665" s="115">
        <v>17340.3</v>
      </c>
      <c r="E665" s="14">
        <f>IFERROR(D665/D662*100,"0,0")</f>
        <v>22.6</v>
      </c>
      <c r="F665" s="115">
        <v>16661.099999999999</v>
      </c>
      <c r="G665" s="14">
        <f>IFERROR(F665/F662*100,"0,0")</f>
        <v>22.6</v>
      </c>
      <c r="H665" s="14">
        <f t="shared" ref="H665:H668" si="187">IFERROR(F665/D665*100-100,"0")</f>
        <v>-3.9</v>
      </c>
      <c r="K665" s="13"/>
      <c r="L665" s="13"/>
    </row>
    <row r="666" spans="1:12" hidden="1" outlineLevel="1" x14ac:dyDescent="0.2">
      <c r="A666" s="145"/>
      <c r="B666" s="134"/>
      <c r="C666" s="116" t="s">
        <v>474</v>
      </c>
      <c r="D666" s="115">
        <v>0</v>
      </c>
      <c r="E666" s="14">
        <f>IFERROR(D666/D662*100,"0,0")</f>
        <v>0</v>
      </c>
      <c r="F666" s="115">
        <v>0</v>
      </c>
      <c r="G666" s="14">
        <f>IFERROR(F666/F662*100,"0,0")</f>
        <v>0</v>
      </c>
      <c r="H666" s="14" t="str">
        <f t="shared" si="187"/>
        <v>0</v>
      </c>
      <c r="K666" s="13"/>
      <c r="L666" s="13"/>
    </row>
    <row r="667" spans="1:12" hidden="1" outlineLevel="1" x14ac:dyDescent="0.2">
      <c r="A667" s="145" t="s">
        <v>198</v>
      </c>
      <c r="B667" s="134" t="s">
        <v>178</v>
      </c>
      <c r="C667" s="116" t="s">
        <v>470</v>
      </c>
      <c r="D667" s="115">
        <f>SUM(D668:D671)</f>
        <v>110.9</v>
      </c>
      <c r="E667" s="14">
        <f>E668+E669+E670+E671</f>
        <v>100</v>
      </c>
      <c r="F667" s="115">
        <f>SUM(F668:F671)</f>
        <v>110.9</v>
      </c>
      <c r="G667" s="14">
        <f>G668+G669+G670+G671</f>
        <v>100</v>
      </c>
      <c r="H667" s="14">
        <f t="shared" si="187"/>
        <v>0</v>
      </c>
    </row>
    <row r="668" spans="1:12" ht="31.5" hidden="1" outlineLevel="1" x14ac:dyDescent="0.2">
      <c r="A668" s="145"/>
      <c r="B668" s="134"/>
      <c r="C668" s="116" t="s">
        <v>471</v>
      </c>
      <c r="D668" s="115">
        <v>6.7</v>
      </c>
      <c r="E668" s="14">
        <f>IFERROR(D668/D667*100,"0,0")</f>
        <v>6</v>
      </c>
      <c r="F668" s="115">
        <v>6.7</v>
      </c>
      <c r="G668" s="14">
        <f>IFERROR(F668/F667*100,"0,0")</f>
        <v>6</v>
      </c>
      <c r="H668" s="14">
        <f t="shared" si="187"/>
        <v>0</v>
      </c>
    </row>
    <row r="669" spans="1:12" hidden="1" outlineLevel="1" x14ac:dyDescent="0.2">
      <c r="A669" s="145"/>
      <c r="B669" s="134"/>
      <c r="C669" s="116" t="s">
        <v>472</v>
      </c>
      <c r="D669" s="115">
        <v>100</v>
      </c>
      <c r="E669" s="14">
        <f>IFERROR(D669/D667*100,"0,0")</f>
        <v>90.2</v>
      </c>
      <c r="F669" s="115">
        <v>100</v>
      </c>
      <c r="G669" s="14">
        <f>IFERROR(F669/F667*100,"0,0")</f>
        <v>90.2</v>
      </c>
      <c r="H669" s="14">
        <f>IFERROR(F669/D669*100-100,"0,0")</f>
        <v>0</v>
      </c>
    </row>
    <row r="670" spans="1:12" hidden="1" outlineLevel="1" x14ac:dyDescent="0.2">
      <c r="A670" s="145"/>
      <c r="B670" s="134"/>
      <c r="C670" s="116" t="s">
        <v>473</v>
      </c>
      <c r="D670" s="115">
        <v>4.2</v>
      </c>
      <c r="E670" s="14">
        <f>IFERROR(D670/D667*100,"0,0")</f>
        <v>3.8</v>
      </c>
      <c r="F670" s="115">
        <v>4.2</v>
      </c>
      <c r="G670" s="14">
        <f>IFERROR(F670/F667*100,"0,0")</f>
        <v>3.8</v>
      </c>
      <c r="H670" s="14">
        <f t="shared" ref="H670:H673" si="188">IFERROR(F670/D670*100-100,"0")</f>
        <v>0</v>
      </c>
    </row>
    <row r="671" spans="1:12" hidden="1" outlineLevel="1" x14ac:dyDescent="0.2">
      <c r="A671" s="145"/>
      <c r="B671" s="134"/>
      <c r="C671" s="116" t="s">
        <v>474</v>
      </c>
      <c r="D671" s="115">
        <v>0</v>
      </c>
      <c r="E671" s="14">
        <f>IFERROR(D671/D667*100,"0,0")</f>
        <v>0</v>
      </c>
      <c r="F671" s="115">
        <v>0</v>
      </c>
      <c r="G671" s="14">
        <f>IFERROR(F671/F667*100,"0,0")</f>
        <v>0</v>
      </c>
      <c r="H671" s="14" t="str">
        <f t="shared" si="188"/>
        <v>0</v>
      </c>
    </row>
    <row r="672" spans="1:12" collapsed="1" x14ac:dyDescent="0.2">
      <c r="A672" s="193" t="s">
        <v>305</v>
      </c>
      <c r="B672" s="192" t="s">
        <v>203</v>
      </c>
      <c r="C672" s="114" t="s">
        <v>470</v>
      </c>
      <c r="D672" s="110">
        <f>D673+D674+D675+D676</f>
        <v>772677.9</v>
      </c>
      <c r="E672" s="112">
        <f>E673+E674+E675+E676</f>
        <v>100</v>
      </c>
      <c r="F672" s="110">
        <f>F673+F674+F675+F676</f>
        <v>529464.28</v>
      </c>
      <c r="G672" s="112">
        <f>G673+G674+G675+G676</f>
        <v>99.9</v>
      </c>
      <c r="H672" s="112">
        <f t="shared" si="188"/>
        <v>-31.5</v>
      </c>
      <c r="K672" s="13"/>
      <c r="L672" s="13"/>
    </row>
    <row r="673" spans="1:12" ht="31.5" x14ac:dyDescent="0.2">
      <c r="A673" s="193"/>
      <c r="B673" s="192"/>
      <c r="C673" s="114" t="s">
        <v>471</v>
      </c>
      <c r="D673" s="110">
        <f>D678+D863+D873+D893+D918+D948</f>
        <v>68555</v>
      </c>
      <c r="E673" s="112">
        <f>IFERROR(D673/D672*100,"0,0")</f>
        <v>8.9</v>
      </c>
      <c r="F673" s="110">
        <f>F678+F863+F873+F893+F918+F948</f>
        <v>50452.7</v>
      </c>
      <c r="G673" s="112">
        <f>IFERROR(F673/F672*100,"0,0")</f>
        <v>9.5</v>
      </c>
      <c r="H673" s="112">
        <f t="shared" si="188"/>
        <v>-26.4</v>
      </c>
      <c r="L673" s="13"/>
    </row>
    <row r="674" spans="1:12" x14ac:dyDescent="0.2">
      <c r="A674" s="193"/>
      <c r="B674" s="192"/>
      <c r="C674" s="114" t="s">
        <v>472</v>
      </c>
      <c r="D674" s="110">
        <f>D679+D864+D874+D894+D919+D949</f>
        <v>114880</v>
      </c>
      <c r="E674" s="112">
        <f>IFERROR(D674/D672*100,"0,0")</f>
        <v>14.9</v>
      </c>
      <c r="F674" s="110">
        <f>F679+F864+F874+F894+F919+F949</f>
        <v>87437.65</v>
      </c>
      <c r="G674" s="112">
        <f>IFERROR(F674/F672*100,"0,0")</f>
        <v>16.5</v>
      </c>
      <c r="H674" s="112">
        <f>IFERROR(F674/D674*100-100,"0,0")</f>
        <v>-23.9</v>
      </c>
      <c r="L674" s="13"/>
    </row>
    <row r="675" spans="1:12" x14ac:dyDescent="0.2">
      <c r="A675" s="193"/>
      <c r="B675" s="192"/>
      <c r="C675" s="114" t="s">
        <v>473</v>
      </c>
      <c r="D675" s="110">
        <f>D680+D865+D875+D895+D920+D950</f>
        <v>581242.9</v>
      </c>
      <c r="E675" s="112">
        <f>IFERROR(D675/D672*100,"0,0")</f>
        <v>75.2</v>
      </c>
      <c r="F675" s="110">
        <f>F680+F865+F875+F895+F920+F950</f>
        <v>385611.35</v>
      </c>
      <c r="G675" s="112">
        <f>IFERROR(F675/F672*100,"0,0")</f>
        <v>72.8</v>
      </c>
      <c r="H675" s="112">
        <f t="shared" ref="H675:H678" si="189">IFERROR(F675/D675*100-100,"0")</f>
        <v>-33.700000000000003</v>
      </c>
      <c r="L675" s="13"/>
    </row>
    <row r="676" spans="1:12" x14ac:dyDescent="0.2">
      <c r="A676" s="193"/>
      <c r="B676" s="192"/>
      <c r="C676" s="114" t="s">
        <v>474</v>
      </c>
      <c r="D676" s="110">
        <f>D681+D866+D876+D896+D921+D951</f>
        <v>8000</v>
      </c>
      <c r="E676" s="112">
        <f>IFERROR(D676/D672*100,"0,0")</f>
        <v>1</v>
      </c>
      <c r="F676" s="110">
        <f>F681+F866+F876+F896+F921+F951</f>
        <v>5962.58</v>
      </c>
      <c r="G676" s="112">
        <f>IFERROR(F676/F672*100,"0,0")</f>
        <v>1.1000000000000001</v>
      </c>
      <c r="H676" s="112">
        <f t="shared" si="189"/>
        <v>-25.5</v>
      </c>
    </row>
    <row r="677" spans="1:12" hidden="1" outlineLevel="1" x14ac:dyDescent="0.2">
      <c r="A677" s="117" t="s">
        <v>220</v>
      </c>
      <c r="B677" s="192" t="s">
        <v>221</v>
      </c>
      <c r="C677" s="114" t="s">
        <v>470</v>
      </c>
      <c r="D677" s="110">
        <f>D678+D679+D680+D681</f>
        <v>474426.9</v>
      </c>
      <c r="E677" s="112">
        <f>E678+E679+E680+E681</f>
        <v>100</v>
      </c>
      <c r="F677" s="110">
        <f>F678+F679+F680+F681</f>
        <v>316925.81</v>
      </c>
      <c r="G677" s="112">
        <f>G678+G679+G680+G681</f>
        <v>100</v>
      </c>
      <c r="H677" s="112">
        <f t="shared" si="189"/>
        <v>-33.200000000000003</v>
      </c>
    </row>
    <row r="678" spans="1:12" ht="31.5" hidden="1" outlineLevel="1" x14ac:dyDescent="0.2">
      <c r="A678" s="117"/>
      <c r="B678" s="192"/>
      <c r="C678" s="114" t="s">
        <v>471</v>
      </c>
      <c r="D678" s="110">
        <f>D683+D688+D693+D698+D703+D708+D713+D718+D723+D728+D733+D738+D743+D748+D753+D758+D763+D768+D773+D778+D783+D788+D793+D798+D803+D808+D813+D818+D823+D828+D838+D843+D848+D853+D858+D833</f>
        <v>55797</v>
      </c>
      <c r="E678" s="112">
        <f>IFERROR(D678/D677*100,"0,0")</f>
        <v>11.8</v>
      </c>
      <c r="F678" s="110">
        <f>F683+F688+F693+F698+F703+F708+F713+F718+F723+F728+F733+F738+F743+F748+F753+F758+F763+F768+F773+F778+F783+F788+F793+F798+F803+F808+F813+F818+F823+F828+F838+F843+F848+F853+F858+F833</f>
        <v>40768.75</v>
      </c>
      <c r="G678" s="112">
        <f>IFERROR(F678/F677*100,"0,0")</f>
        <v>12.9</v>
      </c>
      <c r="H678" s="112">
        <f t="shared" si="189"/>
        <v>-26.9</v>
      </c>
    </row>
    <row r="679" spans="1:12" hidden="1" outlineLevel="1" x14ac:dyDescent="0.2">
      <c r="A679" s="117"/>
      <c r="B679" s="192"/>
      <c r="C679" s="114" t="s">
        <v>472</v>
      </c>
      <c r="D679" s="110">
        <f t="shared" ref="D679:F681" si="190">D684+D689+D694+D699+D704+D709+D714+D719+D724+D729+D734+D739+D744+D749+D754+D759+D764+D769+D774+D779+D784+D789+D794+D799+D804+D809+D814+D819+D824+D829+D839+D844+D849+D854+D859+D834</f>
        <v>105387</v>
      </c>
      <c r="E679" s="112">
        <f>IFERROR(D679/D677*100,"0,0")</f>
        <v>22.2</v>
      </c>
      <c r="F679" s="110">
        <f t="shared" si="190"/>
        <v>77945.759999999995</v>
      </c>
      <c r="G679" s="112">
        <f>IFERROR(F679/F677*100,"0,0")</f>
        <v>24.6</v>
      </c>
      <c r="H679" s="112">
        <f>IFERROR(F679/D679*100-100,"0,0")</f>
        <v>-26</v>
      </c>
    </row>
    <row r="680" spans="1:12" hidden="1" outlineLevel="1" x14ac:dyDescent="0.2">
      <c r="A680" s="117"/>
      <c r="B680" s="192"/>
      <c r="C680" s="114" t="s">
        <v>473</v>
      </c>
      <c r="D680" s="110">
        <f t="shared" si="190"/>
        <v>313242.90000000002</v>
      </c>
      <c r="E680" s="112">
        <f>IFERROR(D680/D677*100,"0,0")</f>
        <v>66</v>
      </c>
      <c r="F680" s="110">
        <f t="shared" si="190"/>
        <v>198211.3</v>
      </c>
      <c r="G680" s="112">
        <f>IFERROR(F680/F677*100,"0,0")</f>
        <v>62.5</v>
      </c>
      <c r="H680" s="112">
        <f t="shared" ref="H680:H683" si="191">IFERROR(F680/D680*100-100,"0")</f>
        <v>-36.700000000000003</v>
      </c>
    </row>
    <row r="681" spans="1:12" hidden="1" outlineLevel="1" x14ac:dyDescent="0.2">
      <c r="A681" s="117"/>
      <c r="B681" s="192"/>
      <c r="C681" s="114" t="s">
        <v>474</v>
      </c>
      <c r="D681" s="110">
        <f t="shared" si="190"/>
        <v>0</v>
      </c>
      <c r="E681" s="112">
        <f>IFERROR(D681/D677*100,"0,0")</f>
        <v>0</v>
      </c>
      <c r="F681" s="110">
        <f t="shared" si="190"/>
        <v>0</v>
      </c>
      <c r="G681" s="112">
        <f>IFERROR(F681/F677*100,"0,0")</f>
        <v>0</v>
      </c>
      <c r="H681" s="112" t="str">
        <f t="shared" si="191"/>
        <v>0</v>
      </c>
    </row>
    <row r="682" spans="1:12" hidden="1" outlineLevel="1" x14ac:dyDescent="0.2">
      <c r="A682" s="157" t="s">
        <v>222</v>
      </c>
      <c r="B682" s="190" t="s">
        <v>223</v>
      </c>
      <c r="C682" s="116" t="s">
        <v>470</v>
      </c>
      <c r="D682" s="115">
        <f>D683+D684+D685+D686</f>
        <v>104587</v>
      </c>
      <c r="E682" s="14">
        <f>E683+E684+E685+E686</f>
        <v>100</v>
      </c>
      <c r="F682" s="115">
        <f>F683+F684+F685+F686</f>
        <v>77211.600000000006</v>
      </c>
      <c r="G682" s="14">
        <f>G683+G684+G685+G686</f>
        <v>100</v>
      </c>
      <c r="H682" s="14">
        <f t="shared" si="191"/>
        <v>-26.2</v>
      </c>
    </row>
    <row r="683" spans="1:12" ht="31.5" hidden="1" outlineLevel="1" x14ac:dyDescent="0.2">
      <c r="A683" s="157"/>
      <c r="B683" s="190"/>
      <c r="C683" s="116" t="s">
        <v>471</v>
      </c>
      <c r="D683" s="115">
        <v>0</v>
      </c>
      <c r="E683" s="14">
        <f>IFERROR(D683/D682*100,"0,0")</f>
        <v>0</v>
      </c>
      <c r="F683" s="115">
        <v>0</v>
      </c>
      <c r="G683" s="14">
        <f>IFERROR(F683/F682*100,"0,0")</f>
        <v>0</v>
      </c>
      <c r="H683" s="14" t="str">
        <f t="shared" si="191"/>
        <v>0</v>
      </c>
    </row>
    <row r="684" spans="1:12" hidden="1" outlineLevel="1" x14ac:dyDescent="0.2">
      <c r="A684" s="157"/>
      <c r="B684" s="190"/>
      <c r="C684" s="116" t="s">
        <v>472</v>
      </c>
      <c r="D684" s="115">
        <v>104587</v>
      </c>
      <c r="E684" s="14">
        <f>IFERROR(D684/D682*100,"0,0")</f>
        <v>100</v>
      </c>
      <c r="F684" s="115">
        <v>77211.600000000006</v>
      </c>
      <c r="G684" s="14">
        <f>IFERROR(F684/F682*100,"0,0")</f>
        <v>100</v>
      </c>
      <c r="H684" s="14">
        <f>IFERROR(F684/D684*100-100,"0,0")</f>
        <v>-26.2</v>
      </c>
    </row>
    <row r="685" spans="1:12" hidden="1" outlineLevel="1" x14ac:dyDescent="0.2">
      <c r="A685" s="157"/>
      <c r="B685" s="190"/>
      <c r="C685" s="116" t="s">
        <v>473</v>
      </c>
      <c r="D685" s="115">
        <v>0</v>
      </c>
      <c r="E685" s="14">
        <f>IFERROR(D685/D682*100,"0,0")</f>
        <v>0</v>
      </c>
      <c r="F685" s="115">
        <v>0</v>
      </c>
      <c r="G685" s="14">
        <f>IFERROR(F685/F682*100,"0,0")</f>
        <v>0</v>
      </c>
      <c r="H685" s="14" t="str">
        <f t="shared" ref="H685:H688" si="192">IFERROR(F685/D685*100-100,"0")</f>
        <v>0</v>
      </c>
    </row>
    <row r="686" spans="1:12" hidden="1" outlineLevel="1" x14ac:dyDescent="0.2">
      <c r="A686" s="157"/>
      <c r="B686" s="190"/>
      <c r="C686" s="116" t="s">
        <v>474</v>
      </c>
      <c r="D686" s="115">
        <v>0</v>
      </c>
      <c r="E686" s="14">
        <f>IFERROR(D686/D682*100,"0,0")</f>
        <v>0</v>
      </c>
      <c r="F686" s="115">
        <v>0</v>
      </c>
      <c r="G686" s="14">
        <f>IFERROR(F686/F682*100,"0,0")</f>
        <v>0</v>
      </c>
      <c r="H686" s="14" t="str">
        <f t="shared" si="192"/>
        <v>0</v>
      </c>
    </row>
    <row r="687" spans="1:12" hidden="1" outlineLevel="1" x14ac:dyDescent="0.2">
      <c r="A687" s="157" t="s">
        <v>224</v>
      </c>
      <c r="B687" s="190" t="s">
        <v>549</v>
      </c>
      <c r="C687" s="116" t="s">
        <v>470</v>
      </c>
      <c r="D687" s="115">
        <f>D688+D689+D690+D691</f>
        <v>65260</v>
      </c>
      <c r="E687" s="14">
        <f>E688+E689+E690+E691</f>
        <v>100</v>
      </c>
      <c r="F687" s="115">
        <f>F688+F689+F690+F691</f>
        <v>44673.06</v>
      </c>
      <c r="G687" s="14">
        <f>G688+G689+G690+G691</f>
        <v>100</v>
      </c>
      <c r="H687" s="14">
        <f t="shared" si="192"/>
        <v>-31.5</v>
      </c>
    </row>
    <row r="688" spans="1:12" ht="31.5" hidden="1" outlineLevel="1" x14ac:dyDescent="0.2">
      <c r="A688" s="157"/>
      <c r="B688" s="190"/>
      <c r="C688" s="116" t="s">
        <v>471</v>
      </c>
      <c r="D688" s="115">
        <v>0</v>
      </c>
      <c r="E688" s="14">
        <f>IFERROR(D688/D687*100,"0,0")</f>
        <v>0</v>
      </c>
      <c r="F688" s="115">
        <v>0</v>
      </c>
      <c r="G688" s="14">
        <f>IFERROR(F688/F687*100,"0,0")</f>
        <v>0</v>
      </c>
      <c r="H688" s="14" t="str">
        <f t="shared" si="192"/>
        <v>0</v>
      </c>
    </row>
    <row r="689" spans="1:8" hidden="1" outlineLevel="1" x14ac:dyDescent="0.2">
      <c r="A689" s="157"/>
      <c r="B689" s="190"/>
      <c r="C689" s="116" t="s">
        <v>472</v>
      </c>
      <c r="D689" s="115">
        <v>0</v>
      </c>
      <c r="E689" s="14">
        <f>IFERROR(D689/D687*100,"0,0")</f>
        <v>0</v>
      </c>
      <c r="F689" s="115">
        <v>0</v>
      </c>
      <c r="G689" s="14">
        <f>IFERROR(F689/F687*100,"0,0")</f>
        <v>0</v>
      </c>
      <c r="H689" s="14" t="str">
        <f>IFERROR(F689/D689*100-100,"0,0")</f>
        <v>0,0</v>
      </c>
    </row>
    <row r="690" spans="1:8" hidden="1" outlineLevel="1" x14ac:dyDescent="0.2">
      <c r="A690" s="157"/>
      <c r="B690" s="190"/>
      <c r="C690" s="116" t="s">
        <v>473</v>
      </c>
      <c r="D690" s="115">
        <v>65260</v>
      </c>
      <c r="E690" s="14">
        <f>IFERROR(D690/D687*100,"0,0")</f>
        <v>100</v>
      </c>
      <c r="F690" s="115">
        <v>44673.06</v>
      </c>
      <c r="G690" s="14">
        <f>IFERROR(F690/F687*100,"0,0")</f>
        <v>100</v>
      </c>
      <c r="H690" s="14">
        <f t="shared" ref="H690:H693" si="193">IFERROR(F690/D690*100-100,"0")</f>
        <v>-31.5</v>
      </c>
    </row>
    <row r="691" spans="1:8" hidden="1" outlineLevel="1" x14ac:dyDescent="0.2">
      <c r="A691" s="157"/>
      <c r="B691" s="190"/>
      <c r="C691" s="116" t="s">
        <v>474</v>
      </c>
      <c r="D691" s="115">
        <v>0</v>
      </c>
      <c r="E691" s="14">
        <f>IFERROR(D691/D687*100,"0,0")</f>
        <v>0</v>
      </c>
      <c r="F691" s="115">
        <v>0</v>
      </c>
      <c r="G691" s="14">
        <f>IFERROR(F691/F687*100,"0,0")</f>
        <v>0</v>
      </c>
      <c r="H691" s="14" t="str">
        <f t="shared" si="193"/>
        <v>0</v>
      </c>
    </row>
    <row r="692" spans="1:8" hidden="1" outlineLevel="1" x14ac:dyDescent="0.2">
      <c r="A692" s="157" t="s">
        <v>225</v>
      </c>
      <c r="B692" s="190" t="s">
        <v>550</v>
      </c>
      <c r="C692" s="116" t="s">
        <v>470</v>
      </c>
      <c r="D692" s="115">
        <f>D693+D694+D695+D696</f>
        <v>1499</v>
      </c>
      <c r="E692" s="14">
        <f>E693+E694+E695+E696</f>
        <v>100</v>
      </c>
      <c r="F692" s="115">
        <f>F693+F694+F695+F696</f>
        <v>967.98</v>
      </c>
      <c r="G692" s="14">
        <f>G693+G694+G695+G696</f>
        <v>100</v>
      </c>
      <c r="H692" s="14">
        <f t="shared" si="193"/>
        <v>-35.4</v>
      </c>
    </row>
    <row r="693" spans="1:8" ht="31.5" hidden="1" outlineLevel="1" x14ac:dyDescent="0.2">
      <c r="A693" s="157"/>
      <c r="B693" s="190"/>
      <c r="C693" s="116" t="s">
        <v>471</v>
      </c>
      <c r="D693" s="115">
        <v>0</v>
      </c>
      <c r="E693" s="14">
        <f>IFERROR(D693/D692*100,"0,0")</f>
        <v>0</v>
      </c>
      <c r="F693" s="115">
        <v>0</v>
      </c>
      <c r="G693" s="14">
        <f>IFERROR(F693/F692*100,"0,0")</f>
        <v>0</v>
      </c>
      <c r="H693" s="14" t="str">
        <f t="shared" si="193"/>
        <v>0</v>
      </c>
    </row>
    <row r="694" spans="1:8" hidden="1" outlineLevel="1" x14ac:dyDescent="0.2">
      <c r="A694" s="157"/>
      <c r="B694" s="190"/>
      <c r="C694" s="116" t="s">
        <v>472</v>
      </c>
      <c r="D694" s="115">
        <v>0</v>
      </c>
      <c r="E694" s="14">
        <f>IFERROR(D694/D692*100,"0,0")</f>
        <v>0</v>
      </c>
      <c r="F694" s="115">
        <v>0</v>
      </c>
      <c r="G694" s="14">
        <f>IFERROR(F694/F692*100,"0,0")</f>
        <v>0</v>
      </c>
      <c r="H694" s="14" t="str">
        <f>IFERROR(F694/D694*100-100,"0,0")</f>
        <v>0,0</v>
      </c>
    </row>
    <row r="695" spans="1:8" hidden="1" outlineLevel="1" x14ac:dyDescent="0.2">
      <c r="A695" s="157"/>
      <c r="B695" s="190"/>
      <c r="C695" s="116" t="s">
        <v>473</v>
      </c>
      <c r="D695" s="115">
        <v>1499</v>
      </c>
      <c r="E695" s="14">
        <f>IFERROR(D695/D692*100,"0,0")</f>
        <v>100</v>
      </c>
      <c r="F695" s="115">
        <v>967.98</v>
      </c>
      <c r="G695" s="14">
        <f>IFERROR(F695/F692*100,"0,0")</f>
        <v>100</v>
      </c>
      <c r="H695" s="14">
        <f t="shared" ref="H695:H698" si="194">IFERROR(F695/D695*100-100,"0")</f>
        <v>-35.4</v>
      </c>
    </row>
    <row r="696" spans="1:8" hidden="1" outlineLevel="1" x14ac:dyDescent="0.2">
      <c r="A696" s="157"/>
      <c r="B696" s="190"/>
      <c r="C696" s="116" t="s">
        <v>474</v>
      </c>
      <c r="D696" s="115">
        <v>0</v>
      </c>
      <c r="E696" s="14">
        <f>IFERROR(D696/D692*100,"0,0")</f>
        <v>0</v>
      </c>
      <c r="F696" s="115">
        <v>0</v>
      </c>
      <c r="G696" s="14">
        <f>IFERROR(F696/F692*100,"0,0")</f>
        <v>0</v>
      </c>
      <c r="H696" s="14" t="str">
        <f t="shared" si="194"/>
        <v>0</v>
      </c>
    </row>
    <row r="697" spans="1:8" hidden="1" outlineLevel="1" x14ac:dyDescent="0.2">
      <c r="A697" s="157" t="s">
        <v>226</v>
      </c>
      <c r="B697" s="190" t="s">
        <v>227</v>
      </c>
      <c r="C697" s="116" t="s">
        <v>470</v>
      </c>
      <c r="D697" s="115">
        <f>D698+D699+D700+D701</f>
        <v>16008</v>
      </c>
      <c r="E697" s="14">
        <f>E698+E699+E700+E701</f>
        <v>100</v>
      </c>
      <c r="F697" s="115">
        <f>F698+F699+F700+F701</f>
        <v>12142.01</v>
      </c>
      <c r="G697" s="14">
        <f>G698+G699+G700+G701</f>
        <v>100</v>
      </c>
      <c r="H697" s="14">
        <f t="shared" si="194"/>
        <v>-24.2</v>
      </c>
    </row>
    <row r="698" spans="1:8" ht="31.5" hidden="1" outlineLevel="1" x14ac:dyDescent="0.2">
      <c r="A698" s="157"/>
      <c r="B698" s="190"/>
      <c r="C698" s="116" t="s">
        <v>471</v>
      </c>
      <c r="D698" s="115">
        <v>0</v>
      </c>
      <c r="E698" s="14">
        <f>IFERROR(D698/D697*100,"0,0")</f>
        <v>0</v>
      </c>
      <c r="F698" s="115">
        <v>0</v>
      </c>
      <c r="G698" s="14">
        <f>IFERROR(F698/F697*100,"0,0")</f>
        <v>0</v>
      </c>
      <c r="H698" s="14" t="str">
        <f t="shared" si="194"/>
        <v>0</v>
      </c>
    </row>
    <row r="699" spans="1:8" hidden="1" outlineLevel="1" x14ac:dyDescent="0.2">
      <c r="A699" s="157"/>
      <c r="B699" s="190"/>
      <c r="C699" s="116" t="s">
        <v>472</v>
      </c>
      <c r="D699" s="115">
        <v>0</v>
      </c>
      <c r="E699" s="14">
        <f>IFERROR(D699/D697*100,"0,0")</f>
        <v>0</v>
      </c>
      <c r="F699" s="115">
        <v>0</v>
      </c>
      <c r="G699" s="14">
        <f>IFERROR(F699/F697*100,"0,0")</f>
        <v>0</v>
      </c>
      <c r="H699" s="14" t="str">
        <f>IFERROR(F699/D699*100-100,"0,0")</f>
        <v>0,0</v>
      </c>
    </row>
    <row r="700" spans="1:8" hidden="1" outlineLevel="1" x14ac:dyDescent="0.2">
      <c r="A700" s="157"/>
      <c r="B700" s="190"/>
      <c r="C700" s="116" t="s">
        <v>473</v>
      </c>
      <c r="D700" s="115">
        <v>16008</v>
      </c>
      <c r="E700" s="14">
        <f>IFERROR(D700/D697*100,"0,0")</f>
        <v>100</v>
      </c>
      <c r="F700" s="115">
        <v>12142.01</v>
      </c>
      <c r="G700" s="14">
        <f>IFERROR(F700/F697*100,"0,0")</f>
        <v>100</v>
      </c>
      <c r="H700" s="14">
        <f t="shared" ref="H700:H703" si="195">IFERROR(F700/D700*100-100,"0")</f>
        <v>-24.2</v>
      </c>
    </row>
    <row r="701" spans="1:8" hidden="1" outlineLevel="1" x14ac:dyDescent="0.2">
      <c r="A701" s="157"/>
      <c r="B701" s="190"/>
      <c r="C701" s="116" t="s">
        <v>474</v>
      </c>
      <c r="D701" s="115">
        <v>0</v>
      </c>
      <c r="E701" s="14">
        <f>IFERROR(D701/D697*100,"0,0")</f>
        <v>0</v>
      </c>
      <c r="F701" s="115">
        <v>0</v>
      </c>
      <c r="G701" s="14">
        <f>IFERROR(F701/F697*100,"0,0")</f>
        <v>0</v>
      </c>
      <c r="H701" s="14" t="str">
        <f t="shared" si="195"/>
        <v>0</v>
      </c>
    </row>
    <row r="702" spans="1:8" hidden="1" outlineLevel="1" x14ac:dyDescent="0.2">
      <c r="A702" s="157" t="s">
        <v>228</v>
      </c>
      <c r="B702" s="190" t="s">
        <v>551</v>
      </c>
      <c r="C702" s="116" t="s">
        <v>470</v>
      </c>
      <c r="D702" s="115">
        <f>D703+D704+D705+D706</f>
        <v>7423</v>
      </c>
      <c r="E702" s="14">
        <f>E703+E704+E705+E706</f>
        <v>100</v>
      </c>
      <c r="F702" s="115">
        <f>F703+F704+F705+F706</f>
        <v>6932</v>
      </c>
      <c r="G702" s="14">
        <f>G703+G704+G705+G706</f>
        <v>100</v>
      </c>
      <c r="H702" s="14">
        <f t="shared" si="195"/>
        <v>-6.6</v>
      </c>
    </row>
    <row r="703" spans="1:8" ht="31.5" hidden="1" outlineLevel="1" x14ac:dyDescent="0.2">
      <c r="A703" s="157"/>
      <c r="B703" s="190"/>
      <c r="C703" s="116" t="s">
        <v>471</v>
      </c>
      <c r="D703" s="115">
        <v>0</v>
      </c>
      <c r="E703" s="14">
        <f>IFERROR(D703/D702*100,"0,0")</f>
        <v>0</v>
      </c>
      <c r="F703" s="115">
        <v>0</v>
      </c>
      <c r="G703" s="14">
        <f>IFERROR(F703/F702*100,"0,0")</f>
        <v>0</v>
      </c>
      <c r="H703" s="14" t="str">
        <f t="shared" si="195"/>
        <v>0</v>
      </c>
    </row>
    <row r="704" spans="1:8" hidden="1" outlineLevel="1" x14ac:dyDescent="0.2">
      <c r="A704" s="157"/>
      <c r="B704" s="190"/>
      <c r="C704" s="116" t="s">
        <v>472</v>
      </c>
      <c r="D704" s="115">
        <v>0</v>
      </c>
      <c r="E704" s="14">
        <f>IFERROR(D704/D702*100,"0,0")</f>
        <v>0</v>
      </c>
      <c r="F704" s="115">
        <v>0</v>
      </c>
      <c r="G704" s="14">
        <f>IFERROR(F704/F702*100,"0,0")</f>
        <v>0</v>
      </c>
      <c r="H704" s="14" t="str">
        <f>IFERROR(F704/D704*100-100,"0,0")</f>
        <v>0,0</v>
      </c>
    </row>
    <row r="705" spans="1:8" hidden="1" outlineLevel="1" x14ac:dyDescent="0.2">
      <c r="A705" s="157"/>
      <c r="B705" s="190"/>
      <c r="C705" s="116" t="s">
        <v>473</v>
      </c>
      <c r="D705" s="115">
        <v>7423</v>
      </c>
      <c r="E705" s="14">
        <f>IFERROR(D705/D702*100,"0,0")</f>
        <v>100</v>
      </c>
      <c r="F705" s="115">
        <v>6932</v>
      </c>
      <c r="G705" s="14">
        <f>IFERROR(F705/F702*100,"0,0")</f>
        <v>100</v>
      </c>
      <c r="H705" s="14">
        <f t="shared" ref="H705:H708" si="196">IFERROR(F705/D705*100-100,"0")</f>
        <v>-6.6</v>
      </c>
    </row>
    <row r="706" spans="1:8" hidden="1" outlineLevel="1" x14ac:dyDescent="0.2">
      <c r="A706" s="157"/>
      <c r="B706" s="190"/>
      <c r="C706" s="116" t="s">
        <v>474</v>
      </c>
      <c r="D706" s="115">
        <v>0</v>
      </c>
      <c r="E706" s="14">
        <f>IFERROR(D706/D702*100,"0,0")</f>
        <v>0</v>
      </c>
      <c r="F706" s="115">
        <v>0</v>
      </c>
      <c r="G706" s="14">
        <f>IFERROR(F706/F702*100,"0,0")</f>
        <v>0</v>
      </c>
      <c r="H706" s="14" t="str">
        <f t="shared" si="196"/>
        <v>0</v>
      </c>
    </row>
    <row r="707" spans="1:8" hidden="1" outlineLevel="1" x14ac:dyDescent="0.2">
      <c r="A707" s="157" t="s">
        <v>229</v>
      </c>
      <c r="B707" s="190" t="s">
        <v>230</v>
      </c>
      <c r="C707" s="116" t="s">
        <v>470</v>
      </c>
      <c r="D707" s="115">
        <f>D708+D709+D710+D711</f>
        <v>12976</v>
      </c>
      <c r="E707" s="14">
        <f>E708+E709+E710+E711</f>
        <v>100</v>
      </c>
      <c r="F707" s="115">
        <f>F708+F709+F710+F711</f>
        <v>4100.8</v>
      </c>
      <c r="G707" s="14">
        <f>G708+G709+G710+G711</f>
        <v>100</v>
      </c>
      <c r="H707" s="14">
        <f t="shared" si="196"/>
        <v>-68.400000000000006</v>
      </c>
    </row>
    <row r="708" spans="1:8" ht="31.5" hidden="1" outlineLevel="1" x14ac:dyDescent="0.2">
      <c r="A708" s="157"/>
      <c r="B708" s="190"/>
      <c r="C708" s="116" t="s">
        <v>471</v>
      </c>
      <c r="D708" s="115">
        <v>0</v>
      </c>
      <c r="E708" s="14">
        <f>IFERROR(D708/D707*100,"0,0")</f>
        <v>0</v>
      </c>
      <c r="F708" s="115">
        <v>0</v>
      </c>
      <c r="G708" s="14">
        <f>IFERROR(F708/F707*100,"0,0")</f>
        <v>0</v>
      </c>
      <c r="H708" s="14" t="str">
        <f t="shared" si="196"/>
        <v>0</v>
      </c>
    </row>
    <row r="709" spans="1:8" hidden="1" outlineLevel="1" x14ac:dyDescent="0.2">
      <c r="A709" s="157"/>
      <c r="B709" s="190"/>
      <c r="C709" s="116" t="s">
        <v>472</v>
      </c>
      <c r="D709" s="115">
        <v>0</v>
      </c>
      <c r="E709" s="14">
        <f>IFERROR(D709/D707*100,"0,0")</f>
        <v>0</v>
      </c>
      <c r="F709" s="115">
        <v>0</v>
      </c>
      <c r="G709" s="14">
        <f>IFERROR(F709/F707*100,"0,0")</f>
        <v>0</v>
      </c>
      <c r="H709" s="14" t="str">
        <f>IFERROR(F709/D709*100-100,"0,0")</f>
        <v>0,0</v>
      </c>
    </row>
    <row r="710" spans="1:8" hidden="1" outlineLevel="1" x14ac:dyDescent="0.2">
      <c r="A710" s="157"/>
      <c r="B710" s="190"/>
      <c r="C710" s="116" t="s">
        <v>473</v>
      </c>
      <c r="D710" s="115">
        <v>12976</v>
      </c>
      <c r="E710" s="14">
        <f>IFERROR(D710/D707*100,"0,0")</f>
        <v>100</v>
      </c>
      <c r="F710" s="115">
        <v>4100.8</v>
      </c>
      <c r="G710" s="14">
        <f>IFERROR(F710/F707*100,"0,0")</f>
        <v>100</v>
      </c>
      <c r="H710" s="14">
        <f t="shared" ref="H710:H713" si="197">IFERROR(F710/D710*100-100,"0")</f>
        <v>-68.400000000000006</v>
      </c>
    </row>
    <row r="711" spans="1:8" hidden="1" outlineLevel="1" x14ac:dyDescent="0.2">
      <c r="A711" s="157"/>
      <c r="B711" s="190"/>
      <c r="C711" s="116" t="s">
        <v>474</v>
      </c>
      <c r="D711" s="115">
        <v>0</v>
      </c>
      <c r="E711" s="14">
        <f>IFERROR(D711/D707*100,"0,0")</f>
        <v>0</v>
      </c>
      <c r="F711" s="115">
        <v>0</v>
      </c>
      <c r="G711" s="14">
        <f>IFERROR(F711/F707*100,"0,0")</f>
        <v>0</v>
      </c>
      <c r="H711" s="14" t="str">
        <f t="shared" si="197"/>
        <v>0</v>
      </c>
    </row>
    <row r="712" spans="1:8" hidden="1" outlineLevel="1" x14ac:dyDescent="0.2">
      <c r="A712" s="157" t="s">
        <v>231</v>
      </c>
      <c r="B712" s="190" t="s">
        <v>232</v>
      </c>
      <c r="C712" s="116" t="s">
        <v>470</v>
      </c>
      <c r="D712" s="115">
        <f>D713+D714+D715+D716</f>
        <v>67502</v>
      </c>
      <c r="E712" s="14">
        <f>E713+E714+E715+E716</f>
        <v>100</v>
      </c>
      <c r="F712" s="115">
        <f>F713+F714+F715+F716</f>
        <v>43601.51</v>
      </c>
      <c r="G712" s="14">
        <f>G713+G714+G715+G716</f>
        <v>100</v>
      </c>
      <c r="H712" s="14">
        <f t="shared" si="197"/>
        <v>-35.4</v>
      </c>
    </row>
    <row r="713" spans="1:8" ht="31.5" hidden="1" outlineLevel="1" x14ac:dyDescent="0.2">
      <c r="A713" s="157"/>
      <c r="B713" s="190"/>
      <c r="C713" s="116" t="s">
        <v>471</v>
      </c>
      <c r="D713" s="115">
        <v>0</v>
      </c>
      <c r="E713" s="14">
        <f>IFERROR(D713/D712*100,"0,0")</f>
        <v>0</v>
      </c>
      <c r="F713" s="115">
        <v>0</v>
      </c>
      <c r="G713" s="14">
        <f>IFERROR(F713/F712*100,"0,0")</f>
        <v>0</v>
      </c>
      <c r="H713" s="14" t="str">
        <f t="shared" si="197"/>
        <v>0</v>
      </c>
    </row>
    <row r="714" spans="1:8" hidden="1" outlineLevel="1" x14ac:dyDescent="0.2">
      <c r="A714" s="157"/>
      <c r="B714" s="190"/>
      <c r="C714" s="116" t="s">
        <v>472</v>
      </c>
      <c r="D714" s="115">
        <v>0</v>
      </c>
      <c r="E714" s="14">
        <f>IFERROR(D714/D712*100,"0,0")</f>
        <v>0</v>
      </c>
      <c r="F714" s="115">
        <v>0</v>
      </c>
      <c r="G714" s="14">
        <f>IFERROR(F714/F712*100,"0,0")</f>
        <v>0</v>
      </c>
      <c r="H714" s="14" t="str">
        <f>IFERROR(F714/D714*100-100,"0,0")</f>
        <v>0,0</v>
      </c>
    </row>
    <row r="715" spans="1:8" hidden="1" outlineLevel="1" x14ac:dyDescent="0.2">
      <c r="A715" s="157"/>
      <c r="B715" s="190"/>
      <c r="C715" s="116" t="s">
        <v>473</v>
      </c>
      <c r="D715" s="115">
        <v>67502</v>
      </c>
      <c r="E715" s="14">
        <f>IFERROR(D715/D712*100,"0,0")</f>
        <v>100</v>
      </c>
      <c r="F715" s="115">
        <v>43601.51</v>
      </c>
      <c r="G715" s="14">
        <f>IFERROR(F715/F712*100,"0,0")</f>
        <v>100</v>
      </c>
      <c r="H715" s="14">
        <f t="shared" ref="H715:H718" si="198">IFERROR(F715/D715*100-100,"0")</f>
        <v>-35.4</v>
      </c>
    </row>
    <row r="716" spans="1:8" hidden="1" outlineLevel="1" x14ac:dyDescent="0.2">
      <c r="A716" s="157"/>
      <c r="B716" s="190"/>
      <c r="C716" s="116" t="s">
        <v>474</v>
      </c>
      <c r="D716" s="115">
        <v>0</v>
      </c>
      <c r="E716" s="14">
        <f>IFERROR(D716/D712*100,"0,0")</f>
        <v>0</v>
      </c>
      <c r="F716" s="115">
        <v>0</v>
      </c>
      <c r="G716" s="14">
        <f>IFERROR(F716/F712*100,"0,0")</f>
        <v>0</v>
      </c>
      <c r="H716" s="14" t="str">
        <f t="shared" si="198"/>
        <v>0</v>
      </c>
    </row>
    <row r="717" spans="1:8" hidden="1" outlineLevel="1" x14ac:dyDescent="0.2">
      <c r="A717" s="157" t="s">
        <v>233</v>
      </c>
      <c r="B717" s="190" t="s">
        <v>552</v>
      </c>
      <c r="C717" s="116" t="s">
        <v>470</v>
      </c>
      <c r="D717" s="115">
        <f>D718+D719+D720+D721</f>
        <v>33</v>
      </c>
      <c r="E717" s="14">
        <f>E718+E719+E720+E721</f>
        <v>100</v>
      </c>
      <c r="F717" s="115">
        <f>F718+F719+F720+F721</f>
        <v>26.64</v>
      </c>
      <c r="G717" s="14">
        <f>G718+G719+G720+G721</f>
        <v>100</v>
      </c>
      <c r="H717" s="14">
        <f t="shared" si="198"/>
        <v>-19.3</v>
      </c>
    </row>
    <row r="718" spans="1:8" ht="31.5" hidden="1" outlineLevel="1" x14ac:dyDescent="0.2">
      <c r="A718" s="157"/>
      <c r="B718" s="190"/>
      <c r="C718" s="116" t="s">
        <v>471</v>
      </c>
      <c r="D718" s="115">
        <v>0</v>
      </c>
      <c r="E718" s="14">
        <f>IFERROR(D718/D717*100,"0,0")</f>
        <v>0</v>
      </c>
      <c r="F718" s="115">
        <v>0</v>
      </c>
      <c r="G718" s="14">
        <f>IFERROR(F718/F717*100,"0,0")</f>
        <v>0</v>
      </c>
      <c r="H718" s="14" t="str">
        <f t="shared" si="198"/>
        <v>0</v>
      </c>
    </row>
    <row r="719" spans="1:8" hidden="1" outlineLevel="1" x14ac:dyDescent="0.2">
      <c r="A719" s="157"/>
      <c r="B719" s="190"/>
      <c r="C719" s="116" t="s">
        <v>472</v>
      </c>
      <c r="D719" s="115">
        <v>0</v>
      </c>
      <c r="E719" s="14">
        <f>IFERROR(D719/D717*100,"0,0")</f>
        <v>0</v>
      </c>
      <c r="F719" s="115">
        <v>0</v>
      </c>
      <c r="G719" s="14">
        <f>IFERROR(F719/F717*100,"0,0")</f>
        <v>0</v>
      </c>
      <c r="H719" s="14" t="str">
        <f>IFERROR(F719/D719*100-100,"0,0")</f>
        <v>0,0</v>
      </c>
    </row>
    <row r="720" spans="1:8" hidden="1" outlineLevel="1" x14ac:dyDescent="0.2">
      <c r="A720" s="157"/>
      <c r="B720" s="190"/>
      <c r="C720" s="116" t="s">
        <v>473</v>
      </c>
      <c r="D720" s="115">
        <v>33</v>
      </c>
      <c r="E720" s="14">
        <f>IFERROR(D720/D717*100,"0,0")</f>
        <v>100</v>
      </c>
      <c r="F720" s="115">
        <v>26.64</v>
      </c>
      <c r="G720" s="14">
        <f>IFERROR(F720/F717*100,"0,0")</f>
        <v>100</v>
      </c>
      <c r="H720" s="14">
        <f t="shared" ref="H720:H723" si="199">IFERROR(F720/D720*100-100,"0")</f>
        <v>-19.3</v>
      </c>
    </row>
    <row r="721" spans="1:8" hidden="1" outlineLevel="1" x14ac:dyDescent="0.2">
      <c r="A721" s="157"/>
      <c r="B721" s="190"/>
      <c r="C721" s="116" t="s">
        <v>474</v>
      </c>
      <c r="D721" s="115">
        <v>0</v>
      </c>
      <c r="E721" s="14">
        <f>IFERROR(D721/D717*100,"0,0")</f>
        <v>0</v>
      </c>
      <c r="F721" s="115">
        <v>0</v>
      </c>
      <c r="G721" s="14">
        <f>IFERROR(F721/F717*100,"0,0")</f>
        <v>0</v>
      </c>
      <c r="H721" s="14" t="str">
        <f t="shared" si="199"/>
        <v>0</v>
      </c>
    </row>
    <row r="722" spans="1:8" hidden="1" outlineLevel="1" x14ac:dyDescent="0.2">
      <c r="A722" s="157" t="s">
        <v>234</v>
      </c>
      <c r="B722" s="190" t="s">
        <v>553</v>
      </c>
      <c r="C722" s="116" t="s">
        <v>470</v>
      </c>
      <c r="D722" s="115">
        <f>D723+D724+D725+D726</f>
        <v>818</v>
      </c>
      <c r="E722" s="14">
        <f>E723+E724+E725+E726</f>
        <v>100</v>
      </c>
      <c r="F722" s="115">
        <f>F723+F724+F725+F726</f>
        <v>477.53</v>
      </c>
      <c r="G722" s="14">
        <f>G723+G724+G725+G726</f>
        <v>100</v>
      </c>
      <c r="H722" s="14">
        <f t="shared" si="199"/>
        <v>-41.6</v>
      </c>
    </row>
    <row r="723" spans="1:8" ht="31.5" hidden="1" outlineLevel="1" x14ac:dyDescent="0.2">
      <c r="A723" s="157"/>
      <c r="B723" s="190"/>
      <c r="C723" s="116" t="s">
        <v>471</v>
      </c>
      <c r="D723" s="115">
        <v>0</v>
      </c>
      <c r="E723" s="14">
        <f>IFERROR(D723/D722*100,"0,0")</f>
        <v>0</v>
      </c>
      <c r="F723" s="115">
        <v>0</v>
      </c>
      <c r="G723" s="14">
        <f>IFERROR(F723/F722*100,"0,0")</f>
        <v>0</v>
      </c>
      <c r="H723" s="14" t="str">
        <f t="shared" si="199"/>
        <v>0</v>
      </c>
    </row>
    <row r="724" spans="1:8" hidden="1" outlineLevel="1" x14ac:dyDescent="0.2">
      <c r="A724" s="157"/>
      <c r="B724" s="190"/>
      <c r="C724" s="116" t="s">
        <v>472</v>
      </c>
      <c r="D724" s="115">
        <v>0</v>
      </c>
      <c r="E724" s="14">
        <f>IFERROR(D724/D722*100,"0,0")</f>
        <v>0</v>
      </c>
      <c r="F724" s="115">
        <v>0</v>
      </c>
      <c r="G724" s="14">
        <f>IFERROR(F724/F722*100,"0,0")</f>
        <v>0</v>
      </c>
      <c r="H724" s="14" t="str">
        <f>IFERROR(F724/D724*100-100,"0,0")</f>
        <v>0,0</v>
      </c>
    </row>
    <row r="725" spans="1:8" hidden="1" outlineLevel="1" x14ac:dyDescent="0.2">
      <c r="A725" s="157"/>
      <c r="B725" s="190"/>
      <c r="C725" s="116" t="s">
        <v>473</v>
      </c>
      <c r="D725" s="115">
        <v>818</v>
      </c>
      <c r="E725" s="14">
        <f>IFERROR(D725/D722*100,"0,0")</f>
        <v>100</v>
      </c>
      <c r="F725" s="115">
        <v>477.53</v>
      </c>
      <c r="G725" s="14">
        <f>IFERROR(F725/F722*100,"0,0")</f>
        <v>100</v>
      </c>
      <c r="H725" s="14">
        <f t="shared" ref="H725:H728" si="200">IFERROR(F725/D725*100-100,"0")</f>
        <v>-41.6</v>
      </c>
    </row>
    <row r="726" spans="1:8" hidden="1" outlineLevel="1" x14ac:dyDescent="0.2">
      <c r="A726" s="157"/>
      <c r="B726" s="190"/>
      <c r="C726" s="116" t="s">
        <v>474</v>
      </c>
      <c r="D726" s="115">
        <v>0</v>
      </c>
      <c r="E726" s="14">
        <f>IFERROR(D726/D722*100,"0,0")</f>
        <v>0</v>
      </c>
      <c r="F726" s="115">
        <v>0</v>
      </c>
      <c r="G726" s="14">
        <f>IFERROR(F726/F722*100,"0,0")</f>
        <v>0</v>
      </c>
      <c r="H726" s="14" t="str">
        <f t="shared" si="200"/>
        <v>0</v>
      </c>
    </row>
    <row r="727" spans="1:8" hidden="1" outlineLevel="1" x14ac:dyDescent="0.2">
      <c r="A727" s="157" t="s">
        <v>235</v>
      </c>
      <c r="B727" s="190" t="s">
        <v>236</v>
      </c>
      <c r="C727" s="116" t="s">
        <v>470</v>
      </c>
      <c r="D727" s="115">
        <f>D728+D729+D730+D731</f>
        <v>0</v>
      </c>
      <c r="E727" s="14">
        <f>E728+E729+E730+E731</f>
        <v>0</v>
      </c>
      <c r="F727" s="115">
        <f>F728+F729+F730+F731</f>
        <v>0</v>
      </c>
      <c r="G727" s="14">
        <f>G728+G729+G730+G731</f>
        <v>0</v>
      </c>
      <c r="H727" s="14" t="str">
        <f t="shared" si="200"/>
        <v>0</v>
      </c>
    </row>
    <row r="728" spans="1:8" ht="31.5" hidden="1" outlineLevel="1" x14ac:dyDescent="0.2">
      <c r="A728" s="157"/>
      <c r="B728" s="190"/>
      <c r="C728" s="116" t="s">
        <v>471</v>
      </c>
      <c r="D728" s="115">
        <v>0</v>
      </c>
      <c r="E728" s="14" t="str">
        <f>IFERROR(D728/D727*100,"0,0")</f>
        <v>0,0</v>
      </c>
      <c r="F728" s="115">
        <v>0</v>
      </c>
      <c r="G728" s="14" t="str">
        <f>IFERROR(F728/F727*100,"0,0")</f>
        <v>0,0</v>
      </c>
      <c r="H728" s="14" t="str">
        <f t="shared" si="200"/>
        <v>0</v>
      </c>
    </row>
    <row r="729" spans="1:8" hidden="1" outlineLevel="1" x14ac:dyDescent="0.2">
      <c r="A729" s="157"/>
      <c r="B729" s="190"/>
      <c r="C729" s="116" t="s">
        <v>472</v>
      </c>
      <c r="D729" s="115">
        <v>0</v>
      </c>
      <c r="E729" s="14" t="str">
        <f>IFERROR(D729/D727*100,"0,0")</f>
        <v>0,0</v>
      </c>
      <c r="F729" s="115">
        <v>0</v>
      </c>
      <c r="G729" s="14" t="str">
        <f>IFERROR(F729/F727*100,"0,0")</f>
        <v>0,0</v>
      </c>
      <c r="H729" s="14" t="str">
        <f>IFERROR(F729/D729*100-100,"0,0")</f>
        <v>0,0</v>
      </c>
    </row>
    <row r="730" spans="1:8" hidden="1" outlineLevel="1" x14ac:dyDescent="0.2">
      <c r="A730" s="157"/>
      <c r="B730" s="190"/>
      <c r="C730" s="116" t="s">
        <v>473</v>
      </c>
      <c r="D730" s="115">
        <v>0</v>
      </c>
      <c r="E730" s="14" t="str">
        <f>IFERROR(D730/D727*100,"0,0")</f>
        <v>0,0</v>
      </c>
      <c r="F730" s="115">
        <v>0</v>
      </c>
      <c r="G730" s="14" t="str">
        <f>IFERROR(F730/F727*100,"0,0")</f>
        <v>0,0</v>
      </c>
      <c r="H730" s="14" t="str">
        <f t="shared" ref="H730:H733" si="201">IFERROR(F730/D730*100-100,"0")</f>
        <v>0</v>
      </c>
    </row>
    <row r="731" spans="1:8" hidden="1" outlineLevel="1" x14ac:dyDescent="0.2">
      <c r="A731" s="157"/>
      <c r="B731" s="190"/>
      <c r="C731" s="116" t="s">
        <v>474</v>
      </c>
      <c r="D731" s="115">
        <v>0</v>
      </c>
      <c r="E731" s="14" t="str">
        <f>IFERROR(D731/D727*100,"0,0")</f>
        <v>0,0</v>
      </c>
      <c r="F731" s="115">
        <v>0</v>
      </c>
      <c r="G731" s="14" t="str">
        <f>IFERROR(F731/F727*100,"0,0")</f>
        <v>0,0</v>
      </c>
      <c r="H731" s="14" t="str">
        <f t="shared" si="201"/>
        <v>0</v>
      </c>
    </row>
    <row r="732" spans="1:8" hidden="1" outlineLevel="1" x14ac:dyDescent="0.2">
      <c r="A732" s="157" t="s">
        <v>237</v>
      </c>
      <c r="B732" s="190" t="s">
        <v>554</v>
      </c>
      <c r="C732" s="116" t="s">
        <v>470</v>
      </c>
      <c r="D732" s="115">
        <f>D733+D734+D735+D736</f>
        <v>62700</v>
      </c>
      <c r="E732" s="14">
        <f>E733+E734+E735+E736</f>
        <v>100</v>
      </c>
      <c r="F732" s="115">
        <f>F733+F734+F735+F736</f>
        <v>38739.06</v>
      </c>
      <c r="G732" s="14">
        <f>G733+G734+G735+G736</f>
        <v>100</v>
      </c>
      <c r="H732" s="14">
        <f t="shared" si="201"/>
        <v>-38.200000000000003</v>
      </c>
    </row>
    <row r="733" spans="1:8" ht="31.5" hidden="1" outlineLevel="1" x14ac:dyDescent="0.2">
      <c r="A733" s="157"/>
      <c r="B733" s="190"/>
      <c r="C733" s="116" t="s">
        <v>471</v>
      </c>
      <c r="D733" s="115">
        <v>0</v>
      </c>
      <c r="E733" s="14">
        <f>IFERROR(D733/D732*100,"0,0")</f>
        <v>0</v>
      </c>
      <c r="F733" s="115">
        <v>0</v>
      </c>
      <c r="G733" s="14">
        <f>IFERROR(F733/F732*100,"0,0")</f>
        <v>0</v>
      </c>
      <c r="H733" s="14" t="str">
        <f t="shared" si="201"/>
        <v>0</v>
      </c>
    </row>
    <row r="734" spans="1:8" hidden="1" outlineLevel="1" x14ac:dyDescent="0.2">
      <c r="A734" s="157"/>
      <c r="B734" s="190"/>
      <c r="C734" s="116" t="s">
        <v>472</v>
      </c>
      <c r="D734" s="115">
        <v>0</v>
      </c>
      <c r="E734" s="14">
        <f>IFERROR(D734/D732*100,"0,0")</f>
        <v>0</v>
      </c>
      <c r="F734" s="115">
        <v>0</v>
      </c>
      <c r="G734" s="14">
        <f>IFERROR(F734/F732*100,"0,0")</f>
        <v>0</v>
      </c>
      <c r="H734" s="14" t="str">
        <f>IFERROR(F734/D734*100-100,"0,0")</f>
        <v>0,0</v>
      </c>
    </row>
    <row r="735" spans="1:8" hidden="1" outlineLevel="1" x14ac:dyDescent="0.2">
      <c r="A735" s="157"/>
      <c r="B735" s="190"/>
      <c r="C735" s="116" t="s">
        <v>473</v>
      </c>
      <c r="D735" s="115">
        <v>62700</v>
      </c>
      <c r="E735" s="14">
        <f>IFERROR(D735/D732*100,"0,0")</f>
        <v>100</v>
      </c>
      <c r="F735" s="115">
        <v>38739.06</v>
      </c>
      <c r="G735" s="14">
        <f>IFERROR(F735/F732*100,"0,0")</f>
        <v>100</v>
      </c>
      <c r="H735" s="14">
        <f t="shared" ref="H735:H738" si="202">IFERROR(F735/D735*100-100,"0")</f>
        <v>-38.200000000000003</v>
      </c>
    </row>
    <row r="736" spans="1:8" hidden="1" outlineLevel="1" x14ac:dyDescent="0.2">
      <c r="A736" s="157"/>
      <c r="B736" s="190"/>
      <c r="C736" s="116" t="s">
        <v>474</v>
      </c>
      <c r="D736" s="115">
        <v>0</v>
      </c>
      <c r="E736" s="14">
        <f>IFERROR(D736/D732*100,"0,0")</f>
        <v>0</v>
      </c>
      <c r="F736" s="115">
        <v>0</v>
      </c>
      <c r="G736" s="14">
        <f>IFERROR(F736/F732*100,"0,0")</f>
        <v>0</v>
      </c>
      <c r="H736" s="14" t="str">
        <f t="shared" si="202"/>
        <v>0</v>
      </c>
    </row>
    <row r="737" spans="1:8" hidden="1" outlineLevel="1" x14ac:dyDescent="0.2">
      <c r="A737" s="157" t="s">
        <v>238</v>
      </c>
      <c r="B737" s="190" t="s">
        <v>239</v>
      </c>
      <c r="C737" s="116" t="s">
        <v>470</v>
      </c>
      <c r="D737" s="115">
        <f>D738+D739+D740+D741</f>
        <v>287</v>
      </c>
      <c r="E737" s="14">
        <f>E738+E739+E740+E741</f>
        <v>100</v>
      </c>
      <c r="F737" s="115">
        <f>F738+F739+F740+F741</f>
        <v>90.62</v>
      </c>
      <c r="G737" s="14">
        <f>G738+G739+G740+G741</f>
        <v>100</v>
      </c>
      <c r="H737" s="14">
        <f t="shared" si="202"/>
        <v>-68.400000000000006</v>
      </c>
    </row>
    <row r="738" spans="1:8" ht="31.5" hidden="1" outlineLevel="1" x14ac:dyDescent="0.2">
      <c r="A738" s="157"/>
      <c r="B738" s="190"/>
      <c r="C738" s="116" t="s">
        <v>471</v>
      </c>
      <c r="D738" s="115">
        <v>0</v>
      </c>
      <c r="E738" s="14">
        <f>IFERROR(D738/D737*100,"0,0")</f>
        <v>0</v>
      </c>
      <c r="F738" s="115">
        <v>0</v>
      </c>
      <c r="G738" s="14">
        <f>IFERROR(F738/F737*100,"0,0")</f>
        <v>0</v>
      </c>
      <c r="H738" s="14" t="str">
        <f t="shared" si="202"/>
        <v>0</v>
      </c>
    </row>
    <row r="739" spans="1:8" hidden="1" outlineLevel="1" x14ac:dyDescent="0.2">
      <c r="A739" s="157"/>
      <c r="B739" s="190"/>
      <c r="C739" s="116" t="s">
        <v>472</v>
      </c>
      <c r="D739" s="115">
        <v>0</v>
      </c>
      <c r="E739" s="14">
        <f>IFERROR(D739/D737*100,"0,0")</f>
        <v>0</v>
      </c>
      <c r="F739" s="115">
        <v>0</v>
      </c>
      <c r="G739" s="14">
        <f>IFERROR(F739/F737*100,"0,0")</f>
        <v>0</v>
      </c>
      <c r="H739" s="14" t="str">
        <f>IFERROR(F739/D739*100-100,"0,0")</f>
        <v>0,0</v>
      </c>
    </row>
    <row r="740" spans="1:8" hidden="1" outlineLevel="1" x14ac:dyDescent="0.2">
      <c r="A740" s="157"/>
      <c r="B740" s="190"/>
      <c r="C740" s="116" t="s">
        <v>473</v>
      </c>
      <c r="D740" s="115">
        <v>287</v>
      </c>
      <c r="E740" s="14">
        <f>IFERROR(D740/D737*100,"0,0")</f>
        <v>100</v>
      </c>
      <c r="F740" s="115">
        <v>90.62</v>
      </c>
      <c r="G740" s="14">
        <f>IFERROR(F740/F737*100,"0,0")</f>
        <v>100</v>
      </c>
      <c r="H740" s="14">
        <f t="shared" ref="H740:H743" si="203">IFERROR(F740/D740*100-100,"0")</f>
        <v>-68.400000000000006</v>
      </c>
    </row>
    <row r="741" spans="1:8" hidden="1" outlineLevel="1" x14ac:dyDescent="0.2">
      <c r="A741" s="157"/>
      <c r="B741" s="190"/>
      <c r="C741" s="116" t="s">
        <v>474</v>
      </c>
      <c r="D741" s="115">
        <v>0</v>
      </c>
      <c r="E741" s="14">
        <f>IFERROR(D741/D737*100,"0,0")</f>
        <v>0</v>
      </c>
      <c r="F741" s="115">
        <v>0</v>
      </c>
      <c r="G741" s="14">
        <f>IFERROR(F741/F737*100,"0,0")</f>
        <v>0</v>
      </c>
      <c r="H741" s="14" t="str">
        <f t="shared" si="203"/>
        <v>0</v>
      </c>
    </row>
    <row r="742" spans="1:8" hidden="1" outlineLevel="1" x14ac:dyDescent="0.2">
      <c r="A742" s="157" t="s">
        <v>240</v>
      </c>
      <c r="B742" s="190" t="s">
        <v>241</v>
      </c>
      <c r="C742" s="116" t="s">
        <v>470</v>
      </c>
      <c r="D742" s="115">
        <f>D743+D744+D745+D746</f>
        <v>79</v>
      </c>
      <c r="E742" s="14">
        <f>E743+E744+E745+E746</f>
        <v>100</v>
      </c>
      <c r="F742" s="115">
        <f>F743+F744+F745+F746</f>
        <v>16.670000000000002</v>
      </c>
      <c r="G742" s="14">
        <f>G743+G744+G745+G746</f>
        <v>100</v>
      </c>
      <c r="H742" s="14">
        <f t="shared" si="203"/>
        <v>-78.900000000000006</v>
      </c>
    </row>
    <row r="743" spans="1:8" ht="31.5" hidden="1" outlineLevel="1" x14ac:dyDescent="0.2">
      <c r="A743" s="157"/>
      <c r="B743" s="192"/>
      <c r="C743" s="116" t="s">
        <v>471</v>
      </c>
      <c r="D743" s="115">
        <v>0</v>
      </c>
      <c r="E743" s="14">
        <f>IFERROR(D743/D742*100,"0,0")</f>
        <v>0</v>
      </c>
      <c r="F743" s="115">
        <v>0</v>
      </c>
      <c r="G743" s="14">
        <f>IFERROR(F743/F742*100,"0,0")</f>
        <v>0</v>
      </c>
      <c r="H743" s="14" t="str">
        <f t="shared" si="203"/>
        <v>0</v>
      </c>
    </row>
    <row r="744" spans="1:8" hidden="1" outlineLevel="1" x14ac:dyDescent="0.2">
      <c r="A744" s="157"/>
      <c r="B744" s="192"/>
      <c r="C744" s="116" t="s">
        <v>472</v>
      </c>
      <c r="D744" s="115">
        <v>0</v>
      </c>
      <c r="E744" s="14">
        <f>IFERROR(D744/D742*100,"0,0")</f>
        <v>0</v>
      </c>
      <c r="F744" s="115">
        <v>0</v>
      </c>
      <c r="G744" s="14">
        <f>IFERROR(F744/F742*100,"0,0")</f>
        <v>0</v>
      </c>
      <c r="H744" s="14" t="str">
        <f>IFERROR(F744/D744*100-100,"0,0")</f>
        <v>0,0</v>
      </c>
    </row>
    <row r="745" spans="1:8" hidden="1" outlineLevel="1" x14ac:dyDescent="0.2">
      <c r="A745" s="157"/>
      <c r="B745" s="192"/>
      <c r="C745" s="116" t="s">
        <v>473</v>
      </c>
      <c r="D745" s="115">
        <v>79</v>
      </c>
      <c r="E745" s="14">
        <f>IFERROR(D745/D742*100,"0,0")</f>
        <v>100</v>
      </c>
      <c r="F745" s="115">
        <v>16.670000000000002</v>
      </c>
      <c r="G745" s="14">
        <f>IFERROR(F745/F742*100,"0,0")</f>
        <v>100</v>
      </c>
      <c r="H745" s="14">
        <f t="shared" ref="H745:H748" si="204">IFERROR(F745/D745*100-100,"0")</f>
        <v>-78.900000000000006</v>
      </c>
    </row>
    <row r="746" spans="1:8" hidden="1" outlineLevel="1" x14ac:dyDescent="0.2">
      <c r="A746" s="157"/>
      <c r="B746" s="192"/>
      <c r="C746" s="116" t="s">
        <v>474</v>
      </c>
      <c r="D746" s="115">
        <v>0</v>
      </c>
      <c r="E746" s="14">
        <f>IFERROR(D746/D742*100,"0,0")</f>
        <v>0</v>
      </c>
      <c r="F746" s="115">
        <v>0</v>
      </c>
      <c r="G746" s="14">
        <f>IFERROR(F746/F742*100,"0,0")</f>
        <v>0</v>
      </c>
      <c r="H746" s="14" t="str">
        <f t="shared" si="204"/>
        <v>0</v>
      </c>
    </row>
    <row r="747" spans="1:8" hidden="1" outlineLevel="1" x14ac:dyDescent="0.2">
      <c r="A747" s="191" t="s">
        <v>242</v>
      </c>
      <c r="B747" s="190" t="s">
        <v>243</v>
      </c>
      <c r="C747" s="116" t="s">
        <v>470</v>
      </c>
      <c r="D747" s="115">
        <f>D748+D749+D750+D751</f>
        <v>35789</v>
      </c>
      <c r="E747" s="14">
        <f>E748+E749+E750+E751</f>
        <v>100</v>
      </c>
      <c r="F747" s="115">
        <f>F748+F749+F750+F751</f>
        <v>21713.43</v>
      </c>
      <c r="G747" s="14">
        <f>G748+G749+G750+G751</f>
        <v>100</v>
      </c>
      <c r="H747" s="14">
        <f t="shared" si="204"/>
        <v>-39.299999999999997</v>
      </c>
    </row>
    <row r="748" spans="1:8" ht="31.5" hidden="1" outlineLevel="1" x14ac:dyDescent="0.2">
      <c r="A748" s="191"/>
      <c r="B748" s="190"/>
      <c r="C748" s="116" t="s">
        <v>471</v>
      </c>
      <c r="D748" s="115">
        <v>0</v>
      </c>
      <c r="E748" s="14">
        <f>IFERROR(D748/D747*100,"0,0")</f>
        <v>0</v>
      </c>
      <c r="F748" s="115">
        <v>0</v>
      </c>
      <c r="G748" s="14">
        <f>IFERROR(F748/F747*100,"0,0")</f>
        <v>0</v>
      </c>
      <c r="H748" s="14" t="str">
        <f t="shared" si="204"/>
        <v>0</v>
      </c>
    </row>
    <row r="749" spans="1:8" hidden="1" outlineLevel="1" x14ac:dyDescent="0.2">
      <c r="A749" s="191"/>
      <c r="B749" s="190"/>
      <c r="C749" s="116" t="s">
        <v>472</v>
      </c>
      <c r="D749" s="115">
        <v>0</v>
      </c>
      <c r="E749" s="14">
        <f>IFERROR(D749/D747*100,"0,0")</f>
        <v>0</v>
      </c>
      <c r="F749" s="115">
        <v>0</v>
      </c>
      <c r="G749" s="14">
        <f>IFERROR(F749/F747*100,"0,0")</f>
        <v>0</v>
      </c>
      <c r="H749" s="14" t="str">
        <f>IFERROR(F749/D749*100-100,"0,0")</f>
        <v>0,0</v>
      </c>
    </row>
    <row r="750" spans="1:8" hidden="1" outlineLevel="1" x14ac:dyDescent="0.2">
      <c r="A750" s="191"/>
      <c r="B750" s="190"/>
      <c r="C750" s="116" t="s">
        <v>473</v>
      </c>
      <c r="D750" s="115">
        <v>35789</v>
      </c>
      <c r="E750" s="14">
        <f>IFERROR(D750/D747*100,"0,0")</f>
        <v>100</v>
      </c>
      <c r="F750" s="115">
        <v>21713.43</v>
      </c>
      <c r="G750" s="14">
        <f>IFERROR(F750/F747*100,"0,0")</f>
        <v>100</v>
      </c>
      <c r="H750" s="14">
        <f t="shared" ref="H750:H753" si="205">IFERROR(F750/D750*100-100,"0")</f>
        <v>-39.299999999999997</v>
      </c>
    </row>
    <row r="751" spans="1:8" hidden="1" outlineLevel="1" x14ac:dyDescent="0.2">
      <c r="A751" s="191"/>
      <c r="B751" s="190"/>
      <c r="C751" s="116" t="s">
        <v>474</v>
      </c>
      <c r="D751" s="115">
        <v>0</v>
      </c>
      <c r="E751" s="14">
        <f>IFERROR(D751/D747*100,"0,0")</f>
        <v>0</v>
      </c>
      <c r="F751" s="115">
        <v>0</v>
      </c>
      <c r="G751" s="14">
        <f>IFERROR(F751/F747*100,"0,0")</f>
        <v>0</v>
      </c>
      <c r="H751" s="14" t="str">
        <f t="shared" si="205"/>
        <v>0</v>
      </c>
    </row>
    <row r="752" spans="1:8" hidden="1" outlineLevel="1" x14ac:dyDescent="0.2">
      <c r="A752" s="191" t="s">
        <v>244</v>
      </c>
      <c r="B752" s="190" t="s">
        <v>555</v>
      </c>
      <c r="C752" s="116" t="s">
        <v>470</v>
      </c>
      <c r="D752" s="115">
        <f>D753+D754+D755+D756</f>
        <v>316</v>
      </c>
      <c r="E752" s="14">
        <f>E753+E754+E755+E756</f>
        <v>100</v>
      </c>
      <c r="F752" s="115">
        <f>F753+F754+F755+F756</f>
        <v>142.26</v>
      </c>
      <c r="G752" s="14">
        <f>G753+G754+G755+G756</f>
        <v>100</v>
      </c>
      <c r="H752" s="14">
        <f t="shared" si="205"/>
        <v>-55</v>
      </c>
    </row>
    <row r="753" spans="1:8" ht="31.5" hidden="1" outlineLevel="1" x14ac:dyDescent="0.2">
      <c r="A753" s="191"/>
      <c r="B753" s="190"/>
      <c r="C753" s="116" t="s">
        <v>471</v>
      </c>
      <c r="D753" s="115">
        <v>0</v>
      </c>
      <c r="E753" s="14">
        <f>IFERROR(D753/D752*100,"0,0")</f>
        <v>0</v>
      </c>
      <c r="F753" s="115">
        <v>0</v>
      </c>
      <c r="G753" s="14">
        <f>IFERROR(F753/F752*100,"0,0")</f>
        <v>0</v>
      </c>
      <c r="H753" s="14" t="str">
        <f t="shared" si="205"/>
        <v>0</v>
      </c>
    </row>
    <row r="754" spans="1:8" hidden="1" outlineLevel="1" x14ac:dyDescent="0.2">
      <c r="A754" s="191"/>
      <c r="B754" s="190"/>
      <c r="C754" s="116" t="s">
        <v>472</v>
      </c>
      <c r="D754" s="115">
        <v>0</v>
      </c>
      <c r="E754" s="14">
        <f>IFERROR(D754/D752*100,"0,0")</f>
        <v>0</v>
      </c>
      <c r="F754" s="115">
        <v>0</v>
      </c>
      <c r="G754" s="14">
        <f>IFERROR(F754/F752*100,"0,0")</f>
        <v>0</v>
      </c>
      <c r="H754" s="14" t="str">
        <f>IFERROR(F754/D754*100-100,"0,0")</f>
        <v>0,0</v>
      </c>
    </row>
    <row r="755" spans="1:8" hidden="1" outlineLevel="1" x14ac:dyDescent="0.2">
      <c r="A755" s="191"/>
      <c r="B755" s="190"/>
      <c r="C755" s="116" t="s">
        <v>473</v>
      </c>
      <c r="D755" s="115">
        <v>316</v>
      </c>
      <c r="E755" s="14">
        <f>IFERROR(D755/D752*100,"0,0")</f>
        <v>100</v>
      </c>
      <c r="F755" s="115">
        <v>142.26</v>
      </c>
      <c r="G755" s="14">
        <f>IFERROR(F755/F752*100,"0,0")</f>
        <v>100</v>
      </c>
      <c r="H755" s="14">
        <f t="shared" ref="H755:H758" si="206">IFERROR(F755/D755*100-100,"0")</f>
        <v>-55</v>
      </c>
    </row>
    <row r="756" spans="1:8" hidden="1" outlineLevel="1" x14ac:dyDescent="0.2">
      <c r="A756" s="191"/>
      <c r="B756" s="190"/>
      <c r="C756" s="116" t="s">
        <v>474</v>
      </c>
      <c r="D756" s="115">
        <v>0</v>
      </c>
      <c r="E756" s="14">
        <f>IFERROR(D756/D752*100,"0,0")</f>
        <v>0</v>
      </c>
      <c r="F756" s="115">
        <v>0</v>
      </c>
      <c r="G756" s="14">
        <f>IFERROR(F756/F752*100,"0,0")</f>
        <v>0</v>
      </c>
      <c r="H756" s="14" t="str">
        <f t="shared" si="206"/>
        <v>0</v>
      </c>
    </row>
    <row r="757" spans="1:8" hidden="1" outlineLevel="1" x14ac:dyDescent="0.2">
      <c r="A757" s="157" t="s">
        <v>245</v>
      </c>
      <c r="B757" s="190" t="s">
        <v>556</v>
      </c>
      <c r="C757" s="116" t="s">
        <v>470</v>
      </c>
      <c r="D757" s="115">
        <f>D758+D759+D760+D761</f>
        <v>938</v>
      </c>
      <c r="E757" s="14">
        <f>E758+E759+E760+E761</f>
        <v>100</v>
      </c>
      <c r="F757" s="115">
        <f>F758+F759+F760+F761</f>
        <v>714.55</v>
      </c>
      <c r="G757" s="14">
        <f>G758+G759+G760+G761</f>
        <v>100</v>
      </c>
      <c r="H757" s="14">
        <f t="shared" si="206"/>
        <v>-23.8</v>
      </c>
    </row>
    <row r="758" spans="1:8" ht="31.5" hidden="1" outlineLevel="1" x14ac:dyDescent="0.2">
      <c r="A758" s="157"/>
      <c r="B758" s="190"/>
      <c r="C758" s="116" t="s">
        <v>471</v>
      </c>
      <c r="D758" s="115">
        <v>0</v>
      </c>
      <c r="E758" s="14">
        <f>IFERROR(D758/D757*100,"0,0")</f>
        <v>0</v>
      </c>
      <c r="F758" s="115">
        <v>0</v>
      </c>
      <c r="G758" s="14">
        <f>IFERROR(F758/F757*100,"0,0")</f>
        <v>0</v>
      </c>
      <c r="H758" s="14" t="str">
        <f t="shared" si="206"/>
        <v>0</v>
      </c>
    </row>
    <row r="759" spans="1:8" hidden="1" outlineLevel="1" x14ac:dyDescent="0.2">
      <c r="A759" s="157"/>
      <c r="B759" s="190"/>
      <c r="C759" s="116" t="s">
        <v>472</v>
      </c>
      <c r="D759" s="115">
        <v>0</v>
      </c>
      <c r="E759" s="14">
        <f>IFERROR(D759/D757*100,"0,0")</f>
        <v>0</v>
      </c>
      <c r="F759" s="115">
        <v>0</v>
      </c>
      <c r="G759" s="14">
        <f>IFERROR(F759/F757*100,"0,0")</f>
        <v>0</v>
      </c>
      <c r="H759" s="14" t="str">
        <f>IFERROR(F759/D759*100-100,"0,0")</f>
        <v>0,0</v>
      </c>
    </row>
    <row r="760" spans="1:8" hidden="1" outlineLevel="1" x14ac:dyDescent="0.2">
      <c r="A760" s="157"/>
      <c r="B760" s="190"/>
      <c r="C760" s="116" t="s">
        <v>473</v>
      </c>
      <c r="D760" s="115">
        <v>938</v>
      </c>
      <c r="E760" s="14">
        <f>IFERROR(D760/D757*100,"0,0")</f>
        <v>100</v>
      </c>
      <c r="F760" s="115">
        <v>714.55</v>
      </c>
      <c r="G760" s="14">
        <f>IFERROR(F760/F757*100,"0,0")</f>
        <v>100</v>
      </c>
      <c r="H760" s="14">
        <f t="shared" ref="H760:H763" si="207">IFERROR(F760/D760*100-100,"0")</f>
        <v>-23.8</v>
      </c>
    </row>
    <row r="761" spans="1:8" hidden="1" outlineLevel="1" x14ac:dyDescent="0.2">
      <c r="A761" s="157"/>
      <c r="B761" s="190"/>
      <c r="C761" s="116" t="s">
        <v>474</v>
      </c>
      <c r="D761" s="115">
        <v>0</v>
      </c>
      <c r="E761" s="14">
        <f>IFERROR(D761/D757*100,"0,0")</f>
        <v>0</v>
      </c>
      <c r="F761" s="115">
        <v>0</v>
      </c>
      <c r="G761" s="14">
        <f>IFERROR(F761/F757*100,"0,0")</f>
        <v>0</v>
      </c>
      <c r="H761" s="14" t="str">
        <f t="shared" si="207"/>
        <v>0</v>
      </c>
    </row>
    <row r="762" spans="1:8" hidden="1" outlineLevel="1" x14ac:dyDescent="0.2">
      <c r="A762" s="157" t="s">
        <v>246</v>
      </c>
      <c r="B762" s="190" t="s">
        <v>557</v>
      </c>
      <c r="C762" s="116" t="s">
        <v>470</v>
      </c>
      <c r="D762" s="115">
        <f>D763+D764+D765+D766</f>
        <v>458</v>
      </c>
      <c r="E762" s="14">
        <f>E763+E764+E765+E766</f>
        <v>100</v>
      </c>
      <c r="F762" s="115">
        <f>F763+F764+F765+F766</f>
        <v>362.88</v>
      </c>
      <c r="G762" s="14">
        <f>G763+G764+G765+G766</f>
        <v>100</v>
      </c>
      <c r="H762" s="14">
        <f t="shared" si="207"/>
        <v>-20.8</v>
      </c>
    </row>
    <row r="763" spans="1:8" ht="31.5" hidden="1" outlineLevel="1" x14ac:dyDescent="0.2">
      <c r="A763" s="157"/>
      <c r="B763" s="190"/>
      <c r="C763" s="116" t="s">
        <v>471</v>
      </c>
      <c r="D763" s="115">
        <v>0</v>
      </c>
      <c r="E763" s="14">
        <f>IFERROR(D763/D762*100,"0,0")</f>
        <v>0</v>
      </c>
      <c r="F763" s="115">
        <v>0</v>
      </c>
      <c r="G763" s="14">
        <f>IFERROR(F763/F762*100,"0,0")</f>
        <v>0</v>
      </c>
      <c r="H763" s="14" t="str">
        <f t="shared" si="207"/>
        <v>0</v>
      </c>
    </row>
    <row r="764" spans="1:8" hidden="1" outlineLevel="1" x14ac:dyDescent="0.2">
      <c r="A764" s="157"/>
      <c r="B764" s="190"/>
      <c r="C764" s="116" t="s">
        <v>472</v>
      </c>
      <c r="D764" s="115">
        <v>0</v>
      </c>
      <c r="E764" s="14">
        <f>IFERROR(D764/D762*100,"0,0")</f>
        <v>0</v>
      </c>
      <c r="F764" s="115">
        <v>0</v>
      </c>
      <c r="G764" s="14">
        <f>IFERROR(F764/F762*100,"0,0")</f>
        <v>0</v>
      </c>
      <c r="H764" s="14" t="str">
        <f>IFERROR(F764/D764*100-100,"0,0")</f>
        <v>0,0</v>
      </c>
    </row>
    <row r="765" spans="1:8" hidden="1" outlineLevel="1" x14ac:dyDescent="0.2">
      <c r="A765" s="157"/>
      <c r="B765" s="190"/>
      <c r="C765" s="116" t="s">
        <v>473</v>
      </c>
      <c r="D765" s="115">
        <v>458</v>
      </c>
      <c r="E765" s="14">
        <f>IFERROR(D765/D762*100,"0,0")</f>
        <v>100</v>
      </c>
      <c r="F765" s="115">
        <v>362.88</v>
      </c>
      <c r="G765" s="14">
        <f>IFERROR(F765/F762*100,"0,0")</f>
        <v>100</v>
      </c>
      <c r="H765" s="14">
        <f t="shared" ref="H765:H768" si="208">IFERROR(F765/D765*100-100,"0")</f>
        <v>-20.8</v>
      </c>
    </row>
    <row r="766" spans="1:8" hidden="1" outlineLevel="1" x14ac:dyDescent="0.2">
      <c r="A766" s="157"/>
      <c r="B766" s="190"/>
      <c r="C766" s="116" t="s">
        <v>474</v>
      </c>
      <c r="D766" s="115">
        <v>0</v>
      </c>
      <c r="E766" s="14">
        <f>IFERROR(D766/D762*100,"0,0")</f>
        <v>0</v>
      </c>
      <c r="F766" s="115">
        <v>0</v>
      </c>
      <c r="G766" s="14">
        <f>IFERROR(F766/F762*100,"0,0")</f>
        <v>0</v>
      </c>
      <c r="H766" s="14" t="str">
        <f t="shared" si="208"/>
        <v>0</v>
      </c>
    </row>
    <row r="767" spans="1:8" hidden="1" outlineLevel="1" x14ac:dyDescent="0.2">
      <c r="A767" s="191" t="s">
        <v>247</v>
      </c>
      <c r="B767" s="190" t="s">
        <v>650</v>
      </c>
      <c r="C767" s="116" t="s">
        <v>470</v>
      </c>
      <c r="D767" s="115">
        <f>D768+D769+D770+D771</f>
        <v>18806</v>
      </c>
      <c r="E767" s="14">
        <f>E768+E769+E770+E771</f>
        <v>100</v>
      </c>
      <c r="F767" s="115">
        <f>F768+F769+F770+F771</f>
        <v>8940.6200000000008</v>
      </c>
      <c r="G767" s="14">
        <f>G768+G769+G770+G771</f>
        <v>100</v>
      </c>
      <c r="H767" s="14">
        <f t="shared" si="208"/>
        <v>-52.5</v>
      </c>
    </row>
    <row r="768" spans="1:8" ht="31.5" hidden="1" outlineLevel="1" x14ac:dyDescent="0.2">
      <c r="A768" s="191"/>
      <c r="B768" s="190"/>
      <c r="C768" s="116" t="s">
        <v>471</v>
      </c>
      <c r="D768" s="115">
        <v>0</v>
      </c>
      <c r="E768" s="14">
        <f>IFERROR(D768/D767*100,"0,0")</f>
        <v>0</v>
      </c>
      <c r="F768" s="115">
        <v>0</v>
      </c>
      <c r="G768" s="14">
        <f>IFERROR(F768/F767*100,"0,0")</f>
        <v>0</v>
      </c>
      <c r="H768" s="14" t="str">
        <f t="shared" si="208"/>
        <v>0</v>
      </c>
    </row>
    <row r="769" spans="1:8" hidden="1" outlineLevel="1" x14ac:dyDescent="0.2">
      <c r="A769" s="191"/>
      <c r="B769" s="190"/>
      <c r="C769" s="116" t="s">
        <v>472</v>
      </c>
      <c r="D769" s="115">
        <v>0</v>
      </c>
      <c r="E769" s="14">
        <f>IFERROR(D769/D767*100,"0,0")</f>
        <v>0</v>
      </c>
      <c r="F769" s="115">
        <v>0</v>
      </c>
      <c r="G769" s="14">
        <f>IFERROR(F769/F767*100,"0,0")</f>
        <v>0</v>
      </c>
      <c r="H769" s="14" t="str">
        <f>IFERROR(F769/D769*100-100,"0,0")</f>
        <v>0,0</v>
      </c>
    </row>
    <row r="770" spans="1:8" hidden="1" outlineLevel="1" x14ac:dyDescent="0.2">
      <c r="A770" s="191"/>
      <c r="B770" s="190"/>
      <c r="C770" s="116" t="s">
        <v>473</v>
      </c>
      <c r="D770" s="115">
        <v>18806</v>
      </c>
      <c r="E770" s="14">
        <f>IFERROR(D770/D767*100,"0,0")</f>
        <v>100</v>
      </c>
      <c r="F770" s="115">
        <v>8940.6200000000008</v>
      </c>
      <c r="G770" s="14">
        <f>IFERROR(F770/F767*100,"0,0")</f>
        <v>100</v>
      </c>
      <c r="H770" s="14">
        <f t="shared" ref="H770:H773" si="209">IFERROR(F770/D770*100-100,"0")</f>
        <v>-52.5</v>
      </c>
    </row>
    <row r="771" spans="1:8" hidden="1" outlineLevel="1" x14ac:dyDescent="0.2">
      <c r="A771" s="191"/>
      <c r="B771" s="190"/>
      <c r="C771" s="116" t="s">
        <v>474</v>
      </c>
      <c r="D771" s="115">
        <v>0</v>
      </c>
      <c r="E771" s="14">
        <f>IFERROR(D771/D767*100,"0,0")</f>
        <v>0</v>
      </c>
      <c r="F771" s="115">
        <v>0</v>
      </c>
      <c r="G771" s="14">
        <f>IFERROR(F771/F767*100,"0,0")</f>
        <v>0</v>
      </c>
      <c r="H771" s="14" t="str">
        <f t="shared" si="209"/>
        <v>0</v>
      </c>
    </row>
    <row r="772" spans="1:8" hidden="1" outlineLevel="1" x14ac:dyDescent="0.2">
      <c r="A772" s="176" t="s">
        <v>248</v>
      </c>
      <c r="B772" s="178" t="s">
        <v>249</v>
      </c>
      <c r="C772" s="116" t="s">
        <v>470</v>
      </c>
      <c r="D772" s="115">
        <f>D773+D774+D775+D776</f>
        <v>5108.8999999999996</v>
      </c>
      <c r="E772" s="14">
        <f>E773+E774+E775+E776</f>
        <v>100</v>
      </c>
      <c r="F772" s="115">
        <f>F773+F774+F775+F776</f>
        <v>3610.63</v>
      </c>
      <c r="G772" s="14">
        <f>G773+G774+G775+G776</f>
        <v>100</v>
      </c>
      <c r="H772" s="14">
        <f t="shared" si="209"/>
        <v>-29.3</v>
      </c>
    </row>
    <row r="773" spans="1:8" ht="31.5" hidden="1" outlineLevel="1" x14ac:dyDescent="0.2">
      <c r="A773" s="176"/>
      <c r="B773" s="123"/>
      <c r="C773" s="116" t="s">
        <v>471</v>
      </c>
      <c r="D773" s="115">
        <v>0</v>
      </c>
      <c r="E773" s="14">
        <f>IFERROR(D773/D772*100,"0,0")</f>
        <v>0</v>
      </c>
      <c r="F773" s="115">
        <v>0</v>
      </c>
      <c r="G773" s="14">
        <f>IFERROR(F773/F772*100,"0,0")</f>
        <v>0</v>
      </c>
      <c r="H773" s="14" t="str">
        <f t="shared" si="209"/>
        <v>0</v>
      </c>
    </row>
    <row r="774" spans="1:8" hidden="1" outlineLevel="1" x14ac:dyDescent="0.2">
      <c r="A774" s="176"/>
      <c r="B774" s="123"/>
      <c r="C774" s="116" t="s">
        <v>472</v>
      </c>
      <c r="D774" s="115">
        <v>0</v>
      </c>
      <c r="E774" s="14">
        <f>IFERROR(D774/D772*100,"0,0")</f>
        <v>0</v>
      </c>
      <c r="F774" s="115">
        <v>0</v>
      </c>
      <c r="G774" s="14">
        <f>IFERROR(F774/F772*100,"0,0")</f>
        <v>0</v>
      </c>
      <c r="H774" s="14" t="str">
        <f>IFERROR(F774/D774*100-100,"0,0")</f>
        <v>0,0</v>
      </c>
    </row>
    <row r="775" spans="1:8" hidden="1" outlineLevel="1" x14ac:dyDescent="0.2">
      <c r="A775" s="176"/>
      <c r="B775" s="123"/>
      <c r="C775" s="116" t="s">
        <v>473</v>
      </c>
      <c r="D775" s="115">
        <v>5108.8999999999996</v>
      </c>
      <c r="E775" s="14">
        <f>IFERROR(D775/D772*100,"0,0")</f>
        <v>100</v>
      </c>
      <c r="F775" s="115">
        <v>3610.63</v>
      </c>
      <c r="G775" s="14">
        <f>IFERROR(F775/F772*100,"0,0")</f>
        <v>100</v>
      </c>
      <c r="H775" s="14">
        <f t="shared" ref="H775:H778" si="210">IFERROR(F775/D775*100-100,"0")</f>
        <v>-29.3</v>
      </c>
    </row>
    <row r="776" spans="1:8" hidden="1" outlineLevel="1" x14ac:dyDescent="0.2">
      <c r="A776" s="177"/>
      <c r="B776" s="179"/>
      <c r="C776" s="116" t="s">
        <v>474</v>
      </c>
      <c r="D776" s="115">
        <v>0</v>
      </c>
      <c r="E776" s="14">
        <f>IFERROR(D776/D772*100,"0,0")</f>
        <v>0</v>
      </c>
      <c r="F776" s="115">
        <v>0</v>
      </c>
      <c r="G776" s="14">
        <f>IFERROR(F776/F772*100,"0,0")</f>
        <v>0</v>
      </c>
      <c r="H776" s="14" t="str">
        <f t="shared" si="210"/>
        <v>0</v>
      </c>
    </row>
    <row r="777" spans="1:8" hidden="1" outlineLevel="1" x14ac:dyDescent="0.2">
      <c r="A777" s="176" t="s">
        <v>250</v>
      </c>
      <c r="B777" s="178" t="s">
        <v>249</v>
      </c>
      <c r="C777" s="116" t="s">
        <v>470</v>
      </c>
      <c r="D777" s="115">
        <f>D778+D779+D780+D781</f>
        <v>605</v>
      </c>
      <c r="E777" s="14">
        <f>E778+E779+E780+E781</f>
        <v>100</v>
      </c>
      <c r="F777" s="115">
        <f>F778+F779+F780+F781</f>
        <v>68.489999999999995</v>
      </c>
      <c r="G777" s="14">
        <f>G778+G779+G780+G781</f>
        <v>100</v>
      </c>
      <c r="H777" s="14">
        <f t="shared" si="210"/>
        <v>-88.7</v>
      </c>
    </row>
    <row r="778" spans="1:8" ht="31.5" hidden="1" outlineLevel="1" x14ac:dyDescent="0.2">
      <c r="A778" s="176"/>
      <c r="B778" s="123"/>
      <c r="C778" s="116" t="s">
        <v>471</v>
      </c>
      <c r="D778" s="115">
        <v>605</v>
      </c>
      <c r="E778" s="14">
        <f>IFERROR(D778/D777*100,"0,0")</f>
        <v>100</v>
      </c>
      <c r="F778" s="115">
        <v>68.489999999999995</v>
      </c>
      <c r="G778" s="14">
        <f>IFERROR(F778/F777*100,"0,0")</f>
        <v>100</v>
      </c>
      <c r="H778" s="14">
        <f t="shared" si="210"/>
        <v>-88.7</v>
      </c>
    </row>
    <row r="779" spans="1:8" hidden="1" outlineLevel="1" x14ac:dyDescent="0.2">
      <c r="A779" s="176"/>
      <c r="B779" s="123"/>
      <c r="C779" s="116" t="s">
        <v>472</v>
      </c>
      <c r="D779" s="115">
        <v>0</v>
      </c>
      <c r="E779" s="14">
        <f>IFERROR(D779/D777*100,"0,0")</f>
        <v>0</v>
      </c>
      <c r="F779" s="115">
        <v>0</v>
      </c>
      <c r="G779" s="14">
        <f>IFERROR(F779/F777*100,"0,0")</f>
        <v>0</v>
      </c>
      <c r="H779" s="14" t="str">
        <f>IFERROR(F779/D779*100-100,"0,0")</f>
        <v>0,0</v>
      </c>
    </row>
    <row r="780" spans="1:8" hidden="1" outlineLevel="1" x14ac:dyDescent="0.2">
      <c r="A780" s="176"/>
      <c r="B780" s="123"/>
      <c r="C780" s="116" t="s">
        <v>473</v>
      </c>
      <c r="D780" s="115">
        <v>0</v>
      </c>
      <c r="E780" s="14">
        <f>IFERROR(D780/D777*100,"0,0")</f>
        <v>0</v>
      </c>
      <c r="F780" s="115">
        <v>0</v>
      </c>
      <c r="G780" s="14">
        <f>IFERROR(F780/F777*100,"0,0")</f>
        <v>0</v>
      </c>
      <c r="H780" s="14" t="str">
        <f t="shared" ref="H780:H783" si="211">IFERROR(F780/D780*100-100,"0")</f>
        <v>0</v>
      </c>
    </row>
    <row r="781" spans="1:8" hidden="1" outlineLevel="1" x14ac:dyDescent="0.2">
      <c r="A781" s="177"/>
      <c r="B781" s="179"/>
      <c r="C781" s="116" t="s">
        <v>474</v>
      </c>
      <c r="D781" s="115">
        <v>0</v>
      </c>
      <c r="E781" s="14">
        <f>IFERROR(D781/D777*100,"0,0")</f>
        <v>0</v>
      </c>
      <c r="F781" s="115">
        <v>0</v>
      </c>
      <c r="G781" s="14">
        <f>IFERROR(F781/F777*100,"0,0")</f>
        <v>0</v>
      </c>
      <c r="H781" s="14" t="str">
        <f t="shared" si="211"/>
        <v>0</v>
      </c>
    </row>
    <row r="782" spans="1:8" hidden="1" outlineLevel="1" x14ac:dyDescent="0.2">
      <c r="A782" s="119" t="s">
        <v>251</v>
      </c>
      <c r="B782" s="122" t="s">
        <v>252</v>
      </c>
      <c r="C782" s="116" t="s">
        <v>470</v>
      </c>
      <c r="D782" s="115">
        <f>D783+D784+D785+D786</f>
        <v>19773</v>
      </c>
      <c r="E782" s="14">
        <f>E783+E784+E785+E786</f>
        <v>100</v>
      </c>
      <c r="F782" s="115">
        <f>F783+F784+F785+F786</f>
        <v>14952.49</v>
      </c>
      <c r="G782" s="14">
        <f>G783+G784+G785+G786</f>
        <v>100</v>
      </c>
      <c r="H782" s="14">
        <f t="shared" si="211"/>
        <v>-24.4</v>
      </c>
    </row>
    <row r="783" spans="1:8" ht="31.5" hidden="1" outlineLevel="1" x14ac:dyDescent="0.2">
      <c r="A783" s="120"/>
      <c r="B783" s="184"/>
      <c r="C783" s="116" t="s">
        <v>471</v>
      </c>
      <c r="D783" s="115">
        <v>19773</v>
      </c>
      <c r="E783" s="14">
        <f>IFERROR(D783/D782*100,"0,0")</f>
        <v>100</v>
      </c>
      <c r="F783" s="115">
        <v>14952.49</v>
      </c>
      <c r="G783" s="14">
        <f>IFERROR(F783/F782*100,"0,0")</f>
        <v>100</v>
      </c>
      <c r="H783" s="14">
        <f t="shared" si="211"/>
        <v>-24.4</v>
      </c>
    </row>
    <row r="784" spans="1:8" hidden="1" outlineLevel="1" x14ac:dyDescent="0.2">
      <c r="A784" s="120"/>
      <c r="B784" s="184"/>
      <c r="C784" s="116" t="s">
        <v>472</v>
      </c>
      <c r="D784" s="115">
        <v>0</v>
      </c>
      <c r="E784" s="14">
        <f>IFERROR(D784/D782*100,"0,0")</f>
        <v>0</v>
      </c>
      <c r="F784" s="115">
        <v>0</v>
      </c>
      <c r="G784" s="14">
        <f>IFERROR(F784/F782*100,"0,0")</f>
        <v>0</v>
      </c>
      <c r="H784" s="14" t="str">
        <f>IFERROR(F784/D784*100-100,"0,0")</f>
        <v>0,0</v>
      </c>
    </row>
    <row r="785" spans="1:8" hidden="1" outlineLevel="1" x14ac:dyDescent="0.2">
      <c r="A785" s="120"/>
      <c r="B785" s="184"/>
      <c r="C785" s="116" t="s">
        <v>473</v>
      </c>
      <c r="D785" s="115">
        <v>0</v>
      </c>
      <c r="E785" s="14">
        <f>IFERROR(D785/D782*100,"0,0")</f>
        <v>0</v>
      </c>
      <c r="F785" s="115">
        <v>0</v>
      </c>
      <c r="G785" s="14">
        <f>IFERROR(F785/F782*100,"0,0")</f>
        <v>0</v>
      </c>
      <c r="H785" s="14" t="str">
        <f t="shared" ref="H785:H788" si="212">IFERROR(F785/D785*100-100,"0")</f>
        <v>0</v>
      </c>
    </row>
    <row r="786" spans="1:8" hidden="1" outlineLevel="1" x14ac:dyDescent="0.2">
      <c r="A786" s="189"/>
      <c r="B786" s="185"/>
      <c r="C786" s="116" t="s">
        <v>474</v>
      </c>
      <c r="D786" s="115">
        <v>0</v>
      </c>
      <c r="E786" s="14">
        <f>IFERROR(D786/D782*100,"0,0")</f>
        <v>0</v>
      </c>
      <c r="F786" s="115">
        <v>0</v>
      </c>
      <c r="G786" s="14">
        <f>IFERROR(F786/F782*100,"0,0")</f>
        <v>0</v>
      </c>
      <c r="H786" s="14" t="str">
        <f t="shared" si="212"/>
        <v>0</v>
      </c>
    </row>
    <row r="787" spans="1:8" hidden="1" outlineLevel="1" x14ac:dyDescent="0.2">
      <c r="A787" s="176" t="s">
        <v>253</v>
      </c>
      <c r="B787" s="178" t="s">
        <v>254</v>
      </c>
      <c r="C787" s="116" t="s">
        <v>470</v>
      </c>
      <c r="D787" s="115">
        <f>D788+D789+D790+D791</f>
        <v>6540</v>
      </c>
      <c r="E787" s="14">
        <f>E788+E789+E790+E791</f>
        <v>100</v>
      </c>
      <c r="F787" s="115">
        <f>F788+F789+F790+F791</f>
        <v>3622.5</v>
      </c>
      <c r="G787" s="14">
        <f>G788+G789+G790+G791</f>
        <v>100</v>
      </c>
      <c r="H787" s="14">
        <f t="shared" si="212"/>
        <v>-44.6</v>
      </c>
    </row>
    <row r="788" spans="1:8" ht="31.5" hidden="1" outlineLevel="1" x14ac:dyDescent="0.2">
      <c r="A788" s="176"/>
      <c r="B788" s="123"/>
      <c r="C788" s="116" t="s">
        <v>471</v>
      </c>
      <c r="D788" s="115">
        <v>6540</v>
      </c>
      <c r="E788" s="14">
        <f>IFERROR(D788/D787*100,"0,0")</f>
        <v>100</v>
      </c>
      <c r="F788" s="115">
        <v>3622.5</v>
      </c>
      <c r="G788" s="14">
        <f>IFERROR(F788/F787*100,"0,0")</f>
        <v>100</v>
      </c>
      <c r="H788" s="14">
        <f t="shared" si="212"/>
        <v>-44.6</v>
      </c>
    </row>
    <row r="789" spans="1:8" hidden="1" outlineLevel="1" x14ac:dyDescent="0.2">
      <c r="A789" s="176"/>
      <c r="B789" s="123"/>
      <c r="C789" s="116" t="s">
        <v>472</v>
      </c>
      <c r="D789" s="115">
        <v>0</v>
      </c>
      <c r="E789" s="14">
        <f>IFERROR(D789/D787*100,"0,0")</f>
        <v>0</v>
      </c>
      <c r="F789" s="115">
        <v>0</v>
      </c>
      <c r="G789" s="14">
        <f>IFERROR(F789/F787*100,"0,0")</f>
        <v>0</v>
      </c>
      <c r="H789" s="14" t="str">
        <f>IFERROR(F789/D789*100-100,"0,0")</f>
        <v>0,0</v>
      </c>
    </row>
    <row r="790" spans="1:8" hidden="1" outlineLevel="1" x14ac:dyDescent="0.2">
      <c r="A790" s="176"/>
      <c r="B790" s="123"/>
      <c r="C790" s="116" t="s">
        <v>473</v>
      </c>
      <c r="D790" s="115">
        <v>0</v>
      </c>
      <c r="E790" s="14">
        <f>IFERROR(D790/D787*100,"0,0")</f>
        <v>0</v>
      </c>
      <c r="F790" s="115">
        <v>0</v>
      </c>
      <c r="G790" s="14">
        <f>IFERROR(F790/F787*100,"0,0")</f>
        <v>0</v>
      </c>
      <c r="H790" s="14" t="str">
        <f t="shared" ref="H790:H793" si="213">IFERROR(F790/D790*100-100,"0")</f>
        <v>0</v>
      </c>
    </row>
    <row r="791" spans="1:8" hidden="1" outlineLevel="1" x14ac:dyDescent="0.2">
      <c r="A791" s="177"/>
      <c r="B791" s="179"/>
      <c r="C791" s="116" t="s">
        <v>474</v>
      </c>
      <c r="D791" s="115">
        <v>0</v>
      </c>
      <c r="E791" s="14">
        <f>IFERROR(D791/D787*100,"0,0")</f>
        <v>0</v>
      </c>
      <c r="F791" s="115">
        <v>0</v>
      </c>
      <c r="G791" s="14">
        <f>IFERROR(F791/F787*100,"0,0")</f>
        <v>0</v>
      </c>
      <c r="H791" s="14" t="str">
        <f t="shared" si="213"/>
        <v>0</v>
      </c>
    </row>
    <row r="792" spans="1:8" hidden="1" outlineLevel="1" x14ac:dyDescent="0.2">
      <c r="A792" s="176" t="s">
        <v>255</v>
      </c>
      <c r="B792" s="178" t="s">
        <v>558</v>
      </c>
      <c r="C792" s="116" t="s">
        <v>470</v>
      </c>
      <c r="D792" s="115">
        <f>D793+D794+D795+D796</f>
        <v>6654</v>
      </c>
      <c r="E792" s="14">
        <f>E793+E794+E795+E796</f>
        <v>100</v>
      </c>
      <c r="F792" s="115">
        <f>F793+F794+F795+F796</f>
        <v>4305.28</v>
      </c>
      <c r="G792" s="14">
        <f>G793+G794+G795+G796</f>
        <v>100</v>
      </c>
      <c r="H792" s="14">
        <f t="shared" si="213"/>
        <v>-35.299999999999997</v>
      </c>
    </row>
    <row r="793" spans="1:8" ht="31.5" hidden="1" outlineLevel="1" x14ac:dyDescent="0.2">
      <c r="A793" s="176"/>
      <c r="B793" s="123"/>
      <c r="C793" s="116" t="s">
        <v>471</v>
      </c>
      <c r="D793" s="115">
        <v>6654</v>
      </c>
      <c r="E793" s="14">
        <f>IFERROR(D793/D792*100,"0,0")</f>
        <v>100</v>
      </c>
      <c r="F793" s="115">
        <v>4305.28</v>
      </c>
      <c r="G793" s="14">
        <f>IFERROR(F793/F792*100,"0,0")</f>
        <v>100</v>
      </c>
      <c r="H793" s="14">
        <f t="shared" si="213"/>
        <v>-35.299999999999997</v>
      </c>
    </row>
    <row r="794" spans="1:8" hidden="1" outlineLevel="1" x14ac:dyDescent="0.2">
      <c r="A794" s="176"/>
      <c r="B794" s="123"/>
      <c r="C794" s="116" t="s">
        <v>472</v>
      </c>
      <c r="D794" s="115">
        <v>0</v>
      </c>
      <c r="E794" s="14">
        <f>IFERROR(D794/D792*100,"0,0")</f>
        <v>0</v>
      </c>
      <c r="F794" s="115">
        <v>0</v>
      </c>
      <c r="G794" s="14">
        <f>IFERROR(F794/F792*100,"0,0")</f>
        <v>0</v>
      </c>
      <c r="H794" s="14" t="str">
        <f>IFERROR(F794/D794*100-100,"0,0")</f>
        <v>0,0</v>
      </c>
    </row>
    <row r="795" spans="1:8" hidden="1" outlineLevel="1" x14ac:dyDescent="0.2">
      <c r="A795" s="176"/>
      <c r="B795" s="123"/>
      <c r="C795" s="116" t="s">
        <v>473</v>
      </c>
      <c r="D795" s="115">
        <v>0</v>
      </c>
      <c r="E795" s="14">
        <f>IFERROR(D795/D792*100,"0,0")</f>
        <v>0</v>
      </c>
      <c r="F795" s="115">
        <v>0</v>
      </c>
      <c r="G795" s="14">
        <f>IFERROR(F795/F792*100,"0,0")</f>
        <v>0</v>
      </c>
      <c r="H795" s="14" t="str">
        <f t="shared" ref="H795:H798" si="214">IFERROR(F795/D795*100-100,"0")</f>
        <v>0</v>
      </c>
    </row>
    <row r="796" spans="1:8" hidden="1" outlineLevel="1" x14ac:dyDescent="0.2">
      <c r="A796" s="177"/>
      <c r="B796" s="179"/>
      <c r="C796" s="116" t="s">
        <v>474</v>
      </c>
      <c r="D796" s="115">
        <v>0</v>
      </c>
      <c r="E796" s="14">
        <f>IFERROR(D796/D792*100,"0,0")</f>
        <v>0</v>
      </c>
      <c r="F796" s="115">
        <v>0</v>
      </c>
      <c r="G796" s="14">
        <f>IFERROR(F796/F792*100,"0,0")</f>
        <v>0</v>
      </c>
      <c r="H796" s="14" t="str">
        <f t="shared" si="214"/>
        <v>0</v>
      </c>
    </row>
    <row r="797" spans="1:8" ht="21.95" hidden="1" customHeight="1" outlineLevel="2" x14ac:dyDescent="0.2">
      <c r="A797" s="176" t="s">
        <v>256</v>
      </c>
      <c r="B797" s="178" t="s">
        <v>559</v>
      </c>
      <c r="C797" s="116" t="s">
        <v>470</v>
      </c>
      <c r="D797" s="115">
        <f>D798+D799+D800+D801</f>
        <v>0</v>
      </c>
      <c r="E797" s="14">
        <f>E798+E799+E800+E801</f>
        <v>0</v>
      </c>
      <c r="F797" s="115">
        <f>F798+F799+F800+F801</f>
        <v>0</v>
      </c>
      <c r="G797" s="14">
        <f>G798+G799+G800+G801</f>
        <v>0</v>
      </c>
      <c r="H797" s="14" t="str">
        <f t="shared" si="214"/>
        <v>0</v>
      </c>
    </row>
    <row r="798" spans="1:8" ht="34.5" hidden="1" customHeight="1" outlineLevel="2" x14ac:dyDescent="0.2">
      <c r="A798" s="176"/>
      <c r="B798" s="123"/>
      <c r="C798" s="116" t="s">
        <v>471</v>
      </c>
      <c r="D798" s="115">
        <v>0</v>
      </c>
      <c r="E798" s="14" t="str">
        <f>IFERROR(D798/D797*100,"0,0")</f>
        <v>0,0</v>
      </c>
      <c r="F798" s="115">
        <v>0</v>
      </c>
      <c r="G798" s="14" t="str">
        <f>IFERROR(F798/F797*100,"0,0")</f>
        <v>0,0</v>
      </c>
      <c r="H798" s="14" t="str">
        <f t="shared" si="214"/>
        <v>0</v>
      </c>
    </row>
    <row r="799" spans="1:8" ht="21.95" hidden="1" customHeight="1" outlineLevel="2" x14ac:dyDescent="0.2">
      <c r="A799" s="176"/>
      <c r="B799" s="123"/>
      <c r="C799" s="116" t="s">
        <v>472</v>
      </c>
      <c r="D799" s="115">
        <v>0</v>
      </c>
      <c r="E799" s="14" t="str">
        <f>IFERROR(D799/D797*100,"0,0")</f>
        <v>0,0</v>
      </c>
      <c r="F799" s="115">
        <v>0</v>
      </c>
      <c r="G799" s="14" t="str">
        <f>IFERROR(F799/F797*100,"0,0")</f>
        <v>0,0</v>
      </c>
      <c r="H799" s="14" t="str">
        <f>IFERROR(F799/D799*100-100,"0,0")</f>
        <v>0,0</v>
      </c>
    </row>
    <row r="800" spans="1:8" ht="21.95" hidden="1" customHeight="1" outlineLevel="2" x14ac:dyDescent="0.2">
      <c r="A800" s="176"/>
      <c r="B800" s="123"/>
      <c r="C800" s="116" t="s">
        <v>473</v>
      </c>
      <c r="D800" s="115">
        <v>0</v>
      </c>
      <c r="E800" s="14" t="str">
        <f>IFERROR(D800/D797*100,"0,0")</f>
        <v>0,0</v>
      </c>
      <c r="F800" s="115">
        <v>0</v>
      </c>
      <c r="G800" s="14" t="str">
        <f>IFERROR(F800/F797*100,"0,0")</f>
        <v>0,0</v>
      </c>
      <c r="H800" s="14" t="str">
        <f t="shared" ref="H800:H803" si="215">IFERROR(F800/D800*100-100,"0")</f>
        <v>0</v>
      </c>
    </row>
    <row r="801" spans="1:8" ht="21.95" hidden="1" customHeight="1" outlineLevel="2" x14ac:dyDescent="0.2">
      <c r="A801" s="177"/>
      <c r="B801" s="179"/>
      <c r="C801" s="116" t="s">
        <v>474</v>
      </c>
      <c r="D801" s="115">
        <v>0</v>
      </c>
      <c r="E801" s="14" t="str">
        <f>IFERROR(D801/D797*100,"0,0")</f>
        <v>0,0</v>
      </c>
      <c r="F801" s="115">
        <v>0</v>
      </c>
      <c r="G801" s="14" t="str">
        <f>IFERROR(F801/F797*100,"0,0")</f>
        <v>0,0</v>
      </c>
      <c r="H801" s="14" t="str">
        <f t="shared" si="215"/>
        <v>0</v>
      </c>
    </row>
    <row r="802" spans="1:8" hidden="1" outlineLevel="1" collapsed="1" x14ac:dyDescent="0.2">
      <c r="A802" s="176" t="s">
        <v>256</v>
      </c>
      <c r="B802" s="178" t="s">
        <v>560</v>
      </c>
      <c r="C802" s="116" t="s">
        <v>470</v>
      </c>
      <c r="D802" s="115">
        <f>D803+D804+D805+D806</f>
        <v>11859</v>
      </c>
      <c r="E802" s="14">
        <f>E803+E804+E805+E806</f>
        <v>100</v>
      </c>
      <c r="F802" s="115">
        <f>F803+F804+F805+F806</f>
        <v>8409.98</v>
      </c>
      <c r="G802" s="14">
        <f>G803+G804+G805+G806</f>
        <v>100</v>
      </c>
      <c r="H802" s="14">
        <f t="shared" si="215"/>
        <v>-29.1</v>
      </c>
    </row>
    <row r="803" spans="1:8" ht="31.5" hidden="1" outlineLevel="1" x14ac:dyDescent="0.2">
      <c r="A803" s="176"/>
      <c r="B803" s="123"/>
      <c r="C803" s="116" t="s">
        <v>471</v>
      </c>
      <c r="D803" s="115">
        <v>0</v>
      </c>
      <c r="E803" s="14">
        <f>IFERROR(D803/D802*100,"0,0")</f>
        <v>0</v>
      </c>
      <c r="F803" s="115">
        <v>0</v>
      </c>
      <c r="G803" s="14">
        <f>IFERROR(F803/F802*100,"0,0")</f>
        <v>0</v>
      </c>
      <c r="H803" s="14" t="str">
        <f t="shared" si="215"/>
        <v>0</v>
      </c>
    </row>
    <row r="804" spans="1:8" hidden="1" outlineLevel="1" x14ac:dyDescent="0.2">
      <c r="A804" s="176"/>
      <c r="B804" s="123"/>
      <c r="C804" s="116" t="s">
        <v>472</v>
      </c>
      <c r="D804" s="115">
        <v>0</v>
      </c>
      <c r="E804" s="14">
        <f>IFERROR(D804/D802*100,"0,0")</f>
        <v>0</v>
      </c>
      <c r="F804" s="115">
        <v>0</v>
      </c>
      <c r="G804" s="14">
        <f>IFERROR(F804/F802*100,"0,0")</f>
        <v>0</v>
      </c>
      <c r="H804" s="14" t="str">
        <f>IFERROR(F804/D804*100-100,"0,0")</f>
        <v>0,0</v>
      </c>
    </row>
    <row r="805" spans="1:8" hidden="1" outlineLevel="1" x14ac:dyDescent="0.2">
      <c r="A805" s="176"/>
      <c r="B805" s="123"/>
      <c r="C805" s="116" t="s">
        <v>473</v>
      </c>
      <c r="D805" s="115">
        <v>11859</v>
      </c>
      <c r="E805" s="14">
        <f>IFERROR(D805/D802*100,"0,0")</f>
        <v>100</v>
      </c>
      <c r="F805" s="115">
        <v>8409.98</v>
      </c>
      <c r="G805" s="14">
        <f>IFERROR(F805/F802*100,"0,0")</f>
        <v>100</v>
      </c>
      <c r="H805" s="14">
        <f t="shared" ref="H805:H808" si="216">IFERROR(F805/D805*100-100,"0")</f>
        <v>-29.1</v>
      </c>
    </row>
    <row r="806" spans="1:8" hidden="1" outlineLevel="1" x14ac:dyDescent="0.2">
      <c r="A806" s="177"/>
      <c r="B806" s="179"/>
      <c r="C806" s="116" t="s">
        <v>474</v>
      </c>
      <c r="D806" s="115">
        <v>0</v>
      </c>
      <c r="E806" s="14">
        <f>IFERROR(D806/D802*100,"0,0")</f>
        <v>0</v>
      </c>
      <c r="F806" s="115">
        <v>0</v>
      </c>
      <c r="G806" s="14">
        <f>IFERROR(F806/F802*100,"0,0")</f>
        <v>0</v>
      </c>
      <c r="H806" s="14" t="str">
        <f t="shared" si="216"/>
        <v>0</v>
      </c>
    </row>
    <row r="807" spans="1:8" hidden="1" outlineLevel="1" x14ac:dyDescent="0.2">
      <c r="A807" s="119" t="s">
        <v>257</v>
      </c>
      <c r="B807" s="122" t="s">
        <v>561</v>
      </c>
      <c r="C807" s="116" t="s">
        <v>470</v>
      </c>
      <c r="D807" s="115">
        <f>D808+D809+D810+D811</f>
        <v>3146.8</v>
      </c>
      <c r="E807" s="14">
        <f>E808+E809+E810+E811</f>
        <v>100</v>
      </c>
      <c r="F807" s="115">
        <f t="shared" ref="F807:G862" si="217">F808+F809+F810+F811</f>
        <v>3042.07</v>
      </c>
      <c r="G807" s="14">
        <f t="shared" si="217"/>
        <v>100</v>
      </c>
      <c r="H807" s="14">
        <f t="shared" si="216"/>
        <v>-3.3</v>
      </c>
    </row>
    <row r="808" spans="1:8" ht="31.5" hidden="1" outlineLevel="1" x14ac:dyDescent="0.2">
      <c r="A808" s="120"/>
      <c r="B808" s="123"/>
      <c r="C808" s="116" t="s">
        <v>471</v>
      </c>
      <c r="D808" s="115">
        <v>0</v>
      </c>
      <c r="E808" s="14">
        <f>IFERROR(D808/D807*100,"0,0")</f>
        <v>0</v>
      </c>
      <c r="F808" s="115">
        <v>0</v>
      </c>
      <c r="G808" s="14">
        <f>IFERROR(F808/F807*100,"0,0")</f>
        <v>0</v>
      </c>
      <c r="H808" s="14" t="str">
        <f t="shared" si="216"/>
        <v>0</v>
      </c>
    </row>
    <row r="809" spans="1:8" hidden="1" outlineLevel="1" x14ac:dyDescent="0.2">
      <c r="A809" s="120"/>
      <c r="B809" s="123"/>
      <c r="C809" s="116" t="s">
        <v>472</v>
      </c>
      <c r="D809" s="115">
        <v>800</v>
      </c>
      <c r="E809" s="14">
        <f>IFERROR(D809/D807*100,"0,0")</f>
        <v>25.4</v>
      </c>
      <c r="F809" s="115">
        <v>734.16</v>
      </c>
      <c r="G809" s="14">
        <f>IFERROR(F809/F807*100,"0,0")</f>
        <v>24.1</v>
      </c>
      <c r="H809" s="14">
        <f>IFERROR(F809/D809*100-100,"0,0")</f>
        <v>-8.1999999999999993</v>
      </c>
    </row>
    <row r="810" spans="1:8" hidden="1" outlineLevel="1" x14ac:dyDescent="0.2">
      <c r="A810" s="120"/>
      <c r="B810" s="123"/>
      <c r="C810" s="116" t="s">
        <v>473</v>
      </c>
      <c r="D810" s="115">
        <v>2346.8000000000002</v>
      </c>
      <c r="E810" s="14">
        <f>IFERROR(D810/D807*100,"0,0")</f>
        <v>74.599999999999994</v>
      </c>
      <c r="F810" s="115">
        <v>2307.91</v>
      </c>
      <c r="G810" s="14">
        <f>IFERROR(F810/F807*100,"0,0")</f>
        <v>75.900000000000006</v>
      </c>
      <c r="H810" s="14">
        <f t="shared" ref="H810:H813" si="218">IFERROR(F810/D810*100-100,"0")</f>
        <v>-1.7</v>
      </c>
    </row>
    <row r="811" spans="1:8" hidden="1" outlineLevel="1" x14ac:dyDescent="0.2">
      <c r="A811" s="121"/>
      <c r="B811" s="124"/>
      <c r="C811" s="116" t="s">
        <v>474</v>
      </c>
      <c r="D811" s="115">
        <v>0</v>
      </c>
      <c r="E811" s="14">
        <f>IFERROR(D811/D807*100,"0,0")</f>
        <v>0</v>
      </c>
      <c r="F811" s="115">
        <v>0</v>
      </c>
      <c r="G811" s="14">
        <f>IFERROR(F811/F807*100,"0,0")</f>
        <v>0</v>
      </c>
      <c r="H811" s="14" t="str">
        <f t="shared" si="218"/>
        <v>0</v>
      </c>
    </row>
    <row r="812" spans="1:8" ht="21.95" hidden="1" customHeight="1" outlineLevel="2" x14ac:dyDescent="0.2">
      <c r="A812" s="119" t="s">
        <v>562</v>
      </c>
      <c r="B812" s="122" t="s">
        <v>563</v>
      </c>
      <c r="C812" s="116" t="s">
        <v>470</v>
      </c>
      <c r="D812" s="115">
        <f>D813+D814+D815+D816</f>
        <v>0</v>
      </c>
      <c r="E812" s="14">
        <f>E813+E814+E815+E816</f>
        <v>0</v>
      </c>
      <c r="F812" s="115">
        <f t="shared" si="217"/>
        <v>0</v>
      </c>
      <c r="G812" s="14">
        <f t="shared" si="217"/>
        <v>0</v>
      </c>
      <c r="H812" s="14" t="str">
        <f t="shared" si="218"/>
        <v>0</v>
      </c>
    </row>
    <row r="813" spans="1:8" ht="30.75" hidden="1" customHeight="1" outlineLevel="2" x14ac:dyDescent="0.2">
      <c r="A813" s="120"/>
      <c r="B813" s="123"/>
      <c r="C813" s="116" t="s">
        <v>471</v>
      </c>
      <c r="D813" s="115">
        <v>0</v>
      </c>
      <c r="E813" s="14" t="str">
        <f>IFERROR(D813/D812*100,"0,0")</f>
        <v>0,0</v>
      </c>
      <c r="F813" s="115">
        <v>0</v>
      </c>
      <c r="G813" s="14" t="str">
        <f>IFERROR(F813/F812*100,"0,0")</f>
        <v>0,0</v>
      </c>
      <c r="H813" s="14" t="str">
        <f t="shared" si="218"/>
        <v>0</v>
      </c>
    </row>
    <row r="814" spans="1:8" ht="21.95" hidden="1" customHeight="1" outlineLevel="2" x14ac:dyDescent="0.2">
      <c r="A814" s="120"/>
      <c r="B814" s="123"/>
      <c r="C814" s="116" t="s">
        <v>472</v>
      </c>
      <c r="D814" s="115">
        <v>0</v>
      </c>
      <c r="E814" s="14" t="str">
        <f>IFERROR(D814/D812*100,"0,0")</f>
        <v>0,0</v>
      </c>
      <c r="F814" s="115">
        <v>0</v>
      </c>
      <c r="G814" s="14" t="str">
        <f>IFERROR(F814/F812*100,"0,0")</f>
        <v>0,0</v>
      </c>
      <c r="H814" s="14" t="str">
        <f>IFERROR(F814/D814*100-100,"0,0")</f>
        <v>0,0</v>
      </c>
    </row>
    <row r="815" spans="1:8" ht="21.95" hidden="1" customHeight="1" outlineLevel="2" x14ac:dyDescent="0.2">
      <c r="A815" s="120"/>
      <c r="B815" s="123"/>
      <c r="C815" s="116" t="s">
        <v>473</v>
      </c>
      <c r="D815" s="115">
        <v>0</v>
      </c>
      <c r="E815" s="14" t="str">
        <f>IFERROR(D815/D812*100,"0,0")</f>
        <v>0,0</v>
      </c>
      <c r="F815" s="115">
        <v>0</v>
      </c>
      <c r="G815" s="14" t="str">
        <f>IFERROR(F815/F812*100,"0,0")</f>
        <v>0,0</v>
      </c>
      <c r="H815" s="14" t="str">
        <f t="shared" ref="H815:H818" si="219">IFERROR(F815/D815*100-100,"0")</f>
        <v>0</v>
      </c>
    </row>
    <row r="816" spans="1:8" ht="21.95" hidden="1" customHeight="1" outlineLevel="2" x14ac:dyDescent="0.2">
      <c r="A816" s="121"/>
      <c r="B816" s="124"/>
      <c r="C816" s="116" t="s">
        <v>474</v>
      </c>
      <c r="D816" s="115">
        <v>0</v>
      </c>
      <c r="E816" s="14" t="str">
        <f>IFERROR(D816/D812*100,"0,0")</f>
        <v>0,0</v>
      </c>
      <c r="F816" s="115">
        <v>0</v>
      </c>
      <c r="G816" s="14" t="str">
        <f>IFERROR(F816/F812*100,"0,0")</f>
        <v>0,0</v>
      </c>
      <c r="H816" s="14" t="str">
        <f t="shared" si="219"/>
        <v>0</v>
      </c>
    </row>
    <row r="817" spans="1:8" hidden="1" outlineLevel="1" collapsed="1" x14ac:dyDescent="0.2">
      <c r="A817" s="119" t="s">
        <v>562</v>
      </c>
      <c r="B817" s="122" t="s">
        <v>564</v>
      </c>
      <c r="C817" s="116" t="s">
        <v>470</v>
      </c>
      <c r="D817" s="115">
        <f>D818+D819+D820+D821</f>
        <v>0</v>
      </c>
      <c r="E817" s="14">
        <f>E818+E819+E820+E821</f>
        <v>0</v>
      </c>
      <c r="F817" s="115">
        <f t="shared" si="217"/>
        <v>0</v>
      </c>
      <c r="G817" s="14">
        <f t="shared" si="217"/>
        <v>0</v>
      </c>
      <c r="H817" s="14" t="str">
        <f t="shared" si="219"/>
        <v>0</v>
      </c>
    </row>
    <row r="818" spans="1:8" ht="31.5" hidden="1" outlineLevel="1" x14ac:dyDescent="0.2">
      <c r="A818" s="120"/>
      <c r="B818" s="123"/>
      <c r="C818" s="116" t="s">
        <v>471</v>
      </c>
      <c r="D818" s="115">
        <v>0</v>
      </c>
      <c r="E818" s="14" t="str">
        <f>IFERROR(D818/D817*100,"0,0")</f>
        <v>0,0</v>
      </c>
      <c r="F818" s="115">
        <v>0</v>
      </c>
      <c r="G818" s="14" t="str">
        <f>IFERROR(F818/F817*100,"0,0")</f>
        <v>0,0</v>
      </c>
      <c r="H818" s="14" t="str">
        <f t="shared" si="219"/>
        <v>0</v>
      </c>
    </row>
    <row r="819" spans="1:8" hidden="1" outlineLevel="1" x14ac:dyDescent="0.2">
      <c r="A819" s="120"/>
      <c r="B819" s="123"/>
      <c r="C819" s="116" t="s">
        <v>472</v>
      </c>
      <c r="D819" s="115">
        <v>0</v>
      </c>
      <c r="E819" s="14" t="str">
        <f>IFERROR(D819/D817*100,"0,0")</f>
        <v>0,0</v>
      </c>
      <c r="F819" s="115">
        <v>0</v>
      </c>
      <c r="G819" s="14" t="str">
        <f>IFERROR(F819/F817*100,"0,0")</f>
        <v>0,0</v>
      </c>
      <c r="H819" s="14" t="str">
        <f>IFERROR(F819/D819*100-100,"0,0")</f>
        <v>0,0</v>
      </c>
    </row>
    <row r="820" spans="1:8" hidden="1" outlineLevel="1" x14ac:dyDescent="0.2">
      <c r="A820" s="120"/>
      <c r="B820" s="123"/>
      <c r="C820" s="116" t="s">
        <v>473</v>
      </c>
      <c r="D820" s="115">
        <v>0</v>
      </c>
      <c r="E820" s="14" t="str">
        <f>IFERROR(D820/D817*100,"0,0")</f>
        <v>0,0</v>
      </c>
      <c r="F820" s="115">
        <v>0</v>
      </c>
      <c r="G820" s="14" t="str">
        <f>IFERROR(F820/F817*100,"0,0")</f>
        <v>0,0</v>
      </c>
      <c r="H820" s="14" t="str">
        <f t="shared" ref="H820:H823" si="220">IFERROR(F820/D820*100-100,"0")</f>
        <v>0</v>
      </c>
    </row>
    <row r="821" spans="1:8" hidden="1" outlineLevel="1" x14ac:dyDescent="0.2">
      <c r="A821" s="121"/>
      <c r="B821" s="124"/>
      <c r="C821" s="116" t="s">
        <v>474</v>
      </c>
      <c r="D821" s="115">
        <v>0</v>
      </c>
      <c r="E821" s="14" t="str">
        <f>IFERROR(D821/D817*100,"0,0")</f>
        <v>0,0</v>
      </c>
      <c r="F821" s="115">
        <v>0</v>
      </c>
      <c r="G821" s="14" t="str">
        <f>IFERROR(F821/F817*100,"0,0")</f>
        <v>0,0</v>
      </c>
      <c r="H821" s="14" t="str">
        <f t="shared" si="220"/>
        <v>0</v>
      </c>
    </row>
    <row r="822" spans="1:8" hidden="1" outlineLevel="1" x14ac:dyDescent="0.2">
      <c r="A822" s="119" t="s">
        <v>258</v>
      </c>
      <c r="B822" s="122" t="s">
        <v>565</v>
      </c>
      <c r="C822" s="116" t="s">
        <v>470</v>
      </c>
      <c r="D822" s="115">
        <f>D823+D824+D825+D826</f>
        <v>6000</v>
      </c>
      <c r="E822" s="14">
        <f>E823+E824+E825+E826</f>
        <v>100</v>
      </c>
      <c r="F822" s="115">
        <f t="shared" si="217"/>
        <v>5400</v>
      </c>
      <c r="G822" s="14">
        <f t="shared" si="217"/>
        <v>100</v>
      </c>
      <c r="H822" s="14">
        <f t="shared" si="220"/>
        <v>-10</v>
      </c>
    </row>
    <row r="823" spans="1:8" ht="31.5" hidden="1" outlineLevel="1" x14ac:dyDescent="0.2">
      <c r="A823" s="120"/>
      <c r="B823" s="123"/>
      <c r="C823" s="116" t="s">
        <v>471</v>
      </c>
      <c r="D823" s="115">
        <v>6000</v>
      </c>
      <c r="E823" s="14">
        <f>IFERROR(D823/D822*100,"0,0")</f>
        <v>100</v>
      </c>
      <c r="F823" s="115">
        <v>5400</v>
      </c>
      <c r="G823" s="14">
        <f>IFERROR(F823/F822*100,"0,0")</f>
        <v>100</v>
      </c>
      <c r="H823" s="14">
        <f t="shared" si="220"/>
        <v>-10</v>
      </c>
    </row>
    <row r="824" spans="1:8" hidden="1" outlineLevel="1" x14ac:dyDescent="0.2">
      <c r="A824" s="120"/>
      <c r="B824" s="123"/>
      <c r="C824" s="116" t="s">
        <v>472</v>
      </c>
      <c r="D824" s="115">
        <v>0</v>
      </c>
      <c r="E824" s="14">
        <f>IFERROR(D824/D822*100,"0,0")</f>
        <v>0</v>
      </c>
      <c r="F824" s="115">
        <v>0</v>
      </c>
      <c r="G824" s="14">
        <f>IFERROR(F824/F822*100,"0,0")</f>
        <v>0</v>
      </c>
      <c r="H824" s="14" t="str">
        <f>IFERROR(F824/D824*100-100,"0,0")</f>
        <v>0,0</v>
      </c>
    </row>
    <row r="825" spans="1:8" hidden="1" outlineLevel="1" x14ac:dyDescent="0.2">
      <c r="A825" s="120"/>
      <c r="B825" s="123"/>
      <c r="C825" s="116" t="s">
        <v>473</v>
      </c>
      <c r="D825" s="115">
        <v>0</v>
      </c>
      <c r="E825" s="14">
        <f>IFERROR(D825/D822*100,"0,0")</f>
        <v>0</v>
      </c>
      <c r="F825" s="115">
        <v>0</v>
      </c>
      <c r="G825" s="14">
        <f>IFERROR(F825/F822*100,"0,0")</f>
        <v>0</v>
      </c>
      <c r="H825" s="14" t="str">
        <f t="shared" ref="H825:H828" si="221">IFERROR(F825/D825*100-100,"0")</f>
        <v>0</v>
      </c>
    </row>
    <row r="826" spans="1:8" hidden="1" outlineLevel="1" x14ac:dyDescent="0.2">
      <c r="A826" s="121"/>
      <c r="B826" s="124"/>
      <c r="C826" s="116" t="s">
        <v>474</v>
      </c>
      <c r="D826" s="115">
        <v>0</v>
      </c>
      <c r="E826" s="14">
        <f>IFERROR(D826/D822*100,"0,0")</f>
        <v>0</v>
      </c>
      <c r="F826" s="115">
        <v>0</v>
      </c>
      <c r="G826" s="14">
        <f>IFERROR(F826/F822*100,"0,0")</f>
        <v>0</v>
      </c>
      <c r="H826" s="14" t="str">
        <f t="shared" si="221"/>
        <v>0</v>
      </c>
    </row>
    <row r="827" spans="1:8" hidden="1" outlineLevel="1" x14ac:dyDescent="0.2">
      <c r="A827" s="119" t="s">
        <v>259</v>
      </c>
      <c r="B827" s="122" t="s">
        <v>566</v>
      </c>
      <c r="C827" s="116" t="s">
        <v>470</v>
      </c>
      <c r="D827" s="115">
        <f>D828+D829+D830+D831</f>
        <v>3036.2</v>
      </c>
      <c r="E827" s="14">
        <f>E828+E829+E830+E831</f>
        <v>100</v>
      </c>
      <c r="F827" s="115">
        <f t="shared" si="217"/>
        <v>241.16</v>
      </c>
      <c r="G827" s="14">
        <f t="shared" si="217"/>
        <v>100</v>
      </c>
      <c r="H827" s="14">
        <f t="shared" si="221"/>
        <v>-92.1</v>
      </c>
    </row>
    <row r="828" spans="1:8" ht="31.5" hidden="1" outlineLevel="1" x14ac:dyDescent="0.2">
      <c r="A828" s="120"/>
      <c r="B828" s="123"/>
      <c r="C828" s="116" t="s">
        <v>471</v>
      </c>
      <c r="D828" s="115">
        <v>0</v>
      </c>
      <c r="E828" s="14">
        <f>IFERROR(D828/D827*100,"0,0")</f>
        <v>0</v>
      </c>
      <c r="F828" s="115">
        <v>0</v>
      </c>
      <c r="G828" s="14">
        <f>IFERROR(F828/F827*100,"0,0")</f>
        <v>0</v>
      </c>
      <c r="H828" s="14" t="str">
        <f t="shared" si="221"/>
        <v>0</v>
      </c>
    </row>
    <row r="829" spans="1:8" hidden="1" outlineLevel="1" x14ac:dyDescent="0.2">
      <c r="A829" s="120"/>
      <c r="B829" s="123"/>
      <c r="C829" s="116" t="s">
        <v>472</v>
      </c>
      <c r="D829" s="115">
        <v>0</v>
      </c>
      <c r="E829" s="14">
        <f>IFERROR(D829/D827*100,"0,0")</f>
        <v>0</v>
      </c>
      <c r="F829" s="115">
        <v>0</v>
      </c>
      <c r="G829" s="14">
        <f>IFERROR(F829/F827*100,"0,0")</f>
        <v>0</v>
      </c>
      <c r="H829" s="14" t="str">
        <f>IFERROR(F829/D829*100-100,"0,0")</f>
        <v>0,0</v>
      </c>
    </row>
    <row r="830" spans="1:8" hidden="1" outlineLevel="1" x14ac:dyDescent="0.2">
      <c r="A830" s="120"/>
      <c r="B830" s="123"/>
      <c r="C830" s="116" t="s">
        <v>473</v>
      </c>
      <c r="D830" s="115">
        <v>3036.2</v>
      </c>
      <c r="E830" s="14">
        <f>IFERROR(D830/D827*100,"0,0")</f>
        <v>100</v>
      </c>
      <c r="F830" s="115">
        <v>241.16</v>
      </c>
      <c r="G830" s="14">
        <f>IFERROR(F830/F827*100,"0,0")</f>
        <v>100</v>
      </c>
      <c r="H830" s="14">
        <f t="shared" ref="H830:H838" si="222">IFERROR(F830/D830*100-100,"0")</f>
        <v>-92.1</v>
      </c>
    </row>
    <row r="831" spans="1:8" hidden="1" outlineLevel="1" x14ac:dyDescent="0.2">
      <c r="A831" s="121"/>
      <c r="B831" s="124"/>
      <c r="C831" s="116" t="s">
        <v>474</v>
      </c>
      <c r="D831" s="115">
        <v>0</v>
      </c>
      <c r="E831" s="14">
        <f>IFERROR(D831/D827*100,"0,0")</f>
        <v>0</v>
      </c>
      <c r="F831" s="115">
        <v>0</v>
      </c>
      <c r="G831" s="14">
        <f>IFERROR(F831/F827*100,"0,0")</f>
        <v>0</v>
      </c>
      <c r="H831" s="14" t="str">
        <f t="shared" si="222"/>
        <v>0</v>
      </c>
    </row>
    <row r="832" spans="1:8" hidden="1" outlineLevel="1" x14ac:dyDescent="0.2">
      <c r="A832" s="119" t="s">
        <v>567</v>
      </c>
      <c r="B832" s="122" t="s">
        <v>649</v>
      </c>
      <c r="C832" s="116" t="s">
        <v>470</v>
      </c>
      <c r="D832" s="115">
        <f>D833+D834+D835+D836</f>
        <v>13300</v>
      </c>
      <c r="E832" s="14">
        <f>E833+E834+E835+E836</f>
        <v>100</v>
      </c>
      <c r="F832" s="115">
        <f t="shared" ref="F832:G832" si="223">F833+F834+F835+F836</f>
        <v>11273.28</v>
      </c>
      <c r="G832" s="14">
        <f t="shared" si="223"/>
        <v>100</v>
      </c>
      <c r="H832" s="14">
        <f t="shared" ref="H832:H833" si="224">IFERROR(F832/D832*100-100,"0")</f>
        <v>-15.2</v>
      </c>
    </row>
    <row r="833" spans="1:8" ht="31.5" hidden="1" outlineLevel="1" x14ac:dyDescent="0.2">
      <c r="A833" s="120"/>
      <c r="B833" s="123"/>
      <c r="C833" s="116" t="s">
        <v>471</v>
      </c>
      <c r="D833" s="115">
        <v>13300</v>
      </c>
      <c r="E833" s="14">
        <f>IFERROR(D833/D832*100,"0,0")</f>
        <v>100</v>
      </c>
      <c r="F833" s="115">
        <v>11273.28</v>
      </c>
      <c r="G833" s="14">
        <f>IFERROR(F833/F832*100,"0,0")</f>
        <v>100</v>
      </c>
      <c r="H833" s="14">
        <f t="shared" si="224"/>
        <v>-15.2</v>
      </c>
    </row>
    <row r="834" spans="1:8" hidden="1" outlineLevel="1" x14ac:dyDescent="0.2">
      <c r="A834" s="120"/>
      <c r="B834" s="123"/>
      <c r="C834" s="116" t="s">
        <v>472</v>
      </c>
      <c r="D834" s="115">
        <v>0</v>
      </c>
      <c r="E834" s="14">
        <f>IFERROR(D834/D832*100,"0,0")</f>
        <v>0</v>
      </c>
      <c r="F834" s="115">
        <v>0</v>
      </c>
      <c r="G834" s="14">
        <f>IFERROR(F834/F832*100,"0,0")</f>
        <v>0</v>
      </c>
      <c r="H834" s="14" t="str">
        <f>IFERROR(F834/D834*100-100,"0,0")</f>
        <v>0,0</v>
      </c>
    </row>
    <row r="835" spans="1:8" hidden="1" outlineLevel="1" x14ac:dyDescent="0.2">
      <c r="A835" s="120"/>
      <c r="B835" s="123"/>
      <c r="C835" s="116" t="s">
        <v>473</v>
      </c>
      <c r="D835" s="115">
        <v>0</v>
      </c>
      <c r="E835" s="14">
        <f>IFERROR(D835/D832*100,"0,0")</f>
        <v>0</v>
      </c>
      <c r="F835" s="115">
        <v>0</v>
      </c>
      <c r="G835" s="14">
        <f>IFERROR(F835/F832*100,"0,0")</f>
        <v>0</v>
      </c>
      <c r="H835" s="14" t="str">
        <f t="shared" ref="H835:H836" si="225">IFERROR(F835/D835*100-100,"0")</f>
        <v>0</v>
      </c>
    </row>
    <row r="836" spans="1:8" hidden="1" outlineLevel="1" x14ac:dyDescent="0.2">
      <c r="A836" s="121"/>
      <c r="B836" s="124"/>
      <c r="C836" s="116" t="s">
        <v>474</v>
      </c>
      <c r="D836" s="115">
        <v>0</v>
      </c>
      <c r="E836" s="14">
        <f>IFERROR(D836/D832*100,"0,0")</f>
        <v>0</v>
      </c>
      <c r="F836" s="115">
        <v>0</v>
      </c>
      <c r="G836" s="14">
        <f>IFERROR(F836/F832*100,"0,0")</f>
        <v>0</v>
      </c>
      <c r="H836" s="14" t="str">
        <f t="shared" si="225"/>
        <v>0</v>
      </c>
    </row>
    <row r="837" spans="1:8" hidden="1" outlineLevel="1" x14ac:dyDescent="0.2">
      <c r="A837" s="119" t="s">
        <v>642</v>
      </c>
      <c r="B837" s="122" t="s">
        <v>568</v>
      </c>
      <c r="C837" s="116" t="s">
        <v>470</v>
      </c>
      <c r="D837" s="115">
        <f>D838+D839+D840+D841</f>
        <v>600</v>
      </c>
      <c r="E837" s="14">
        <f>E838+E839+E840+E841</f>
        <v>100</v>
      </c>
      <c r="F837" s="115">
        <f t="shared" si="217"/>
        <v>331.71</v>
      </c>
      <c r="G837" s="14">
        <f t="shared" si="217"/>
        <v>100</v>
      </c>
      <c r="H837" s="14">
        <f t="shared" si="222"/>
        <v>-44.7</v>
      </c>
    </row>
    <row r="838" spans="1:8" ht="31.5" hidden="1" outlineLevel="1" x14ac:dyDescent="0.2">
      <c r="A838" s="120"/>
      <c r="B838" s="123"/>
      <c r="C838" s="116" t="s">
        <v>471</v>
      </c>
      <c r="D838" s="115">
        <v>600</v>
      </c>
      <c r="E838" s="14">
        <f>IFERROR(D838/D837*100,"0,0")</f>
        <v>100</v>
      </c>
      <c r="F838" s="115">
        <v>331.71</v>
      </c>
      <c r="G838" s="14">
        <f>IFERROR(F838/F837*100,"0,0")</f>
        <v>100</v>
      </c>
      <c r="H838" s="14">
        <f t="shared" si="222"/>
        <v>-44.7</v>
      </c>
    </row>
    <row r="839" spans="1:8" hidden="1" outlineLevel="1" x14ac:dyDescent="0.2">
      <c r="A839" s="120"/>
      <c r="B839" s="123"/>
      <c r="C839" s="116" t="s">
        <v>472</v>
      </c>
      <c r="D839" s="115">
        <v>0</v>
      </c>
      <c r="E839" s="14">
        <f>IFERROR(D839/D837*100,"0,0")</f>
        <v>0</v>
      </c>
      <c r="F839" s="115">
        <v>0</v>
      </c>
      <c r="G839" s="14">
        <f>IFERROR(F839/F837*100,"0,0")</f>
        <v>0</v>
      </c>
      <c r="H839" s="14" t="str">
        <f>IFERROR(F839/D839*100-100,"0,0")</f>
        <v>0,0</v>
      </c>
    </row>
    <row r="840" spans="1:8" hidden="1" outlineLevel="1" x14ac:dyDescent="0.2">
      <c r="A840" s="120"/>
      <c r="B840" s="123"/>
      <c r="C840" s="116" t="s">
        <v>473</v>
      </c>
      <c r="D840" s="115">
        <v>0</v>
      </c>
      <c r="E840" s="14">
        <f>IFERROR(D840/D837*100,"0,0")</f>
        <v>0</v>
      </c>
      <c r="F840" s="115">
        <v>0</v>
      </c>
      <c r="G840" s="14">
        <f>IFERROR(F840/F837*100,"0,0")</f>
        <v>0</v>
      </c>
      <c r="H840" s="14" t="str">
        <f t="shared" ref="H840:H863" si="226">IFERROR(F840/D840*100-100,"0")</f>
        <v>0</v>
      </c>
    </row>
    <row r="841" spans="1:8" hidden="1" outlineLevel="1" x14ac:dyDescent="0.2">
      <c r="A841" s="121"/>
      <c r="B841" s="124"/>
      <c r="C841" s="116" t="s">
        <v>474</v>
      </c>
      <c r="D841" s="115">
        <v>0</v>
      </c>
      <c r="E841" s="14">
        <f>IFERROR(D841/D837*100,"0,0")</f>
        <v>0</v>
      </c>
      <c r="F841" s="115">
        <v>0</v>
      </c>
      <c r="G841" s="14">
        <f>IFERROR(F841/F837*100,"0,0")</f>
        <v>0</v>
      </c>
      <c r="H841" s="14" t="str">
        <f t="shared" si="226"/>
        <v>0</v>
      </c>
    </row>
    <row r="842" spans="1:8" hidden="1" outlineLevel="1" x14ac:dyDescent="0.2">
      <c r="A842" s="119" t="s">
        <v>643</v>
      </c>
      <c r="B842" s="122" t="s">
        <v>641</v>
      </c>
      <c r="C842" s="116" t="s">
        <v>470</v>
      </c>
      <c r="D842" s="115">
        <f>D843+D844+D845+D846</f>
        <v>450</v>
      </c>
      <c r="E842" s="14">
        <f>E843+E844+E845+E846</f>
        <v>100</v>
      </c>
      <c r="F842" s="115">
        <f t="shared" ref="F842:G842" si="227">F843+F844+F845+F846</f>
        <v>0</v>
      </c>
      <c r="G842" s="14">
        <f t="shared" si="227"/>
        <v>0</v>
      </c>
      <c r="H842" s="14">
        <f t="shared" si="226"/>
        <v>-100</v>
      </c>
    </row>
    <row r="843" spans="1:8" ht="31.5" hidden="1" outlineLevel="1" x14ac:dyDescent="0.2">
      <c r="A843" s="120"/>
      <c r="B843" s="123"/>
      <c r="C843" s="116" t="s">
        <v>471</v>
      </c>
      <c r="D843" s="115">
        <v>450</v>
      </c>
      <c r="E843" s="14">
        <f>IFERROR(D843/D842*100,"0,0")</f>
        <v>100</v>
      </c>
      <c r="F843" s="115">
        <v>0</v>
      </c>
      <c r="G843" s="14" t="str">
        <f>IFERROR(F843/F842*100,"0,0")</f>
        <v>0,0</v>
      </c>
      <c r="H843" s="14">
        <f t="shared" si="226"/>
        <v>-100</v>
      </c>
    </row>
    <row r="844" spans="1:8" hidden="1" outlineLevel="1" x14ac:dyDescent="0.2">
      <c r="A844" s="120"/>
      <c r="B844" s="123"/>
      <c r="C844" s="116" t="s">
        <v>472</v>
      </c>
      <c r="D844" s="115">
        <v>0</v>
      </c>
      <c r="E844" s="14">
        <f>IFERROR(D844/D842*100,"0,0")</f>
        <v>0</v>
      </c>
      <c r="F844" s="115">
        <v>0</v>
      </c>
      <c r="G844" s="14" t="str">
        <f>IFERROR(F844/F842*100,"0,0")</f>
        <v>0,0</v>
      </c>
      <c r="H844" s="14" t="str">
        <f>IFERROR(F844/D844*100-100,"0,0")</f>
        <v>0,0</v>
      </c>
    </row>
    <row r="845" spans="1:8" hidden="1" outlineLevel="1" x14ac:dyDescent="0.2">
      <c r="A845" s="120"/>
      <c r="B845" s="123"/>
      <c r="C845" s="116" t="s">
        <v>473</v>
      </c>
      <c r="D845" s="115">
        <v>0</v>
      </c>
      <c r="E845" s="14">
        <f>IFERROR(D845/D842*100,"0,0")</f>
        <v>0</v>
      </c>
      <c r="F845" s="115">
        <v>0</v>
      </c>
      <c r="G845" s="14" t="str">
        <f>IFERROR(F845/F842*100,"0,0")</f>
        <v>0,0</v>
      </c>
      <c r="H845" s="14" t="str">
        <f t="shared" ref="H845:H848" si="228">IFERROR(F845/D845*100-100,"0")</f>
        <v>0</v>
      </c>
    </row>
    <row r="846" spans="1:8" hidden="1" outlineLevel="1" x14ac:dyDescent="0.2">
      <c r="A846" s="121"/>
      <c r="B846" s="124"/>
      <c r="C846" s="116" t="s">
        <v>474</v>
      </c>
      <c r="D846" s="115">
        <v>0</v>
      </c>
      <c r="E846" s="14">
        <f>IFERROR(D846/D842*100,"0,0")</f>
        <v>0</v>
      </c>
      <c r="F846" s="115">
        <v>0</v>
      </c>
      <c r="G846" s="14" t="str">
        <f>IFERROR(F846/F842*100,"0,0")</f>
        <v>0,0</v>
      </c>
      <c r="H846" s="14" t="str">
        <f t="shared" si="228"/>
        <v>0</v>
      </c>
    </row>
    <row r="847" spans="1:8" hidden="1" outlineLevel="1" x14ac:dyDescent="0.2">
      <c r="A847" s="119" t="s">
        <v>645</v>
      </c>
      <c r="B847" s="122" t="s">
        <v>644</v>
      </c>
      <c r="C847" s="116" t="s">
        <v>470</v>
      </c>
      <c r="D847" s="115">
        <f>D848+D849+D850+D851</f>
        <v>630</v>
      </c>
      <c r="E847" s="14">
        <f>E848+E849+E850+E851</f>
        <v>100</v>
      </c>
      <c r="F847" s="115">
        <f t="shared" ref="F847:G847" si="229">F848+F849+F850+F851</f>
        <v>630</v>
      </c>
      <c r="G847" s="14">
        <f t="shared" si="229"/>
        <v>100</v>
      </c>
      <c r="H847" s="14">
        <f t="shared" si="228"/>
        <v>0</v>
      </c>
    </row>
    <row r="848" spans="1:8" ht="31.5" hidden="1" outlineLevel="1" x14ac:dyDescent="0.2">
      <c r="A848" s="120"/>
      <c r="B848" s="123"/>
      <c r="C848" s="116" t="s">
        <v>471</v>
      </c>
      <c r="D848" s="115">
        <v>630</v>
      </c>
      <c r="E848" s="14">
        <f>IFERROR(D848/D847*100,"0,0")</f>
        <v>100</v>
      </c>
      <c r="F848" s="115">
        <v>630</v>
      </c>
      <c r="G848" s="14">
        <f>IFERROR(F848/F847*100,"0,0")</f>
        <v>100</v>
      </c>
      <c r="H848" s="14">
        <f t="shared" si="228"/>
        <v>0</v>
      </c>
    </row>
    <row r="849" spans="1:8" hidden="1" outlineLevel="1" x14ac:dyDescent="0.2">
      <c r="A849" s="120"/>
      <c r="B849" s="123"/>
      <c r="C849" s="116" t="s">
        <v>472</v>
      </c>
      <c r="D849" s="115">
        <v>0</v>
      </c>
      <c r="E849" s="14">
        <f>IFERROR(D849/D847*100,"0,0")</f>
        <v>0</v>
      </c>
      <c r="F849" s="115">
        <v>0</v>
      </c>
      <c r="G849" s="14">
        <f>IFERROR(F849/F847*100,"0,0")</f>
        <v>0</v>
      </c>
      <c r="H849" s="14" t="str">
        <f>IFERROR(F849/D849*100-100,"0,0")</f>
        <v>0,0</v>
      </c>
    </row>
    <row r="850" spans="1:8" hidden="1" outlineLevel="1" x14ac:dyDescent="0.2">
      <c r="A850" s="120"/>
      <c r="B850" s="123"/>
      <c r="C850" s="116" t="s">
        <v>473</v>
      </c>
      <c r="D850" s="115">
        <v>0</v>
      </c>
      <c r="E850" s="14">
        <f>IFERROR(D850/D847*100,"0,0")</f>
        <v>0</v>
      </c>
      <c r="F850" s="115">
        <v>0</v>
      </c>
      <c r="G850" s="14">
        <f>IFERROR(F850/F847*100,"0,0")</f>
        <v>0</v>
      </c>
      <c r="H850" s="14" t="str">
        <f t="shared" ref="H850:H853" si="230">IFERROR(F850/D850*100-100,"0")</f>
        <v>0</v>
      </c>
    </row>
    <row r="851" spans="1:8" hidden="1" outlineLevel="1" x14ac:dyDescent="0.2">
      <c r="A851" s="121"/>
      <c r="B851" s="124"/>
      <c r="C851" s="116" t="s">
        <v>474</v>
      </c>
      <c r="D851" s="115">
        <v>0</v>
      </c>
      <c r="E851" s="14">
        <f>IFERROR(D851/D847*100,"0,0")</f>
        <v>0</v>
      </c>
      <c r="F851" s="115">
        <v>0</v>
      </c>
      <c r="G851" s="14">
        <f>IFERROR(F851/F847*100,"0,0")</f>
        <v>0</v>
      </c>
      <c r="H851" s="14" t="str">
        <f t="shared" si="230"/>
        <v>0</v>
      </c>
    </row>
    <row r="852" spans="1:8" hidden="1" outlineLevel="1" x14ac:dyDescent="0.2">
      <c r="A852" s="119" t="s">
        <v>647</v>
      </c>
      <c r="B852" s="122" t="s">
        <v>651</v>
      </c>
      <c r="C852" s="116" t="s">
        <v>470</v>
      </c>
      <c r="D852" s="115">
        <f>D853+D854+D855+D856</f>
        <v>375</v>
      </c>
      <c r="E852" s="14">
        <f>E853+E854+E855+E856</f>
        <v>100</v>
      </c>
      <c r="F852" s="115">
        <f t="shared" ref="F852:G852" si="231">F853+F854+F855+F856</f>
        <v>85</v>
      </c>
      <c r="G852" s="14">
        <f t="shared" si="231"/>
        <v>100</v>
      </c>
      <c r="H852" s="14">
        <f t="shared" si="230"/>
        <v>-77.3</v>
      </c>
    </row>
    <row r="853" spans="1:8" ht="31.5" hidden="1" outlineLevel="1" x14ac:dyDescent="0.2">
      <c r="A853" s="120"/>
      <c r="B853" s="123"/>
      <c r="C853" s="116" t="s">
        <v>471</v>
      </c>
      <c r="D853" s="115">
        <v>375</v>
      </c>
      <c r="E853" s="14">
        <f>IFERROR(D853/D852*100,"0,0")</f>
        <v>100</v>
      </c>
      <c r="F853" s="115">
        <v>85</v>
      </c>
      <c r="G853" s="14">
        <f>IFERROR(F853/F852*100,"0,0")</f>
        <v>100</v>
      </c>
      <c r="H853" s="14">
        <f t="shared" si="230"/>
        <v>-77.3</v>
      </c>
    </row>
    <row r="854" spans="1:8" hidden="1" outlineLevel="1" x14ac:dyDescent="0.2">
      <c r="A854" s="120"/>
      <c r="B854" s="123"/>
      <c r="C854" s="116" t="s">
        <v>472</v>
      </c>
      <c r="D854" s="115">
        <v>0</v>
      </c>
      <c r="E854" s="14">
        <f>IFERROR(D854/D852*100,"0,0")</f>
        <v>0</v>
      </c>
      <c r="F854" s="115">
        <v>0</v>
      </c>
      <c r="G854" s="14">
        <f>IFERROR(F854/F852*100,"0,0")</f>
        <v>0</v>
      </c>
      <c r="H854" s="14" t="str">
        <f>IFERROR(F854/D854*100-100,"0,0")</f>
        <v>0,0</v>
      </c>
    </row>
    <row r="855" spans="1:8" hidden="1" outlineLevel="1" x14ac:dyDescent="0.2">
      <c r="A855" s="120"/>
      <c r="B855" s="123"/>
      <c r="C855" s="116" t="s">
        <v>473</v>
      </c>
      <c r="D855" s="115">
        <v>0</v>
      </c>
      <c r="E855" s="14">
        <f>IFERROR(D855/D852*100,"0,0")</f>
        <v>0</v>
      </c>
      <c r="F855" s="115">
        <v>0</v>
      </c>
      <c r="G855" s="14">
        <f>IFERROR(F855/F852*100,"0,0")</f>
        <v>0</v>
      </c>
      <c r="H855" s="14" t="str">
        <f t="shared" ref="H855:H858" si="232">IFERROR(F855/D855*100-100,"0")</f>
        <v>0</v>
      </c>
    </row>
    <row r="856" spans="1:8" hidden="1" outlineLevel="1" x14ac:dyDescent="0.2">
      <c r="A856" s="121"/>
      <c r="B856" s="124"/>
      <c r="C856" s="116" t="s">
        <v>474</v>
      </c>
      <c r="D856" s="115">
        <v>0</v>
      </c>
      <c r="E856" s="14">
        <f>IFERROR(D856/D852*100,"0,0")</f>
        <v>0</v>
      </c>
      <c r="F856" s="115">
        <v>0</v>
      </c>
      <c r="G856" s="14">
        <f>IFERROR(F856/F852*100,"0,0")</f>
        <v>0</v>
      </c>
      <c r="H856" s="14" t="str">
        <f t="shared" si="232"/>
        <v>0</v>
      </c>
    </row>
    <row r="857" spans="1:8" hidden="1" outlineLevel="1" x14ac:dyDescent="0.2">
      <c r="A857" s="119" t="s">
        <v>648</v>
      </c>
      <c r="B857" s="122" t="s">
        <v>646</v>
      </c>
      <c r="C857" s="116" t="s">
        <v>470</v>
      </c>
      <c r="D857" s="115">
        <f>D858+D859+D860+D861</f>
        <v>870</v>
      </c>
      <c r="E857" s="14">
        <f>E858+E859+E860+E861</f>
        <v>100</v>
      </c>
      <c r="F857" s="115">
        <f t="shared" ref="F857:G857" si="233">F858+F859+F860+F861</f>
        <v>100</v>
      </c>
      <c r="G857" s="14">
        <f t="shared" si="233"/>
        <v>100</v>
      </c>
      <c r="H857" s="14">
        <f t="shared" si="232"/>
        <v>-88.5</v>
      </c>
    </row>
    <row r="858" spans="1:8" ht="31.5" hidden="1" outlineLevel="1" x14ac:dyDescent="0.2">
      <c r="A858" s="120"/>
      <c r="B858" s="123"/>
      <c r="C858" s="116" t="s">
        <v>471</v>
      </c>
      <c r="D858" s="115">
        <v>870</v>
      </c>
      <c r="E858" s="14">
        <f>IFERROR(D858/D857*100,"0,0")</f>
        <v>100</v>
      </c>
      <c r="F858" s="115">
        <v>100</v>
      </c>
      <c r="G858" s="14">
        <f>IFERROR(F858/F857*100,"0,0")</f>
        <v>100</v>
      </c>
      <c r="H858" s="14">
        <f t="shared" si="232"/>
        <v>-88.5</v>
      </c>
    </row>
    <row r="859" spans="1:8" hidden="1" outlineLevel="1" x14ac:dyDescent="0.2">
      <c r="A859" s="120"/>
      <c r="B859" s="123"/>
      <c r="C859" s="116" t="s">
        <v>472</v>
      </c>
      <c r="D859" s="115">
        <v>0</v>
      </c>
      <c r="E859" s="14">
        <f>IFERROR(D859/D857*100,"0,0")</f>
        <v>0</v>
      </c>
      <c r="F859" s="115">
        <v>0</v>
      </c>
      <c r="G859" s="14">
        <f>IFERROR(F859/F857*100,"0,0")</f>
        <v>0</v>
      </c>
      <c r="H859" s="14" t="str">
        <f>IFERROR(F859/D859*100-100,"0,0")</f>
        <v>0,0</v>
      </c>
    </row>
    <row r="860" spans="1:8" hidden="1" outlineLevel="1" x14ac:dyDescent="0.2">
      <c r="A860" s="120"/>
      <c r="B860" s="123"/>
      <c r="C860" s="116" t="s">
        <v>473</v>
      </c>
      <c r="D860" s="115">
        <v>0</v>
      </c>
      <c r="E860" s="14">
        <f>IFERROR(D860/D857*100,"0,0")</f>
        <v>0</v>
      </c>
      <c r="F860" s="115">
        <v>0</v>
      </c>
      <c r="G860" s="14">
        <f>IFERROR(F860/F857*100,"0,0")</f>
        <v>0</v>
      </c>
      <c r="H860" s="14" t="str">
        <f t="shared" ref="H860:H861" si="234">IFERROR(F860/D860*100-100,"0")</f>
        <v>0</v>
      </c>
    </row>
    <row r="861" spans="1:8" ht="14.25" hidden="1" customHeight="1" outlineLevel="1" x14ac:dyDescent="0.2">
      <c r="A861" s="120"/>
      <c r="B861" s="123"/>
      <c r="C861" s="116" t="s">
        <v>474</v>
      </c>
      <c r="D861" s="115">
        <v>0</v>
      </c>
      <c r="E861" s="14">
        <f>IFERROR(D861/D857*100,"0,0")</f>
        <v>0</v>
      </c>
      <c r="F861" s="115">
        <v>0</v>
      </c>
      <c r="G861" s="14">
        <f>IFERROR(F861/F857*100,"0,0")</f>
        <v>0</v>
      </c>
      <c r="H861" s="14" t="str">
        <f t="shared" si="234"/>
        <v>0</v>
      </c>
    </row>
    <row r="862" spans="1:8" hidden="1" outlineLevel="1" x14ac:dyDescent="0.2">
      <c r="A862" s="194" t="s">
        <v>260</v>
      </c>
      <c r="B862" s="192" t="s">
        <v>261</v>
      </c>
      <c r="C862" s="114" t="s">
        <v>470</v>
      </c>
      <c r="D862" s="110">
        <f>D863+D864+D865+D866</f>
        <v>151440.6</v>
      </c>
      <c r="E862" s="112">
        <f>E863+E864+E865+E866</f>
        <v>100.1</v>
      </c>
      <c r="F862" s="110">
        <f t="shared" si="217"/>
        <v>113132.27</v>
      </c>
      <c r="G862" s="112">
        <f>G863+G864+G865+G866</f>
        <v>100</v>
      </c>
      <c r="H862" s="112">
        <f t="shared" si="226"/>
        <v>-25.3</v>
      </c>
    </row>
    <row r="863" spans="1:8" ht="31.5" hidden="1" outlineLevel="1" x14ac:dyDescent="0.2">
      <c r="A863" s="194"/>
      <c r="B863" s="192"/>
      <c r="C863" s="114" t="s">
        <v>471</v>
      </c>
      <c r="D863" s="110">
        <f t="shared" ref="D863:D864" si="235">D868</f>
        <v>0</v>
      </c>
      <c r="E863" s="112">
        <f>IFERROR(D863/D862*100,"0,0")</f>
        <v>0</v>
      </c>
      <c r="F863" s="110">
        <f t="shared" ref="D863:F866" si="236">F868</f>
        <v>42.23</v>
      </c>
      <c r="G863" s="112">
        <f>IFERROR(F863/F862*100,"0,0")</f>
        <v>0</v>
      </c>
      <c r="H863" s="112" t="str">
        <f t="shared" si="226"/>
        <v>0</v>
      </c>
    </row>
    <row r="864" spans="1:8" hidden="1" outlineLevel="1" x14ac:dyDescent="0.2">
      <c r="A864" s="194"/>
      <c r="B864" s="192"/>
      <c r="C864" s="114" t="s">
        <v>472</v>
      </c>
      <c r="D864" s="110">
        <f t="shared" si="235"/>
        <v>7952.3</v>
      </c>
      <c r="E864" s="112">
        <f>IFERROR(D864/D862*100,"0,0")</f>
        <v>5.3</v>
      </c>
      <c r="F864" s="110">
        <f t="shared" si="236"/>
        <v>9491.89</v>
      </c>
      <c r="G864" s="112">
        <f>IFERROR(F864/F862*100,"0,0")</f>
        <v>8.4</v>
      </c>
      <c r="H864" s="112">
        <f>IFERROR(F864/D864*100-100,"0,0")</f>
        <v>19.399999999999999</v>
      </c>
    </row>
    <row r="865" spans="1:8" hidden="1" outlineLevel="1" x14ac:dyDescent="0.2">
      <c r="A865" s="194"/>
      <c r="B865" s="192"/>
      <c r="C865" s="114" t="s">
        <v>473</v>
      </c>
      <c r="D865" s="110">
        <f t="shared" si="236"/>
        <v>135488.29999999999</v>
      </c>
      <c r="E865" s="112">
        <f>IFERROR(D865/D862*100,"0,0")</f>
        <v>89.5</v>
      </c>
      <c r="F865" s="110">
        <f t="shared" si="236"/>
        <v>97635.57</v>
      </c>
      <c r="G865" s="112">
        <f>IFERROR(F865/F862*100,"0,0")</f>
        <v>86.3</v>
      </c>
      <c r="H865" s="112">
        <f t="shared" ref="H865:H868" si="237">IFERROR(F865/D865*100-100,"0")</f>
        <v>-27.9</v>
      </c>
    </row>
    <row r="866" spans="1:8" hidden="1" outlineLevel="1" x14ac:dyDescent="0.2">
      <c r="A866" s="194"/>
      <c r="B866" s="192"/>
      <c r="C866" s="114" t="s">
        <v>474</v>
      </c>
      <c r="D866" s="110">
        <f t="shared" si="236"/>
        <v>8000</v>
      </c>
      <c r="E866" s="112">
        <f>IFERROR(D866/D862*100,"0,0")</f>
        <v>5.3</v>
      </c>
      <c r="F866" s="110">
        <f t="shared" si="236"/>
        <v>5962.58</v>
      </c>
      <c r="G866" s="112">
        <f>IFERROR(F866/F862*100,"0,0")</f>
        <v>5.3</v>
      </c>
      <c r="H866" s="112">
        <f t="shared" si="237"/>
        <v>-25.5</v>
      </c>
    </row>
    <row r="867" spans="1:8" hidden="1" outlineLevel="1" x14ac:dyDescent="0.2">
      <c r="A867" s="176" t="s">
        <v>262</v>
      </c>
      <c r="B867" s="178" t="s">
        <v>263</v>
      </c>
      <c r="C867" s="116" t="s">
        <v>470</v>
      </c>
      <c r="D867" s="115">
        <f>D868+D869+D870+D871</f>
        <v>151440.6</v>
      </c>
      <c r="E867" s="14">
        <f>E868+E869+E870+E871</f>
        <v>100.1</v>
      </c>
      <c r="F867" s="115">
        <f>F868+F869+F870+F871</f>
        <v>113132.27</v>
      </c>
      <c r="G867" s="14">
        <f>G868+G869+G870+G871</f>
        <v>100</v>
      </c>
      <c r="H867" s="14">
        <f t="shared" si="237"/>
        <v>-25.3</v>
      </c>
    </row>
    <row r="868" spans="1:8" ht="31.5" hidden="1" outlineLevel="1" x14ac:dyDescent="0.2">
      <c r="A868" s="176"/>
      <c r="B868" s="123"/>
      <c r="C868" s="116" t="s">
        <v>471</v>
      </c>
      <c r="D868" s="115">
        <v>0</v>
      </c>
      <c r="E868" s="14">
        <f>IFERROR(D868/D867*100,"0,0")</f>
        <v>0</v>
      </c>
      <c r="F868" s="115">
        <v>42.23</v>
      </c>
      <c r="G868" s="14">
        <f>IFERROR(F868/F867*100,"0,0")</f>
        <v>0</v>
      </c>
      <c r="H868" s="14" t="str">
        <f t="shared" si="237"/>
        <v>0</v>
      </c>
    </row>
    <row r="869" spans="1:8" hidden="1" outlineLevel="1" x14ac:dyDescent="0.2">
      <c r="A869" s="176"/>
      <c r="B869" s="123"/>
      <c r="C869" s="116" t="s">
        <v>472</v>
      </c>
      <c r="D869" s="115">
        <v>7952.3</v>
      </c>
      <c r="E869" s="14">
        <f>IFERROR(D869/D867*100,"0,0")</f>
        <v>5.3</v>
      </c>
      <c r="F869" s="115">
        <v>9491.89</v>
      </c>
      <c r="G869" s="14">
        <f>IFERROR(F869/F867*100,"0,0")</f>
        <v>8.4</v>
      </c>
      <c r="H869" s="14">
        <f>IFERROR(F869/D869*100-100,"0,0")</f>
        <v>19.399999999999999</v>
      </c>
    </row>
    <row r="870" spans="1:8" hidden="1" outlineLevel="1" x14ac:dyDescent="0.2">
      <c r="A870" s="176"/>
      <c r="B870" s="123"/>
      <c r="C870" s="116" t="s">
        <v>473</v>
      </c>
      <c r="D870" s="115">
        <v>135488.29999999999</v>
      </c>
      <c r="E870" s="14">
        <f>IFERROR(D870/D867*100,"0,0")</f>
        <v>89.5</v>
      </c>
      <c r="F870" s="115">
        <v>97635.57</v>
      </c>
      <c r="G870" s="14">
        <f>IFERROR(F870/F867*100,"0,0")</f>
        <v>86.3</v>
      </c>
      <c r="H870" s="14">
        <f t="shared" ref="H870:H873" si="238">IFERROR(F870/D870*100-100,"0")</f>
        <v>-27.9</v>
      </c>
    </row>
    <row r="871" spans="1:8" hidden="1" outlineLevel="1" x14ac:dyDescent="0.2">
      <c r="A871" s="177"/>
      <c r="B871" s="179"/>
      <c r="C871" s="116" t="s">
        <v>474</v>
      </c>
      <c r="D871" s="115">
        <v>8000</v>
      </c>
      <c r="E871" s="14">
        <f>IFERROR(D871/D867*100,"0,0")</f>
        <v>5.3</v>
      </c>
      <c r="F871" s="115">
        <v>5962.58</v>
      </c>
      <c r="G871" s="14">
        <f>IFERROR(F871/F867*100,"0,0")</f>
        <v>5.3</v>
      </c>
      <c r="H871" s="14">
        <f t="shared" si="238"/>
        <v>-25.5</v>
      </c>
    </row>
    <row r="872" spans="1:8" hidden="1" outlineLevel="1" x14ac:dyDescent="0.2">
      <c r="A872" s="186" t="s">
        <v>264</v>
      </c>
      <c r="B872" s="188" t="s">
        <v>265</v>
      </c>
      <c r="C872" s="114" t="s">
        <v>470</v>
      </c>
      <c r="D872" s="110">
        <f>D873+D874+D875+D876</f>
        <v>59226.6</v>
      </c>
      <c r="E872" s="112">
        <f>E873+E874+E875+E876</f>
        <v>100</v>
      </c>
      <c r="F872" s="110">
        <f>F873+F874+F875+F876</f>
        <v>34649.61</v>
      </c>
      <c r="G872" s="112">
        <f>G873+G874+G875+G876</f>
        <v>100</v>
      </c>
      <c r="H872" s="112">
        <f t="shared" si="238"/>
        <v>-41.5</v>
      </c>
    </row>
    <row r="873" spans="1:8" ht="31.5" hidden="1" outlineLevel="1" x14ac:dyDescent="0.2">
      <c r="A873" s="186"/>
      <c r="B873" s="184"/>
      <c r="C873" s="114" t="s">
        <v>471</v>
      </c>
      <c r="D873" s="110">
        <f t="shared" ref="D873:F876" si="239">D878+D883+D888</f>
        <v>2334</v>
      </c>
      <c r="E873" s="112">
        <f>IFERROR(D873/D872*100,"0,0")</f>
        <v>3.9</v>
      </c>
      <c r="F873" s="110">
        <f>F878+F883+F888</f>
        <v>603.35</v>
      </c>
      <c r="G873" s="112">
        <f>IFERROR(F873/F872*100,"0,0")</f>
        <v>1.7</v>
      </c>
      <c r="H873" s="112">
        <f t="shared" si="238"/>
        <v>-74.099999999999994</v>
      </c>
    </row>
    <row r="874" spans="1:8" hidden="1" outlineLevel="1" x14ac:dyDescent="0.2">
      <c r="A874" s="186"/>
      <c r="B874" s="184"/>
      <c r="C874" s="114" t="s">
        <v>472</v>
      </c>
      <c r="D874" s="110">
        <f t="shared" si="239"/>
        <v>0</v>
      </c>
      <c r="E874" s="112">
        <f>IFERROR(D874/D872*100,"0,0")</f>
        <v>0</v>
      </c>
      <c r="F874" s="110">
        <f t="shared" si="239"/>
        <v>0</v>
      </c>
      <c r="G874" s="112">
        <f>IFERROR(F874/F872*100,"0,0")</f>
        <v>0</v>
      </c>
      <c r="H874" s="112" t="str">
        <f>IFERROR(F874/D874*100-100,"0,0")</f>
        <v>0,0</v>
      </c>
    </row>
    <row r="875" spans="1:8" hidden="1" outlineLevel="1" x14ac:dyDescent="0.2">
      <c r="A875" s="186"/>
      <c r="B875" s="184"/>
      <c r="C875" s="114" t="s">
        <v>473</v>
      </c>
      <c r="D875" s="110">
        <f t="shared" si="239"/>
        <v>56892.6</v>
      </c>
      <c r="E875" s="112">
        <f>IFERROR(D875/D872*100,"0,0")</f>
        <v>96.1</v>
      </c>
      <c r="F875" s="110">
        <f t="shared" ref="F875:F876" si="240">F880+F885+F890</f>
        <v>34046.26</v>
      </c>
      <c r="G875" s="112">
        <f>IFERROR(F875/F872*100,"0,0")</f>
        <v>98.3</v>
      </c>
      <c r="H875" s="112">
        <f t="shared" ref="H875:H878" si="241">IFERROR(F875/D875*100-100,"0")</f>
        <v>-40.200000000000003</v>
      </c>
    </row>
    <row r="876" spans="1:8" hidden="1" outlineLevel="1" x14ac:dyDescent="0.2">
      <c r="A876" s="187"/>
      <c r="B876" s="185"/>
      <c r="C876" s="114" t="s">
        <v>474</v>
      </c>
      <c r="D876" s="110">
        <f t="shared" si="239"/>
        <v>0</v>
      </c>
      <c r="E876" s="112">
        <f>IFERROR(D876/D872*100,"0,0")</f>
        <v>0</v>
      </c>
      <c r="F876" s="110">
        <f t="shared" si="240"/>
        <v>0</v>
      </c>
      <c r="G876" s="112">
        <f>IFERROR(F876/F872*100,"0,0")</f>
        <v>0</v>
      </c>
      <c r="H876" s="112" t="str">
        <f t="shared" si="241"/>
        <v>0</v>
      </c>
    </row>
    <row r="877" spans="1:8" hidden="1" outlineLevel="1" x14ac:dyDescent="0.2">
      <c r="A877" s="176" t="s">
        <v>266</v>
      </c>
      <c r="B877" s="178" t="s">
        <v>267</v>
      </c>
      <c r="C877" s="116" t="s">
        <v>470</v>
      </c>
      <c r="D877" s="115">
        <f>D878+D879+D880+D881</f>
        <v>30415.599999999999</v>
      </c>
      <c r="E877" s="14">
        <f>E878+E879+E880+E881</f>
        <v>100</v>
      </c>
      <c r="F877" s="115">
        <f>F878+F879+F880+F881</f>
        <v>20953.98</v>
      </c>
      <c r="G877" s="14">
        <f>G878+G879+G880+G881</f>
        <v>100</v>
      </c>
      <c r="H877" s="14">
        <f t="shared" si="241"/>
        <v>-31.1</v>
      </c>
    </row>
    <row r="878" spans="1:8" ht="31.5" hidden="1" outlineLevel="1" x14ac:dyDescent="0.2">
      <c r="A878" s="176"/>
      <c r="B878" s="123"/>
      <c r="C878" s="116" t="s">
        <v>471</v>
      </c>
      <c r="D878" s="115">
        <v>0</v>
      </c>
      <c r="E878" s="14">
        <f>IFERROR(D878/D877*100,"0,0")</f>
        <v>0</v>
      </c>
      <c r="F878" s="115">
        <v>0</v>
      </c>
      <c r="G878" s="14">
        <f>IFERROR(F878/F877*100,"0,0")</f>
        <v>0</v>
      </c>
      <c r="H878" s="14" t="str">
        <f t="shared" si="241"/>
        <v>0</v>
      </c>
    </row>
    <row r="879" spans="1:8" hidden="1" outlineLevel="1" x14ac:dyDescent="0.2">
      <c r="A879" s="176"/>
      <c r="B879" s="123"/>
      <c r="C879" s="116" t="s">
        <v>472</v>
      </c>
      <c r="D879" s="115">
        <v>0</v>
      </c>
      <c r="E879" s="14">
        <f>IFERROR(D879/D877*100,"0,0")</f>
        <v>0</v>
      </c>
      <c r="F879" s="115">
        <v>0</v>
      </c>
      <c r="G879" s="14">
        <f>IFERROR(F879/F877*100,"0,0")</f>
        <v>0</v>
      </c>
      <c r="H879" s="14" t="str">
        <f>IFERROR(F879/D879*100-100,"0,0")</f>
        <v>0,0</v>
      </c>
    </row>
    <row r="880" spans="1:8" hidden="1" outlineLevel="1" x14ac:dyDescent="0.2">
      <c r="A880" s="176"/>
      <c r="B880" s="123"/>
      <c r="C880" s="116" t="s">
        <v>473</v>
      </c>
      <c r="D880" s="115">
        <v>30415.599999999999</v>
      </c>
      <c r="E880" s="14">
        <f>IFERROR(D880/D877*100,"0,0")</f>
        <v>100</v>
      </c>
      <c r="F880" s="115">
        <v>20953.98</v>
      </c>
      <c r="G880" s="14">
        <f>IFERROR(F880/F877*100,"0,0")</f>
        <v>100</v>
      </c>
      <c r="H880" s="14">
        <f t="shared" ref="H880:H883" si="242">IFERROR(F880/D880*100-100,"0")</f>
        <v>-31.1</v>
      </c>
    </row>
    <row r="881" spans="1:8" hidden="1" outlineLevel="1" x14ac:dyDescent="0.2">
      <c r="A881" s="177"/>
      <c r="B881" s="179"/>
      <c r="C881" s="116" t="s">
        <v>474</v>
      </c>
      <c r="D881" s="115">
        <v>0</v>
      </c>
      <c r="E881" s="14">
        <f>IFERROR(D881/D877*100,"0,0")</f>
        <v>0</v>
      </c>
      <c r="F881" s="115">
        <v>0</v>
      </c>
      <c r="G881" s="14">
        <f>IFERROR(F881/F877*100,"0,0")</f>
        <v>0</v>
      </c>
      <c r="H881" s="14" t="str">
        <f t="shared" si="242"/>
        <v>0</v>
      </c>
    </row>
    <row r="882" spans="1:8" hidden="1" outlineLevel="1" x14ac:dyDescent="0.2">
      <c r="A882" s="119" t="s">
        <v>268</v>
      </c>
      <c r="B882" s="122" t="s">
        <v>569</v>
      </c>
      <c r="C882" s="116" t="s">
        <v>470</v>
      </c>
      <c r="D882" s="115">
        <f>D883+D884+D885+D886</f>
        <v>26477</v>
      </c>
      <c r="E882" s="14">
        <f>E883+E884+E885+E886</f>
        <v>100</v>
      </c>
      <c r="F882" s="115">
        <f>F883+F884+F885+F886</f>
        <v>13092.28</v>
      </c>
      <c r="G882" s="14">
        <f>G883+G884+G885+G886</f>
        <v>100</v>
      </c>
      <c r="H882" s="14">
        <f t="shared" si="242"/>
        <v>-50.6</v>
      </c>
    </row>
    <row r="883" spans="1:8" ht="31.5" hidden="1" outlineLevel="1" x14ac:dyDescent="0.2">
      <c r="A883" s="120"/>
      <c r="B883" s="184"/>
      <c r="C883" s="116" t="s">
        <v>471</v>
      </c>
      <c r="D883" s="115">
        <v>0</v>
      </c>
      <c r="E883" s="14">
        <f>IFERROR(D883/D882*100,"0,0")</f>
        <v>0</v>
      </c>
      <c r="F883" s="115">
        <v>0</v>
      </c>
      <c r="G883" s="14">
        <f>IFERROR(F883/F882*100,"0,0")</f>
        <v>0</v>
      </c>
      <c r="H883" s="14" t="str">
        <f t="shared" si="242"/>
        <v>0</v>
      </c>
    </row>
    <row r="884" spans="1:8" hidden="1" outlineLevel="1" x14ac:dyDescent="0.2">
      <c r="A884" s="120"/>
      <c r="B884" s="184"/>
      <c r="C884" s="116" t="s">
        <v>472</v>
      </c>
      <c r="D884" s="115">
        <v>0</v>
      </c>
      <c r="E884" s="14">
        <f>IFERROR(D884/D882*100,"0,0")</f>
        <v>0</v>
      </c>
      <c r="F884" s="115">
        <v>0</v>
      </c>
      <c r="G884" s="14">
        <f>IFERROR(F884/F882*100,"0,0")</f>
        <v>0</v>
      </c>
      <c r="H884" s="14" t="str">
        <f>IFERROR(F884/D884*100-100,"0,0")</f>
        <v>0,0</v>
      </c>
    </row>
    <row r="885" spans="1:8" hidden="1" outlineLevel="1" x14ac:dyDescent="0.2">
      <c r="A885" s="120"/>
      <c r="B885" s="184"/>
      <c r="C885" s="116" t="s">
        <v>473</v>
      </c>
      <c r="D885" s="115">
        <v>26477</v>
      </c>
      <c r="E885" s="14">
        <f>IFERROR(D885/D882*100,"0,0")</f>
        <v>100</v>
      </c>
      <c r="F885" s="115">
        <v>13092.28</v>
      </c>
      <c r="G885" s="14">
        <f>IFERROR(F885/F882*100,"0,0")</f>
        <v>100</v>
      </c>
      <c r="H885" s="14">
        <f t="shared" ref="H885:H888" si="243">IFERROR(F885/D885*100-100,"0")</f>
        <v>-50.6</v>
      </c>
    </row>
    <row r="886" spans="1:8" hidden="1" outlineLevel="1" x14ac:dyDescent="0.2">
      <c r="A886" s="189"/>
      <c r="B886" s="185"/>
      <c r="C886" s="116" t="s">
        <v>474</v>
      </c>
      <c r="D886" s="115">
        <v>0</v>
      </c>
      <c r="E886" s="14">
        <f>IFERROR(D886/D882*100,"0,0")</f>
        <v>0</v>
      </c>
      <c r="F886" s="115">
        <v>0</v>
      </c>
      <c r="G886" s="14">
        <f>IFERROR(F886/F882*100,"0,0")</f>
        <v>0</v>
      </c>
      <c r="H886" s="14" t="str">
        <f t="shared" si="243"/>
        <v>0</v>
      </c>
    </row>
    <row r="887" spans="1:8" hidden="1" outlineLevel="1" x14ac:dyDescent="0.2">
      <c r="A887" s="176" t="s">
        <v>269</v>
      </c>
      <c r="B887" s="178" t="s">
        <v>270</v>
      </c>
      <c r="C887" s="116" t="s">
        <v>470</v>
      </c>
      <c r="D887" s="115">
        <f>D888+D889+D890+D891</f>
        <v>2334</v>
      </c>
      <c r="E887" s="14">
        <f>E888+E889+E890+E891</f>
        <v>100</v>
      </c>
      <c r="F887" s="115">
        <f>F888+F889+F890+F891</f>
        <v>603.35</v>
      </c>
      <c r="G887" s="14">
        <f>G888+G889+G890+G891</f>
        <v>100</v>
      </c>
      <c r="H887" s="14">
        <f t="shared" si="243"/>
        <v>-74.099999999999994</v>
      </c>
    </row>
    <row r="888" spans="1:8" ht="31.5" hidden="1" outlineLevel="1" x14ac:dyDescent="0.2">
      <c r="A888" s="176"/>
      <c r="B888" s="123"/>
      <c r="C888" s="116" t="s">
        <v>471</v>
      </c>
      <c r="D888" s="115">
        <v>2334</v>
      </c>
      <c r="E888" s="14">
        <f>IFERROR(D888/D887*100,"0,0")</f>
        <v>100</v>
      </c>
      <c r="F888" s="115">
        <v>603.35</v>
      </c>
      <c r="G888" s="14">
        <f>IFERROR(F888/F887*100,"0,0")</f>
        <v>100</v>
      </c>
      <c r="H888" s="14">
        <f t="shared" si="243"/>
        <v>-74.099999999999994</v>
      </c>
    </row>
    <row r="889" spans="1:8" hidden="1" outlineLevel="1" x14ac:dyDescent="0.2">
      <c r="A889" s="176"/>
      <c r="B889" s="123"/>
      <c r="C889" s="116" t="s">
        <v>472</v>
      </c>
      <c r="D889" s="115">
        <v>0</v>
      </c>
      <c r="E889" s="14">
        <f>IFERROR(D889/D887*100,"0,0")</f>
        <v>0</v>
      </c>
      <c r="F889" s="115">
        <v>0</v>
      </c>
      <c r="G889" s="14">
        <f>IFERROR(F889/F887*100,"0,0")</f>
        <v>0</v>
      </c>
      <c r="H889" s="14" t="str">
        <f>IFERROR(F889/D889*100-100,"0,0")</f>
        <v>0,0</v>
      </c>
    </row>
    <row r="890" spans="1:8" hidden="1" outlineLevel="1" x14ac:dyDescent="0.2">
      <c r="A890" s="176"/>
      <c r="B890" s="123"/>
      <c r="C890" s="116" t="s">
        <v>473</v>
      </c>
      <c r="D890" s="115">
        <v>0</v>
      </c>
      <c r="E890" s="14">
        <f>IFERROR(D890/D887*100,"0,0")</f>
        <v>0</v>
      </c>
      <c r="F890" s="115">
        <v>0</v>
      </c>
      <c r="G890" s="14">
        <f>IFERROR(F890/F887*100,"0,0")</f>
        <v>0</v>
      </c>
      <c r="H890" s="14" t="str">
        <f t="shared" ref="H890:H893" si="244">IFERROR(F890/D890*100-100,"0")</f>
        <v>0</v>
      </c>
    </row>
    <row r="891" spans="1:8" hidden="1" outlineLevel="1" x14ac:dyDescent="0.2">
      <c r="A891" s="177"/>
      <c r="B891" s="179"/>
      <c r="C891" s="116" t="s">
        <v>474</v>
      </c>
      <c r="D891" s="115">
        <v>0</v>
      </c>
      <c r="E891" s="14">
        <f>IFERROR(D891/D887*100,"0,0")</f>
        <v>0</v>
      </c>
      <c r="F891" s="115">
        <v>0</v>
      </c>
      <c r="G891" s="14">
        <f>IFERROR(F891/F887*100,"0,0")</f>
        <v>0</v>
      </c>
      <c r="H891" s="14" t="str">
        <f t="shared" si="244"/>
        <v>0</v>
      </c>
    </row>
    <row r="892" spans="1:8" hidden="1" outlineLevel="1" x14ac:dyDescent="0.2">
      <c r="A892" s="186" t="s">
        <v>271</v>
      </c>
      <c r="B892" s="188" t="s">
        <v>570</v>
      </c>
      <c r="C892" s="114" t="s">
        <v>470</v>
      </c>
      <c r="D892" s="110">
        <f>D897+D902+D907+D913</f>
        <v>8359</v>
      </c>
      <c r="E892" s="112">
        <f>E893+E894+E895+E896</f>
        <v>100</v>
      </c>
      <c r="F892" s="110">
        <f>F897+F902+F907+F913</f>
        <v>7837.52</v>
      </c>
      <c r="G892" s="112">
        <f>G893+G894+G895+G896</f>
        <v>100</v>
      </c>
      <c r="H892" s="112">
        <f t="shared" si="244"/>
        <v>-6.2</v>
      </c>
    </row>
    <row r="893" spans="1:8" ht="31.5" hidden="1" outlineLevel="1" x14ac:dyDescent="0.2">
      <c r="A893" s="186"/>
      <c r="B893" s="184"/>
      <c r="C893" s="114" t="s">
        <v>471</v>
      </c>
      <c r="D893" s="110">
        <f t="shared" ref="D893:F896" si="245">D898+D903+D908+D913</f>
        <v>8359</v>
      </c>
      <c r="E893" s="112">
        <f>IFERROR(D893/D892*100,"0,0")</f>
        <v>100</v>
      </c>
      <c r="F893" s="110">
        <f>F898+F903+F908+F913</f>
        <v>7837.52</v>
      </c>
      <c r="G893" s="112">
        <f>IFERROR(F893/F892*100,"0,0")</f>
        <v>100</v>
      </c>
      <c r="H893" s="112">
        <f t="shared" si="244"/>
        <v>-6.2</v>
      </c>
    </row>
    <row r="894" spans="1:8" hidden="1" outlineLevel="1" x14ac:dyDescent="0.2">
      <c r="A894" s="186"/>
      <c r="B894" s="184"/>
      <c r="C894" s="114" t="s">
        <v>472</v>
      </c>
      <c r="D894" s="110">
        <f t="shared" si="245"/>
        <v>0</v>
      </c>
      <c r="E894" s="112">
        <f>IFERROR(D894/D892*100,"0,0")</f>
        <v>0</v>
      </c>
      <c r="F894" s="110">
        <f t="shared" si="245"/>
        <v>0</v>
      </c>
      <c r="G894" s="112">
        <f>IFERROR(F894/F892*100,"0,0")</f>
        <v>0</v>
      </c>
      <c r="H894" s="112" t="str">
        <f>IFERROR(F894/D894*100-100,"0,0")</f>
        <v>0,0</v>
      </c>
    </row>
    <row r="895" spans="1:8" hidden="1" outlineLevel="1" x14ac:dyDescent="0.2">
      <c r="A895" s="186"/>
      <c r="B895" s="184"/>
      <c r="C895" s="114" t="s">
        <v>473</v>
      </c>
      <c r="D895" s="110">
        <f t="shared" si="245"/>
        <v>0</v>
      </c>
      <c r="E895" s="112">
        <f>IFERROR(D895/D892*100,"0,0")</f>
        <v>0</v>
      </c>
      <c r="F895" s="110">
        <f t="shared" si="245"/>
        <v>0</v>
      </c>
      <c r="G895" s="112">
        <f>IFERROR(F895/F892*100,"0,0")</f>
        <v>0</v>
      </c>
      <c r="H895" s="112" t="str">
        <f t="shared" ref="H895:H898" si="246">IFERROR(F895/D895*100-100,"0")</f>
        <v>0</v>
      </c>
    </row>
    <row r="896" spans="1:8" hidden="1" outlineLevel="1" x14ac:dyDescent="0.2">
      <c r="A896" s="187"/>
      <c r="B896" s="185"/>
      <c r="C896" s="114" t="s">
        <v>474</v>
      </c>
      <c r="D896" s="110">
        <f t="shared" si="245"/>
        <v>0</v>
      </c>
      <c r="E896" s="112">
        <f>IFERROR(D896/D892*100,"0,0")</f>
        <v>0</v>
      </c>
      <c r="F896" s="110">
        <f t="shared" si="245"/>
        <v>0</v>
      </c>
      <c r="G896" s="112">
        <f>IFERROR(F896/F892*100,"0,0")</f>
        <v>0</v>
      </c>
      <c r="H896" s="112" t="str">
        <f t="shared" si="246"/>
        <v>0</v>
      </c>
    </row>
    <row r="897" spans="1:8" hidden="1" outlineLevel="1" x14ac:dyDescent="0.2">
      <c r="A897" s="176" t="s">
        <v>272</v>
      </c>
      <c r="B897" s="178" t="s">
        <v>571</v>
      </c>
      <c r="C897" s="116" t="s">
        <v>470</v>
      </c>
      <c r="D897" s="115">
        <f>D898+D899+D900+D901</f>
        <v>1022</v>
      </c>
      <c r="E897" s="14">
        <f>E898+E899+E900+E901</f>
        <v>100</v>
      </c>
      <c r="F897" s="115">
        <f>F898+F899+F900+F901</f>
        <v>762.11</v>
      </c>
      <c r="G897" s="14">
        <f>G898+G899+G900+G901</f>
        <v>100</v>
      </c>
      <c r="H897" s="14">
        <f t="shared" si="246"/>
        <v>-25.4</v>
      </c>
    </row>
    <row r="898" spans="1:8" ht="31.5" hidden="1" outlineLevel="1" x14ac:dyDescent="0.2">
      <c r="A898" s="176"/>
      <c r="B898" s="123"/>
      <c r="C898" s="116" t="s">
        <v>471</v>
      </c>
      <c r="D898" s="115">
        <v>1022</v>
      </c>
      <c r="E898" s="14">
        <f>IFERROR(D898/D897*100,"0,0")</f>
        <v>100</v>
      </c>
      <c r="F898" s="115">
        <v>762.11</v>
      </c>
      <c r="G898" s="14">
        <f>IFERROR(F898/F897*100,"0,0")</f>
        <v>100</v>
      </c>
      <c r="H898" s="14">
        <f t="shared" si="246"/>
        <v>-25.4</v>
      </c>
    </row>
    <row r="899" spans="1:8" hidden="1" outlineLevel="1" x14ac:dyDescent="0.2">
      <c r="A899" s="176"/>
      <c r="B899" s="123"/>
      <c r="C899" s="116" t="s">
        <v>472</v>
      </c>
      <c r="D899" s="115">
        <v>0</v>
      </c>
      <c r="E899" s="14">
        <f>IFERROR(D899/D897*100,"0,0")</f>
        <v>0</v>
      </c>
      <c r="F899" s="115">
        <v>0</v>
      </c>
      <c r="G899" s="14">
        <f>IFERROR(F899/F897*100,"0,0")</f>
        <v>0</v>
      </c>
      <c r="H899" s="14" t="str">
        <f>IFERROR(F899/D899*100-100,"0,0")</f>
        <v>0,0</v>
      </c>
    </row>
    <row r="900" spans="1:8" hidden="1" outlineLevel="1" x14ac:dyDescent="0.2">
      <c r="A900" s="176"/>
      <c r="B900" s="123"/>
      <c r="C900" s="116" t="s">
        <v>473</v>
      </c>
      <c r="D900" s="115">
        <v>0</v>
      </c>
      <c r="E900" s="14">
        <f>IFERROR(D900/D897*100,"0,0")</f>
        <v>0</v>
      </c>
      <c r="F900" s="115">
        <v>0</v>
      </c>
      <c r="G900" s="14">
        <f>IFERROR(F900/F897*100,"0,0")</f>
        <v>0</v>
      </c>
      <c r="H900" s="14" t="str">
        <f t="shared" ref="H900:H903" si="247">IFERROR(F900/D900*100-100,"0")</f>
        <v>0</v>
      </c>
    </row>
    <row r="901" spans="1:8" hidden="1" outlineLevel="1" x14ac:dyDescent="0.2">
      <c r="A901" s="177"/>
      <c r="B901" s="179"/>
      <c r="C901" s="116" t="s">
        <v>474</v>
      </c>
      <c r="D901" s="115">
        <v>0</v>
      </c>
      <c r="E901" s="14">
        <f>IFERROR(D901/D897*100,"0,0")</f>
        <v>0</v>
      </c>
      <c r="F901" s="115">
        <v>0</v>
      </c>
      <c r="G901" s="14">
        <f>IFERROR(F901/F897*100,"0,0")</f>
        <v>0</v>
      </c>
      <c r="H901" s="14" t="str">
        <f t="shared" si="247"/>
        <v>0</v>
      </c>
    </row>
    <row r="902" spans="1:8" hidden="1" outlineLevel="1" x14ac:dyDescent="0.2">
      <c r="A902" s="176" t="s">
        <v>273</v>
      </c>
      <c r="B902" s="122" t="s">
        <v>274</v>
      </c>
      <c r="C902" s="116" t="s">
        <v>470</v>
      </c>
      <c r="D902" s="115">
        <f>D903+D904+D905+D906</f>
        <v>611</v>
      </c>
      <c r="E902" s="14">
        <f>E903+E904+E905+E906</f>
        <v>100</v>
      </c>
      <c r="F902" s="115">
        <f>F903+F904+F905+F906</f>
        <v>355.22</v>
      </c>
      <c r="G902" s="14">
        <f>G903+G904+G905+G906</f>
        <v>100</v>
      </c>
      <c r="H902" s="14">
        <f t="shared" si="247"/>
        <v>-41.9</v>
      </c>
    </row>
    <row r="903" spans="1:8" ht="31.5" hidden="1" outlineLevel="1" x14ac:dyDescent="0.2">
      <c r="A903" s="176"/>
      <c r="B903" s="184"/>
      <c r="C903" s="116" t="s">
        <v>471</v>
      </c>
      <c r="D903" s="115">
        <v>611</v>
      </c>
      <c r="E903" s="14">
        <f>IFERROR(D903/D902*100,"0,0")</f>
        <v>100</v>
      </c>
      <c r="F903" s="115">
        <v>355.22</v>
      </c>
      <c r="G903" s="14">
        <f>IFERROR(F903/F902*100,"0,0")</f>
        <v>100</v>
      </c>
      <c r="H903" s="14">
        <f t="shared" si="247"/>
        <v>-41.9</v>
      </c>
    </row>
    <row r="904" spans="1:8" hidden="1" outlineLevel="1" x14ac:dyDescent="0.2">
      <c r="A904" s="176"/>
      <c r="B904" s="184"/>
      <c r="C904" s="116" t="s">
        <v>472</v>
      </c>
      <c r="D904" s="115">
        <v>0</v>
      </c>
      <c r="E904" s="14">
        <f>IFERROR(D904/D902*100,"0,0")</f>
        <v>0</v>
      </c>
      <c r="F904" s="115">
        <v>0</v>
      </c>
      <c r="G904" s="14">
        <f>IFERROR(F904/F902*100,"0,0")</f>
        <v>0</v>
      </c>
      <c r="H904" s="14" t="str">
        <f>IFERROR(F904/D904*100-100,"0,0")</f>
        <v>0,0</v>
      </c>
    </row>
    <row r="905" spans="1:8" hidden="1" outlineLevel="1" x14ac:dyDescent="0.2">
      <c r="A905" s="176"/>
      <c r="B905" s="184"/>
      <c r="C905" s="116" t="s">
        <v>473</v>
      </c>
      <c r="D905" s="115">
        <v>0</v>
      </c>
      <c r="E905" s="14">
        <f>IFERROR(D905/D902*100,"0,0")</f>
        <v>0</v>
      </c>
      <c r="F905" s="115">
        <v>0</v>
      </c>
      <c r="G905" s="14">
        <f>IFERROR(F905/F902*100,"0,0")</f>
        <v>0</v>
      </c>
      <c r="H905" s="14" t="str">
        <f t="shared" ref="H905:H908" si="248">IFERROR(F905/D905*100-100,"0")</f>
        <v>0</v>
      </c>
    </row>
    <row r="906" spans="1:8" hidden="1" outlineLevel="1" x14ac:dyDescent="0.2">
      <c r="A906" s="177"/>
      <c r="B906" s="185"/>
      <c r="C906" s="116" t="s">
        <v>474</v>
      </c>
      <c r="D906" s="115">
        <v>0</v>
      </c>
      <c r="E906" s="14">
        <f>IFERROR(D906/D902*100,"0,0")</f>
        <v>0</v>
      </c>
      <c r="F906" s="115">
        <v>0</v>
      </c>
      <c r="G906" s="14">
        <f>IFERROR(F906/F902*100,"0,0")</f>
        <v>0</v>
      </c>
      <c r="H906" s="14" t="str">
        <f t="shared" si="248"/>
        <v>0</v>
      </c>
    </row>
    <row r="907" spans="1:8" hidden="1" outlineLevel="1" x14ac:dyDescent="0.2">
      <c r="A907" s="176" t="s">
        <v>275</v>
      </c>
      <c r="B907" s="178" t="s">
        <v>276</v>
      </c>
      <c r="C907" s="116" t="s">
        <v>470</v>
      </c>
      <c r="D907" s="115">
        <f>D908+D909+D910+D911</f>
        <v>6076</v>
      </c>
      <c r="E907" s="14">
        <f>E908+E909+E910+E911</f>
        <v>100</v>
      </c>
      <c r="F907" s="115">
        <f>F908+F909+F910+F911</f>
        <v>6076</v>
      </c>
      <c r="G907" s="14">
        <f>G908+G909+G910+G911</f>
        <v>100</v>
      </c>
      <c r="H907" s="14">
        <f t="shared" si="248"/>
        <v>0</v>
      </c>
    </row>
    <row r="908" spans="1:8" ht="31.5" hidden="1" outlineLevel="1" x14ac:dyDescent="0.2">
      <c r="A908" s="176"/>
      <c r="B908" s="123"/>
      <c r="C908" s="116" t="s">
        <v>471</v>
      </c>
      <c r="D908" s="115">
        <v>6076</v>
      </c>
      <c r="E908" s="14">
        <f>IFERROR(D908/D907*100,"0,0")</f>
        <v>100</v>
      </c>
      <c r="F908" s="115">
        <v>6076</v>
      </c>
      <c r="G908" s="14">
        <f>IFERROR(F908/F907*100,"0,0")</f>
        <v>100</v>
      </c>
      <c r="H908" s="14">
        <f t="shared" si="248"/>
        <v>0</v>
      </c>
    </row>
    <row r="909" spans="1:8" hidden="1" outlineLevel="1" x14ac:dyDescent="0.2">
      <c r="A909" s="176"/>
      <c r="B909" s="123"/>
      <c r="C909" s="116" t="s">
        <v>472</v>
      </c>
      <c r="D909" s="115">
        <v>0</v>
      </c>
      <c r="E909" s="14">
        <f>IFERROR(D909/D907*100,"0,0")</f>
        <v>0</v>
      </c>
      <c r="F909" s="115">
        <v>0</v>
      </c>
      <c r="G909" s="14">
        <f>IFERROR(F909/F907*100,"0,0")</f>
        <v>0</v>
      </c>
      <c r="H909" s="14" t="str">
        <f>IFERROR(F909/D909*100-100,"0,0")</f>
        <v>0,0</v>
      </c>
    </row>
    <row r="910" spans="1:8" hidden="1" outlineLevel="1" x14ac:dyDescent="0.2">
      <c r="A910" s="176"/>
      <c r="B910" s="123"/>
      <c r="C910" s="116" t="s">
        <v>473</v>
      </c>
      <c r="D910" s="115">
        <v>0</v>
      </c>
      <c r="E910" s="14">
        <f>IFERROR(D910/D907*100,"0,0")</f>
        <v>0</v>
      </c>
      <c r="F910" s="115">
        <v>0</v>
      </c>
      <c r="G910" s="14">
        <f>IFERROR(F910/F907*100,"0,0")</f>
        <v>0</v>
      </c>
      <c r="H910" s="14" t="str">
        <f t="shared" ref="H910:H913" si="249">IFERROR(F910/D910*100-100,"0")</f>
        <v>0</v>
      </c>
    </row>
    <row r="911" spans="1:8" hidden="1" outlineLevel="1" x14ac:dyDescent="0.2">
      <c r="A911" s="177"/>
      <c r="B911" s="179"/>
      <c r="C911" s="116" t="s">
        <v>474</v>
      </c>
      <c r="D911" s="115">
        <v>0</v>
      </c>
      <c r="E911" s="14">
        <f>IFERROR(D911/D907*100,"0,0")</f>
        <v>0</v>
      </c>
      <c r="F911" s="115">
        <v>0</v>
      </c>
      <c r="G911" s="14">
        <f>IFERROR(F911/F907*100,"0,0")</f>
        <v>0</v>
      </c>
      <c r="H911" s="14" t="str">
        <f t="shared" si="249"/>
        <v>0</v>
      </c>
    </row>
    <row r="912" spans="1:8" hidden="1" outlineLevel="1" x14ac:dyDescent="0.2">
      <c r="A912" s="176" t="s">
        <v>572</v>
      </c>
      <c r="B912" s="178" t="s">
        <v>573</v>
      </c>
      <c r="C912" s="116" t="s">
        <v>470</v>
      </c>
      <c r="D912" s="115">
        <f>D913+D914+D915+D916</f>
        <v>650</v>
      </c>
      <c r="E912" s="14">
        <f>E913+E914+E915+E916</f>
        <v>100</v>
      </c>
      <c r="F912" s="115">
        <f>F913+F914+F915+F916</f>
        <v>644.19000000000005</v>
      </c>
      <c r="G912" s="14">
        <f>G913+G914+G915+G916</f>
        <v>100</v>
      </c>
      <c r="H912" s="14">
        <f t="shared" si="249"/>
        <v>-0.9</v>
      </c>
    </row>
    <row r="913" spans="1:8" ht="31.5" hidden="1" outlineLevel="1" x14ac:dyDescent="0.2">
      <c r="A913" s="176"/>
      <c r="B913" s="123"/>
      <c r="C913" s="116" t="s">
        <v>471</v>
      </c>
      <c r="D913" s="115">
        <v>650</v>
      </c>
      <c r="E913" s="14">
        <f>IFERROR(D913/D912*100,"0,0")</f>
        <v>100</v>
      </c>
      <c r="F913" s="115">
        <v>644.19000000000005</v>
      </c>
      <c r="G913" s="14">
        <f>IFERROR(F913/F912*100,"0,0")</f>
        <v>100</v>
      </c>
      <c r="H913" s="14">
        <f t="shared" si="249"/>
        <v>-0.9</v>
      </c>
    </row>
    <row r="914" spans="1:8" hidden="1" outlineLevel="1" x14ac:dyDescent="0.2">
      <c r="A914" s="176"/>
      <c r="B914" s="123"/>
      <c r="C914" s="116" t="s">
        <v>472</v>
      </c>
      <c r="D914" s="115">
        <v>0</v>
      </c>
      <c r="E914" s="14">
        <f>IFERROR(D914/D912*100,"0,0")</f>
        <v>0</v>
      </c>
      <c r="F914" s="115">
        <v>0</v>
      </c>
      <c r="G914" s="14">
        <f>IFERROR(F914/F912*100,"0,0")</f>
        <v>0</v>
      </c>
      <c r="H914" s="14" t="str">
        <f>IFERROR(F914/D914*100-100,"0,0")</f>
        <v>0,0</v>
      </c>
    </row>
    <row r="915" spans="1:8" hidden="1" outlineLevel="1" x14ac:dyDescent="0.2">
      <c r="A915" s="176"/>
      <c r="B915" s="123"/>
      <c r="C915" s="116" t="s">
        <v>473</v>
      </c>
      <c r="D915" s="115">
        <v>0</v>
      </c>
      <c r="E915" s="14">
        <f>IFERROR(D915/D912*100,"0,0")</f>
        <v>0</v>
      </c>
      <c r="F915" s="115">
        <v>0</v>
      </c>
      <c r="G915" s="14">
        <f>IFERROR(F915/F912*100,"0,0")</f>
        <v>0</v>
      </c>
      <c r="H915" s="14" t="str">
        <f t="shared" ref="H915:H918" si="250">IFERROR(F915/D915*100-100,"0")</f>
        <v>0</v>
      </c>
    </row>
    <row r="916" spans="1:8" hidden="1" outlineLevel="1" x14ac:dyDescent="0.2">
      <c r="A916" s="177"/>
      <c r="B916" s="179"/>
      <c r="C916" s="116" t="s">
        <v>474</v>
      </c>
      <c r="D916" s="115">
        <v>0</v>
      </c>
      <c r="E916" s="14">
        <f>IFERROR(D916/D912*100,"0,0")</f>
        <v>0</v>
      </c>
      <c r="F916" s="115">
        <v>0</v>
      </c>
      <c r="G916" s="14">
        <f>IFERROR(F916/F912*100,"0,0")</f>
        <v>0</v>
      </c>
      <c r="H916" s="14" t="str">
        <f t="shared" si="250"/>
        <v>0</v>
      </c>
    </row>
    <row r="917" spans="1:8" hidden="1" outlineLevel="1" x14ac:dyDescent="0.2">
      <c r="A917" s="186" t="s">
        <v>277</v>
      </c>
      <c r="B917" s="188" t="s">
        <v>278</v>
      </c>
      <c r="C917" s="114" t="s">
        <v>470</v>
      </c>
      <c r="D917" s="110">
        <f>D918+D919+D920+D921</f>
        <v>55337.599999999999</v>
      </c>
      <c r="E917" s="112">
        <f>E918+E919+E920+E921</f>
        <v>100.1</v>
      </c>
      <c r="F917" s="110">
        <f>F918+F919+F920+F921</f>
        <v>40042.83</v>
      </c>
      <c r="G917" s="112">
        <f>G918+G919+G920+G921</f>
        <v>100</v>
      </c>
      <c r="H917" s="112">
        <f t="shared" si="250"/>
        <v>-27.6</v>
      </c>
    </row>
    <row r="918" spans="1:8" ht="31.5" hidden="1" outlineLevel="1" x14ac:dyDescent="0.2">
      <c r="A918" s="186"/>
      <c r="B918" s="184"/>
      <c r="C918" s="114" t="s">
        <v>471</v>
      </c>
      <c r="D918" s="110">
        <f t="shared" ref="D918:D921" si="251">D923+D928+D938+D933+D943</f>
        <v>862</v>
      </c>
      <c r="E918" s="112">
        <f>IFERROR(D918/D917*100,"0,0")</f>
        <v>1.6</v>
      </c>
      <c r="F918" s="110">
        <f t="shared" ref="F918:F921" si="252">F923+F928+F938+F933+F943</f>
        <v>382.75</v>
      </c>
      <c r="G918" s="112">
        <f>IFERROR(F918/F917*100,"0,0")</f>
        <v>1</v>
      </c>
      <c r="H918" s="112">
        <f t="shared" si="250"/>
        <v>-55.6</v>
      </c>
    </row>
    <row r="919" spans="1:8" hidden="1" outlineLevel="1" x14ac:dyDescent="0.2">
      <c r="A919" s="186"/>
      <c r="B919" s="184"/>
      <c r="C919" s="114" t="s">
        <v>472</v>
      </c>
      <c r="D919" s="110">
        <f t="shared" si="251"/>
        <v>1540.7</v>
      </c>
      <c r="E919" s="112">
        <f>IFERROR(D919/D917*100,"0,0")</f>
        <v>2.8</v>
      </c>
      <c r="F919" s="110">
        <f t="shared" si="252"/>
        <v>0</v>
      </c>
      <c r="G919" s="112">
        <f>IFERROR(F919/F917*100,"0,0")</f>
        <v>0</v>
      </c>
      <c r="H919" s="112">
        <f>IFERROR(F919/D919*100-100,"0,0")</f>
        <v>-100</v>
      </c>
    </row>
    <row r="920" spans="1:8" hidden="1" outlineLevel="1" x14ac:dyDescent="0.2">
      <c r="A920" s="186"/>
      <c r="B920" s="184"/>
      <c r="C920" s="114" t="s">
        <v>473</v>
      </c>
      <c r="D920" s="110">
        <f t="shared" si="251"/>
        <v>52934.9</v>
      </c>
      <c r="E920" s="112">
        <f>IFERROR(D920/D917*100,"0,0")</f>
        <v>95.7</v>
      </c>
      <c r="F920" s="110">
        <f t="shared" si="252"/>
        <v>39660.080000000002</v>
      </c>
      <c r="G920" s="112">
        <f>IFERROR(F920/F917*100,"0,0")</f>
        <v>99</v>
      </c>
      <c r="H920" s="112">
        <f t="shared" ref="H920:H923" si="253">IFERROR(F920/D920*100-100,"0")</f>
        <v>-25.1</v>
      </c>
    </row>
    <row r="921" spans="1:8" hidden="1" outlineLevel="1" x14ac:dyDescent="0.2">
      <c r="A921" s="187"/>
      <c r="B921" s="185"/>
      <c r="C921" s="114" t="s">
        <v>474</v>
      </c>
      <c r="D921" s="110">
        <f t="shared" si="251"/>
        <v>0</v>
      </c>
      <c r="E921" s="112">
        <f>IFERROR(D921/D917*100,"0,0")</f>
        <v>0</v>
      </c>
      <c r="F921" s="110">
        <f t="shared" si="252"/>
        <v>0</v>
      </c>
      <c r="G921" s="112">
        <f>IFERROR(F921/F917*100,"0,0")</f>
        <v>0</v>
      </c>
      <c r="H921" s="112" t="str">
        <f t="shared" si="253"/>
        <v>0</v>
      </c>
    </row>
    <row r="922" spans="1:8" hidden="1" outlineLevel="1" x14ac:dyDescent="0.2">
      <c r="A922" s="176" t="s">
        <v>279</v>
      </c>
      <c r="B922" s="178" t="s">
        <v>280</v>
      </c>
      <c r="C922" s="116" t="s">
        <v>470</v>
      </c>
      <c r="D922" s="115">
        <f>D923+D924+D925+D926</f>
        <v>32161.5</v>
      </c>
      <c r="E922" s="14">
        <f>E923+E924+E925+E926</f>
        <v>100</v>
      </c>
      <c r="F922" s="115">
        <f>F923+F924+F925+F926</f>
        <v>32161.439999999999</v>
      </c>
      <c r="G922" s="14">
        <f>G923+G924+G925+G926</f>
        <v>100</v>
      </c>
      <c r="H922" s="14">
        <f t="shared" si="253"/>
        <v>0</v>
      </c>
    </row>
    <row r="923" spans="1:8" ht="31.5" hidden="1" outlineLevel="1" x14ac:dyDescent="0.2">
      <c r="A923" s="176"/>
      <c r="B923" s="123"/>
      <c r="C923" s="116" t="s">
        <v>471</v>
      </c>
      <c r="D923" s="115">
        <v>0</v>
      </c>
      <c r="E923" s="14">
        <f>IFERROR(D923/D922*100,"0,0")</f>
        <v>0</v>
      </c>
      <c r="F923" s="115">
        <v>0</v>
      </c>
      <c r="G923" s="14">
        <f>IFERROR(F923/F922*100,"0,0")</f>
        <v>0</v>
      </c>
      <c r="H923" s="14" t="str">
        <f t="shared" si="253"/>
        <v>0</v>
      </c>
    </row>
    <row r="924" spans="1:8" hidden="1" outlineLevel="1" x14ac:dyDescent="0.2">
      <c r="A924" s="176"/>
      <c r="B924" s="123"/>
      <c r="C924" s="116" t="s">
        <v>472</v>
      </c>
      <c r="D924" s="115">
        <v>0</v>
      </c>
      <c r="E924" s="14">
        <f>IFERROR(D924/D922*100,"0,0")</f>
        <v>0</v>
      </c>
      <c r="F924" s="115">
        <v>0</v>
      </c>
      <c r="G924" s="14">
        <f>IFERROR(F924/F922*100,"0,0")</f>
        <v>0</v>
      </c>
      <c r="H924" s="14" t="str">
        <f>IFERROR(F924/D924*100-100,"0,0")</f>
        <v>0,0</v>
      </c>
    </row>
    <row r="925" spans="1:8" hidden="1" outlineLevel="1" x14ac:dyDescent="0.2">
      <c r="A925" s="176"/>
      <c r="B925" s="123"/>
      <c r="C925" s="116" t="s">
        <v>473</v>
      </c>
      <c r="D925" s="115">
        <v>32161.5</v>
      </c>
      <c r="E925" s="14">
        <f>IFERROR(D925/D922*100,"0,0")</f>
        <v>100</v>
      </c>
      <c r="F925" s="115">
        <v>32161.439999999999</v>
      </c>
      <c r="G925" s="14">
        <f>IFERROR(F925/F922*100,"0,0")</f>
        <v>100</v>
      </c>
      <c r="H925" s="14">
        <f t="shared" ref="H925:H928" si="254">IFERROR(F925/D925*100-100,"0")</f>
        <v>0</v>
      </c>
    </row>
    <row r="926" spans="1:8" hidden="1" outlineLevel="1" x14ac:dyDescent="0.2">
      <c r="A926" s="177"/>
      <c r="B926" s="179"/>
      <c r="C926" s="116" t="s">
        <v>474</v>
      </c>
      <c r="D926" s="115">
        <v>0</v>
      </c>
      <c r="E926" s="14">
        <f>IFERROR(D926/D922*100,"0,0")</f>
        <v>0</v>
      </c>
      <c r="F926" s="115">
        <v>0</v>
      </c>
      <c r="G926" s="14">
        <f>IFERROR(F926/F922*100,"0,0")</f>
        <v>0</v>
      </c>
      <c r="H926" s="14" t="str">
        <f t="shared" si="254"/>
        <v>0</v>
      </c>
    </row>
    <row r="927" spans="1:8" hidden="1" outlineLevel="1" x14ac:dyDescent="0.2">
      <c r="A927" s="176" t="s">
        <v>281</v>
      </c>
      <c r="B927" s="178" t="s">
        <v>636</v>
      </c>
      <c r="C927" s="116" t="s">
        <v>470</v>
      </c>
      <c r="D927" s="115">
        <f>D928+D929+D930+D931</f>
        <v>1540.7</v>
      </c>
      <c r="E927" s="14">
        <f>E928+E929+E930+E931</f>
        <v>100</v>
      </c>
      <c r="F927" s="115">
        <f>F928+F929+F930+F931</f>
        <v>0</v>
      </c>
      <c r="G927" s="14">
        <f>G928+G929+G930+G931</f>
        <v>0</v>
      </c>
      <c r="H927" s="14">
        <f t="shared" si="254"/>
        <v>-100</v>
      </c>
    </row>
    <row r="928" spans="1:8" ht="31.5" hidden="1" outlineLevel="1" x14ac:dyDescent="0.2">
      <c r="A928" s="176"/>
      <c r="B928" s="123"/>
      <c r="C928" s="116" t="s">
        <v>471</v>
      </c>
      <c r="D928" s="115">
        <v>0</v>
      </c>
      <c r="E928" s="14">
        <f>IFERROR(D928/D927*100,"0,0")</f>
        <v>0</v>
      </c>
      <c r="F928" s="115">
        <v>0</v>
      </c>
      <c r="G928" s="14" t="str">
        <f>IFERROR(F928/F927*100,"0,0")</f>
        <v>0,0</v>
      </c>
      <c r="H928" s="14" t="str">
        <f t="shared" si="254"/>
        <v>0</v>
      </c>
    </row>
    <row r="929" spans="1:8" hidden="1" outlineLevel="1" x14ac:dyDescent="0.2">
      <c r="A929" s="176"/>
      <c r="B929" s="123"/>
      <c r="C929" s="116" t="s">
        <v>472</v>
      </c>
      <c r="D929" s="115">
        <v>1540.7</v>
      </c>
      <c r="E929" s="14">
        <f>IFERROR(D929/D927*100,"0,0")</f>
        <v>100</v>
      </c>
      <c r="F929" s="115">
        <v>0</v>
      </c>
      <c r="G929" s="14" t="str">
        <f>IFERROR(F929/F927*100,"0,0")</f>
        <v>0,0</v>
      </c>
      <c r="H929" s="14">
        <f>IFERROR(F929/D929*100-100,"0,0")</f>
        <v>-100</v>
      </c>
    </row>
    <row r="930" spans="1:8" hidden="1" outlineLevel="1" x14ac:dyDescent="0.2">
      <c r="A930" s="176"/>
      <c r="B930" s="123"/>
      <c r="C930" s="116" t="s">
        <v>473</v>
      </c>
      <c r="D930" s="115">
        <v>0</v>
      </c>
      <c r="E930" s="14">
        <f>IFERROR(D930/D927*100,"0,0")</f>
        <v>0</v>
      </c>
      <c r="F930" s="115">
        <v>0</v>
      </c>
      <c r="G930" s="14" t="str">
        <f>IFERROR(F930/F927*100,"0,0")</f>
        <v>0,0</v>
      </c>
      <c r="H930" s="14" t="str">
        <f t="shared" ref="H930:H933" si="255">IFERROR(F930/D930*100-100,"0")</f>
        <v>0</v>
      </c>
    </row>
    <row r="931" spans="1:8" hidden="1" outlineLevel="1" x14ac:dyDescent="0.2">
      <c r="A931" s="177"/>
      <c r="B931" s="179"/>
      <c r="C931" s="116" t="s">
        <v>474</v>
      </c>
      <c r="D931" s="115">
        <v>0</v>
      </c>
      <c r="E931" s="14">
        <f>IFERROR(D931/D927*100,"0,0")</f>
        <v>0</v>
      </c>
      <c r="F931" s="115">
        <v>0</v>
      </c>
      <c r="G931" s="14" t="str">
        <f>IFERROR(F931/F927*100,"0,0")</f>
        <v>0,0</v>
      </c>
      <c r="H931" s="14" t="str">
        <f t="shared" si="255"/>
        <v>0</v>
      </c>
    </row>
    <row r="932" spans="1:8" hidden="1" outlineLevel="1" x14ac:dyDescent="0.2">
      <c r="A932" s="176" t="s">
        <v>282</v>
      </c>
      <c r="B932" s="178" t="s">
        <v>283</v>
      </c>
      <c r="C932" s="116" t="s">
        <v>470</v>
      </c>
      <c r="D932" s="115">
        <f>D933+D934+D935+D936</f>
        <v>14353.9</v>
      </c>
      <c r="E932" s="14">
        <f>E933+E934+E935+E936</f>
        <v>100</v>
      </c>
      <c r="F932" s="115">
        <f>F933+F934+F935+F936</f>
        <v>6379.13</v>
      </c>
      <c r="G932" s="14">
        <f>G933+G934+G935+G936</f>
        <v>100</v>
      </c>
      <c r="H932" s="14">
        <f t="shared" si="255"/>
        <v>-55.6</v>
      </c>
    </row>
    <row r="933" spans="1:8" ht="31.5" hidden="1" outlineLevel="1" x14ac:dyDescent="0.2">
      <c r="A933" s="176"/>
      <c r="B933" s="123"/>
      <c r="C933" s="116" t="s">
        <v>471</v>
      </c>
      <c r="D933" s="115">
        <v>862</v>
      </c>
      <c r="E933" s="14">
        <f>IFERROR(D933/D932*100,"0,0")</f>
        <v>6</v>
      </c>
      <c r="F933" s="115">
        <v>382.75</v>
      </c>
      <c r="G933" s="14">
        <f>IFERROR(F933/F932*100,"0,0")</f>
        <v>6</v>
      </c>
      <c r="H933" s="14">
        <f t="shared" si="255"/>
        <v>-55.6</v>
      </c>
    </row>
    <row r="934" spans="1:8" hidden="1" outlineLevel="1" x14ac:dyDescent="0.2">
      <c r="A934" s="176"/>
      <c r="B934" s="123"/>
      <c r="C934" s="116" t="s">
        <v>472</v>
      </c>
      <c r="D934" s="115">
        <v>0</v>
      </c>
      <c r="E934" s="14">
        <f>IFERROR(D934/D932*100,"0,0")</f>
        <v>0</v>
      </c>
      <c r="F934" s="115">
        <v>0</v>
      </c>
      <c r="G934" s="14">
        <f>IFERROR(F934/F932*100,"0,0")</f>
        <v>0</v>
      </c>
      <c r="H934" s="14" t="str">
        <f>IFERROR(F934/D934*100-100,"0,0")</f>
        <v>0,0</v>
      </c>
    </row>
    <row r="935" spans="1:8" hidden="1" outlineLevel="1" x14ac:dyDescent="0.2">
      <c r="A935" s="176"/>
      <c r="B935" s="123"/>
      <c r="C935" s="116" t="s">
        <v>473</v>
      </c>
      <c r="D935" s="115">
        <v>13491.9</v>
      </c>
      <c r="E935" s="14">
        <f>IFERROR(D935/D932*100,"0,0")</f>
        <v>94</v>
      </c>
      <c r="F935" s="115">
        <v>5996.38</v>
      </c>
      <c r="G935" s="14">
        <f>IFERROR(F935/F932*100,"0,0")</f>
        <v>94</v>
      </c>
      <c r="H935" s="14">
        <f t="shared" ref="H935:H938" si="256">IFERROR(F935/D935*100-100,"0")</f>
        <v>-55.6</v>
      </c>
    </row>
    <row r="936" spans="1:8" hidden="1" outlineLevel="1" x14ac:dyDescent="0.2">
      <c r="A936" s="177"/>
      <c r="B936" s="179"/>
      <c r="C936" s="116" t="s">
        <v>474</v>
      </c>
      <c r="D936" s="115">
        <v>0</v>
      </c>
      <c r="E936" s="14">
        <f>IFERROR(D936/D932*100,"0,0")</f>
        <v>0</v>
      </c>
      <c r="F936" s="115">
        <v>0</v>
      </c>
      <c r="G936" s="14">
        <f>IFERROR(F936/F932*100,"0,0")</f>
        <v>0</v>
      </c>
      <c r="H936" s="14" t="str">
        <f t="shared" si="256"/>
        <v>0</v>
      </c>
    </row>
    <row r="937" spans="1:8" hidden="1" outlineLevel="1" x14ac:dyDescent="0.2">
      <c r="A937" s="176" t="s">
        <v>284</v>
      </c>
      <c r="B937" s="178" t="s">
        <v>574</v>
      </c>
      <c r="C937" s="116" t="s">
        <v>470</v>
      </c>
      <c r="D937" s="115">
        <f>D938+D939+D940+D941</f>
        <v>3695.1</v>
      </c>
      <c r="E937" s="14">
        <f>E938+E939+E940+E941</f>
        <v>100</v>
      </c>
      <c r="F937" s="115">
        <f>F938+F939+F940+F941</f>
        <v>1502.26</v>
      </c>
      <c r="G937" s="14">
        <f>G938+G939+G940+G941</f>
        <v>100</v>
      </c>
      <c r="H937" s="14">
        <f t="shared" si="256"/>
        <v>-59.3</v>
      </c>
    </row>
    <row r="938" spans="1:8" ht="31.5" hidden="1" outlineLevel="1" x14ac:dyDescent="0.2">
      <c r="A938" s="176"/>
      <c r="B938" s="123"/>
      <c r="C938" s="116" t="s">
        <v>471</v>
      </c>
      <c r="D938" s="115">
        <v>0</v>
      </c>
      <c r="E938" s="14">
        <f>IFERROR(D938/D937*100,"0,0")</f>
        <v>0</v>
      </c>
      <c r="F938" s="115">
        <v>0</v>
      </c>
      <c r="G938" s="14">
        <f>IFERROR(F938/F937*100,"0,0")</f>
        <v>0</v>
      </c>
      <c r="H938" s="14" t="str">
        <f t="shared" si="256"/>
        <v>0</v>
      </c>
    </row>
    <row r="939" spans="1:8" hidden="1" outlineLevel="1" x14ac:dyDescent="0.2">
      <c r="A939" s="176"/>
      <c r="B939" s="123"/>
      <c r="C939" s="116" t="s">
        <v>472</v>
      </c>
      <c r="D939" s="115">
        <v>0</v>
      </c>
      <c r="E939" s="14">
        <f>IFERROR(D939/D937*100,"0,0")</f>
        <v>0</v>
      </c>
      <c r="F939" s="115">
        <v>0</v>
      </c>
      <c r="G939" s="14">
        <f>IFERROR(F939/F937*100,"0,0")</f>
        <v>0</v>
      </c>
      <c r="H939" s="14" t="str">
        <f>IFERROR(F939/D939*100-100,"0,0")</f>
        <v>0,0</v>
      </c>
    </row>
    <row r="940" spans="1:8" hidden="1" outlineLevel="1" x14ac:dyDescent="0.2">
      <c r="A940" s="176"/>
      <c r="B940" s="123"/>
      <c r="C940" s="116" t="s">
        <v>473</v>
      </c>
      <c r="D940" s="115">
        <v>3695.1</v>
      </c>
      <c r="E940" s="14">
        <f>IFERROR(D940/D937*100,"0,0")</f>
        <v>100</v>
      </c>
      <c r="F940" s="115">
        <v>1502.26</v>
      </c>
      <c r="G940" s="14">
        <f>IFERROR(F940/F937*100,"0,0")</f>
        <v>100</v>
      </c>
      <c r="H940" s="14">
        <f t="shared" ref="H940:H943" si="257">IFERROR(F940/D940*100-100,"0")</f>
        <v>-59.3</v>
      </c>
    </row>
    <row r="941" spans="1:8" hidden="1" outlineLevel="1" x14ac:dyDescent="0.2">
      <c r="A941" s="177"/>
      <c r="B941" s="179"/>
      <c r="C941" s="116" t="s">
        <v>474</v>
      </c>
      <c r="D941" s="115">
        <v>0</v>
      </c>
      <c r="E941" s="14">
        <f>IFERROR(D941/D937*100,"0,0")</f>
        <v>0</v>
      </c>
      <c r="F941" s="115">
        <v>0</v>
      </c>
      <c r="G941" s="14">
        <f>IFERROR(F941/F937*100,"0,0")</f>
        <v>0</v>
      </c>
      <c r="H941" s="14" t="str">
        <f t="shared" si="257"/>
        <v>0</v>
      </c>
    </row>
    <row r="942" spans="1:8" hidden="1" outlineLevel="1" x14ac:dyDescent="0.2">
      <c r="A942" s="176" t="s">
        <v>575</v>
      </c>
      <c r="B942" s="178" t="s">
        <v>576</v>
      </c>
      <c r="C942" s="116" t="s">
        <v>470</v>
      </c>
      <c r="D942" s="115">
        <f>D943+D944+D945+D946</f>
        <v>3586.4</v>
      </c>
      <c r="E942" s="14">
        <f>E943+E944+E945+E946</f>
        <v>100</v>
      </c>
      <c r="F942" s="115">
        <f>F943+F944+F945+F946</f>
        <v>0</v>
      </c>
      <c r="G942" s="14">
        <f>G943+G944+G945+G946</f>
        <v>0</v>
      </c>
      <c r="H942" s="14">
        <f t="shared" si="257"/>
        <v>-100</v>
      </c>
    </row>
    <row r="943" spans="1:8" ht="31.5" hidden="1" outlineLevel="1" x14ac:dyDescent="0.2">
      <c r="A943" s="176"/>
      <c r="B943" s="123"/>
      <c r="C943" s="116" t="s">
        <v>471</v>
      </c>
      <c r="D943" s="115">
        <v>0</v>
      </c>
      <c r="E943" s="14">
        <f>IFERROR(D943/D942*100,"0,0")</f>
        <v>0</v>
      </c>
      <c r="F943" s="115">
        <v>0</v>
      </c>
      <c r="G943" s="14" t="str">
        <f>IFERROR(F943/F942*100,"0,0")</f>
        <v>0,0</v>
      </c>
      <c r="H943" s="14" t="str">
        <f t="shared" si="257"/>
        <v>0</v>
      </c>
    </row>
    <row r="944" spans="1:8" hidden="1" outlineLevel="1" x14ac:dyDescent="0.2">
      <c r="A944" s="176"/>
      <c r="B944" s="123"/>
      <c r="C944" s="116" t="s">
        <v>472</v>
      </c>
      <c r="D944" s="115">
        <v>0</v>
      </c>
      <c r="E944" s="14">
        <f>IFERROR(D944/D942*100,"0,0")</f>
        <v>0</v>
      </c>
      <c r="F944" s="115">
        <v>0</v>
      </c>
      <c r="G944" s="14" t="str">
        <f>IFERROR(F944/F942*100,"0,0")</f>
        <v>0,0</v>
      </c>
      <c r="H944" s="14" t="str">
        <f>IFERROR(F944/D944*100-100,"0,0")</f>
        <v>0,0</v>
      </c>
    </row>
    <row r="945" spans="1:8" hidden="1" outlineLevel="1" x14ac:dyDescent="0.2">
      <c r="A945" s="176"/>
      <c r="B945" s="123"/>
      <c r="C945" s="116" t="s">
        <v>473</v>
      </c>
      <c r="D945" s="115">
        <v>3586.4</v>
      </c>
      <c r="E945" s="14">
        <f>IFERROR(D945/D942*100,"0,0")</f>
        <v>100</v>
      </c>
      <c r="F945" s="115">
        <v>0</v>
      </c>
      <c r="G945" s="14" t="str">
        <f>IFERROR(F945/F942*100,"0,0")</f>
        <v>0,0</v>
      </c>
      <c r="H945" s="14">
        <f t="shared" ref="H945:H948" si="258">IFERROR(F945/D945*100-100,"0")</f>
        <v>-100</v>
      </c>
    </row>
    <row r="946" spans="1:8" hidden="1" outlineLevel="1" x14ac:dyDescent="0.2">
      <c r="A946" s="177"/>
      <c r="B946" s="179"/>
      <c r="C946" s="116" t="s">
        <v>474</v>
      </c>
      <c r="D946" s="115">
        <v>0</v>
      </c>
      <c r="E946" s="14">
        <f>IFERROR(D946/D942*100,"0,0")</f>
        <v>0</v>
      </c>
      <c r="F946" s="115">
        <v>0</v>
      </c>
      <c r="G946" s="14" t="str">
        <f>IFERROR(F946/F942*100,"0,0")</f>
        <v>0,0</v>
      </c>
      <c r="H946" s="14" t="str">
        <f t="shared" si="258"/>
        <v>0</v>
      </c>
    </row>
    <row r="947" spans="1:8" hidden="1" outlineLevel="1" x14ac:dyDescent="0.2">
      <c r="A947" s="180" t="s">
        <v>285</v>
      </c>
      <c r="B947" s="183" t="s">
        <v>286</v>
      </c>
      <c r="C947" s="114" t="s">
        <v>470</v>
      </c>
      <c r="D947" s="110">
        <f>D948+D949+D950+D951</f>
        <v>23887.200000000001</v>
      </c>
      <c r="E947" s="112">
        <f>E948+E949+E950+E951</f>
        <v>100</v>
      </c>
      <c r="F947" s="110">
        <f>F948+F949+F950+F951</f>
        <v>16876.240000000002</v>
      </c>
      <c r="G947" s="112">
        <f>G948+G949+G950+G951</f>
        <v>100</v>
      </c>
      <c r="H947" s="112">
        <f t="shared" si="258"/>
        <v>-29.4</v>
      </c>
    </row>
    <row r="948" spans="1:8" ht="31.5" hidden="1" outlineLevel="1" x14ac:dyDescent="0.2">
      <c r="A948" s="181"/>
      <c r="B948" s="184"/>
      <c r="C948" s="114" t="s">
        <v>471</v>
      </c>
      <c r="D948" s="110">
        <f>D953+D958+D963+D968+D973+D978</f>
        <v>1203</v>
      </c>
      <c r="E948" s="112">
        <f>IFERROR(D948/D947*100,"0,0")</f>
        <v>5</v>
      </c>
      <c r="F948" s="110">
        <f>F953+F958+F963+F968+F973+F978</f>
        <v>818.1</v>
      </c>
      <c r="G948" s="112">
        <f>IFERROR(F948/F947*100,"0,0")</f>
        <v>4.8</v>
      </c>
      <c r="H948" s="112">
        <f t="shared" si="258"/>
        <v>-32</v>
      </c>
    </row>
    <row r="949" spans="1:8" hidden="1" outlineLevel="1" x14ac:dyDescent="0.2">
      <c r="A949" s="181"/>
      <c r="B949" s="184"/>
      <c r="C949" s="114" t="s">
        <v>472</v>
      </c>
      <c r="D949" s="110">
        <f>D954+D959+D964</f>
        <v>0</v>
      </c>
      <c r="E949" s="112">
        <f>IFERROR(D949/D947*100,"0,0")</f>
        <v>0</v>
      </c>
      <c r="F949" s="110">
        <f>F954+F964+F969+F974+F979</f>
        <v>0</v>
      </c>
      <c r="G949" s="112">
        <f>IFERROR(F949/F947*100,"0,0")</f>
        <v>0</v>
      </c>
      <c r="H949" s="112" t="str">
        <f>IFERROR(F949/D949*100-100,"0,0")</f>
        <v>0,0</v>
      </c>
    </row>
    <row r="950" spans="1:8" hidden="1" outlineLevel="1" x14ac:dyDescent="0.2">
      <c r="A950" s="181"/>
      <c r="B950" s="184"/>
      <c r="C950" s="114" t="s">
        <v>473</v>
      </c>
      <c r="D950" s="110">
        <f t="shared" ref="D950:D951" si="259">D955+D960+D965+D970+D975+D980</f>
        <v>22684.2</v>
      </c>
      <c r="E950" s="112">
        <f>IFERROR(D950/D947*100,"0,0")</f>
        <v>95</v>
      </c>
      <c r="F950" s="110">
        <f t="shared" ref="F950:F951" si="260">F955+F960+F965+F970+F975+F980</f>
        <v>16058.14</v>
      </c>
      <c r="G950" s="112">
        <f>IFERROR(F950/F947*100,"0,0")</f>
        <v>95.2</v>
      </c>
      <c r="H950" s="112">
        <f t="shared" ref="H950:H953" si="261">IFERROR(F950/D950*100-100,"0")</f>
        <v>-29.2</v>
      </c>
    </row>
    <row r="951" spans="1:8" hidden="1" outlineLevel="1" x14ac:dyDescent="0.2">
      <c r="A951" s="182"/>
      <c r="B951" s="185"/>
      <c r="C951" s="114" t="s">
        <v>474</v>
      </c>
      <c r="D951" s="110">
        <f t="shared" si="259"/>
        <v>0</v>
      </c>
      <c r="E951" s="112">
        <f>IFERROR(D951/D947*100,"0,0")</f>
        <v>0</v>
      </c>
      <c r="F951" s="110">
        <f t="shared" si="260"/>
        <v>0</v>
      </c>
      <c r="G951" s="112">
        <f>IFERROR(F951/F947*100,"0,0")</f>
        <v>0</v>
      </c>
      <c r="H951" s="112" t="str">
        <f t="shared" si="261"/>
        <v>0</v>
      </c>
    </row>
    <row r="952" spans="1:8" hidden="1" outlineLevel="1" x14ac:dyDescent="0.2">
      <c r="A952" s="176" t="s">
        <v>287</v>
      </c>
      <c r="B952" s="178" t="s">
        <v>288</v>
      </c>
      <c r="C952" s="116" t="s">
        <v>470</v>
      </c>
      <c r="D952" s="115">
        <f>D953+D954+D955+D956</f>
        <v>16002</v>
      </c>
      <c r="E952" s="14">
        <f>E953+E954+E955+E956</f>
        <v>100</v>
      </c>
      <c r="F952" s="115">
        <f>F953+F954+F955+F956</f>
        <v>11180.99</v>
      </c>
      <c r="G952" s="14">
        <f>G953+G954+G955+G956</f>
        <v>100</v>
      </c>
      <c r="H952" s="14">
        <f t="shared" si="261"/>
        <v>-30.1</v>
      </c>
    </row>
    <row r="953" spans="1:8" ht="31.5" hidden="1" outlineLevel="1" x14ac:dyDescent="0.2">
      <c r="A953" s="176"/>
      <c r="B953" s="123"/>
      <c r="C953" s="116" t="s">
        <v>471</v>
      </c>
      <c r="D953" s="115">
        <v>0</v>
      </c>
      <c r="E953" s="14">
        <f>IFERROR(D953/D952*100,"0,0")</f>
        <v>0</v>
      </c>
      <c r="F953" s="115">
        <v>0</v>
      </c>
      <c r="G953" s="14">
        <f>IFERROR(F953/F952*100,"0,0")</f>
        <v>0</v>
      </c>
      <c r="H953" s="14" t="str">
        <f t="shared" si="261"/>
        <v>0</v>
      </c>
    </row>
    <row r="954" spans="1:8" hidden="1" outlineLevel="1" x14ac:dyDescent="0.2">
      <c r="A954" s="176"/>
      <c r="B954" s="123"/>
      <c r="C954" s="116" t="s">
        <v>472</v>
      </c>
      <c r="D954" s="115">
        <v>0</v>
      </c>
      <c r="E954" s="14">
        <f>IFERROR(D954/D952*100,"0,0")</f>
        <v>0</v>
      </c>
      <c r="F954" s="115">
        <v>0</v>
      </c>
      <c r="G954" s="14">
        <f>IFERROR(F954/F952*100,"0,0")</f>
        <v>0</v>
      </c>
      <c r="H954" s="14" t="str">
        <f>IFERROR(F954/D954*100-100,"0,0")</f>
        <v>0,0</v>
      </c>
    </row>
    <row r="955" spans="1:8" hidden="1" outlineLevel="1" x14ac:dyDescent="0.2">
      <c r="A955" s="176"/>
      <c r="B955" s="123"/>
      <c r="C955" s="116" t="s">
        <v>473</v>
      </c>
      <c r="D955" s="115">
        <v>16002</v>
      </c>
      <c r="E955" s="14">
        <f>IFERROR(D955/D952*100,"0,0")</f>
        <v>100</v>
      </c>
      <c r="F955" s="115">
        <v>11180.99</v>
      </c>
      <c r="G955" s="14">
        <f>IFERROR(F955/F952*100,"0,0")</f>
        <v>100</v>
      </c>
      <c r="H955" s="14">
        <f t="shared" ref="H955:H958" si="262">IFERROR(F955/D955*100-100,"0")</f>
        <v>-30.1</v>
      </c>
    </row>
    <row r="956" spans="1:8" hidden="1" outlineLevel="1" x14ac:dyDescent="0.2">
      <c r="A956" s="177"/>
      <c r="B956" s="179"/>
      <c r="C956" s="116" t="s">
        <v>474</v>
      </c>
      <c r="D956" s="115">
        <v>0</v>
      </c>
      <c r="E956" s="14">
        <f>IFERROR(D956/D952*100,"0,0")</f>
        <v>0</v>
      </c>
      <c r="F956" s="115">
        <v>0</v>
      </c>
      <c r="G956" s="14">
        <f>IFERROR(F956/F952*100,"0,0")</f>
        <v>0</v>
      </c>
      <c r="H956" s="14" t="str">
        <f t="shared" si="262"/>
        <v>0</v>
      </c>
    </row>
    <row r="957" spans="1:8" hidden="1" outlineLevel="1" x14ac:dyDescent="0.2">
      <c r="A957" s="176" t="s">
        <v>289</v>
      </c>
      <c r="B957" s="178" t="s">
        <v>48</v>
      </c>
      <c r="C957" s="116" t="s">
        <v>470</v>
      </c>
      <c r="D957" s="115">
        <f>D958+D959+D960+D961</f>
        <v>1203</v>
      </c>
      <c r="E957" s="14">
        <f>E958+E959+E960+E961</f>
        <v>100</v>
      </c>
      <c r="F957" s="115">
        <f>F958+F959+F960+F961</f>
        <v>818.1</v>
      </c>
      <c r="G957" s="14">
        <f>G958+G959+G960+G961</f>
        <v>100</v>
      </c>
      <c r="H957" s="14">
        <f t="shared" si="262"/>
        <v>-32</v>
      </c>
    </row>
    <row r="958" spans="1:8" ht="31.5" hidden="1" outlineLevel="1" x14ac:dyDescent="0.2">
      <c r="A958" s="176"/>
      <c r="B958" s="123"/>
      <c r="C958" s="116" t="s">
        <v>471</v>
      </c>
      <c r="D958" s="115">
        <v>1203</v>
      </c>
      <c r="E958" s="14">
        <f>IFERROR(D958/D957*100,"0,0")</f>
        <v>100</v>
      </c>
      <c r="F958" s="115">
        <v>818.1</v>
      </c>
      <c r="G958" s="14">
        <f>IFERROR(F958/F957*100,"0,0")</f>
        <v>100</v>
      </c>
      <c r="H958" s="14">
        <f t="shared" si="262"/>
        <v>-32</v>
      </c>
    </row>
    <row r="959" spans="1:8" hidden="1" outlineLevel="1" x14ac:dyDescent="0.2">
      <c r="A959" s="176"/>
      <c r="B959" s="123"/>
      <c r="C959" s="116" t="s">
        <v>472</v>
      </c>
      <c r="D959" s="115">
        <v>0</v>
      </c>
      <c r="E959" s="14">
        <f>IFERROR(D959/D957*100,"0,0")</f>
        <v>0</v>
      </c>
      <c r="F959" s="115">
        <v>0</v>
      </c>
      <c r="G959" s="14">
        <f>IFERROR(F959/F957*100,"0,0")</f>
        <v>0</v>
      </c>
      <c r="H959" s="14" t="str">
        <f>IFERROR(F959/D959*100-100,"0,0")</f>
        <v>0,0</v>
      </c>
    </row>
    <row r="960" spans="1:8" hidden="1" outlineLevel="1" x14ac:dyDescent="0.2">
      <c r="A960" s="176"/>
      <c r="B960" s="123"/>
      <c r="C960" s="116" t="s">
        <v>473</v>
      </c>
      <c r="D960" s="115">
        <v>0</v>
      </c>
      <c r="E960" s="14">
        <f>IFERROR(D960/D957*100,"0,0")</f>
        <v>0</v>
      </c>
      <c r="F960" s="115">
        <v>0</v>
      </c>
      <c r="G960" s="14">
        <f>IFERROR(F960/F957*100,"0,0")</f>
        <v>0</v>
      </c>
      <c r="H960" s="14" t="str">
        <f t="shared" ref="H960:H961" si="263">IFERROR(F960/D960*100-100,"0")</f>
        <v>0</v>
      </c>
    </row>
    <row r="961" spans="1:8" hidden="1" outlineLevel="1" x14ac:dyDescent="0.2">
      <c r="A961" s="177"/>
      <c r="B961" s="179"/>
      <c r="C961" s="116" t="s">
        <v>474</v>
      </c>
      <c r="D961" s="115">
        <v>0</v>
      </c>
      <c r="E961" s="14">
        <f>IFERROR(D961/D957*100,"0,0")</f>
        <v>0</v>
      </c>
      <c r="F961" s="115">
        <v>0</v>
      </c>
      <c r="G961" s="14">
        <f>IFERROR(F961/F957*100,"0,0")</f>
        <v>0</v>
      </c>
      <c r="H961" s="14" t="str">
        <f t="shared" si="263"/>
        <v>0</v>
      </c>
    </row>
    <row r="962" spans="1:8" hidden="1" outlineLevel="1" x14ac:dyDescent="0.2">
      <c r="A962" s="176" t="s">
        <v>290</v>
      </c>
      <c r="B962" s="178" t="s">
        <v>577</v>
      </c>
      <c r="C962" s="116" t="s">
        <v>470</v>
      </c>
      <c r="D962" s="115">
        <f>D963+D964+D965+D966</f>
        <v>2296</v>
      </c>
      <c r="E962" s="14">
        <f>E963+E964+E965+E966</f>
        <v>100</v>
      </c>
      <c r="F962" s="115">
        <f>F963+F964+F965+F966</f>
        <v>1676</v>
      </c>
      <c r="G962" s="14">
        <f>G963+G964+G965+G966</f>
        <v>100</v>
      </c>
      <c r="H962" s="14">
        <f t="shared" ref="H962:H973" si="264">IFERROR(F962/D962*100-100,"0,0")</f>
        <v>-27</v>
      </c>
    </row>
    <row r="963" spans="1:8" ht="31.5" hidden="1" outlineLevel="1" x14ac:dyDescent="0.2">
      <c r="A963" s="176"/>
      <c r="B963" s="123"/>
      <c r="C963" s="116" t="s">
        <v>471</v>
      </c>
      <c r="D963" s="115">
        <v>0</v>
      </c>
      <c r="E963" s="14">
        <f>IFERROR(D963/D962*100,"0,0")</f>
        <v>0</v>
      </c>
      <c r="F963" s="115">
        <v>0</v>
      </c>
      <c r="G963" s="14">
        <f>IFERROR(F963/F962*100,"0,0")</f>
        <v>0</v>
      </c>
      <c r="H963" s="14" t="str">
        <f t="shared" si="264"/>
        <v>0,0</v>
      </c>
    </row>
    <row r="964" spans="1:8" hidden="1" outlineLevel="1" x14ac:dyDescent="0.2">
      <c r="A964" s="176"/>
      <c r="B964" s="123"/>
      <c r="C964" s="116" t="s">
        <v>472</v>
      </c>
      <c r="D964" s="115">
        <v>0</v>
      </c>
      <c r="E964" s="14">
        <f>IFERROR(D964/D962*100,"0,0")</f>
        <v>0</v>
      </c>
      <c r="F964" s="115">
        <v>0</v>
      </c>
      <c r="G964" s="14">
        <f>IFERROR(F964/F962*100,"0,0")</f>
        <v>0</v>
      </c>
      <c r="H964" s="14" t="str">
        <f t="shared" si="264"/>
        <v>0,0</v>
      </c>
    </row>
    <row r="965" spans="1:8" hidden="1" outlineLevel="1" x14ac:dyDescent="0.2">
      <c r="A965" s="176"/>
      <c r="B965" s="123"/>
      <c r="C965" s="116" t="s">
        <v>473</v>
      </c>
      <c r="D965" s="115">
        <v>2296</v>
      </c>
      <c r="E965" s="14">
        <f>IFERROR(D965/D962*100,"0,0")</f>
        <v>100</v>
      </c>
      <c r="F965" s="115">
        <v>1676</v>
      </c>
      <c r="G965" s="14">
        <f>IFERROR(F965/F962*100,"0,0")</f>
        <v>100</v>
      </c>
      <c r="H965" s="14">
        <f t="shared" si="264"/>
        <v>-27</v>
      </c>
    </row>
    <row r="966" spans="1:8" hidden="1" outlineLevel="1" x14ac:dyDescent="0.2">
      <c r="A966" s="177"/>
      <c r="B966" s="179"/>
      <c r="C966" s="116" t="s">
        <v>474</v>
      </c>
      <c r="D966" s="115">
        <v>0</v>
      </c>
      <c r="E966" s="14">
        <f>IFERROR(D966/D962*100,"0,0")</f>
        <v>0</v>
      </c>
      <c r="F966" s="115">
        <v>0</v>
      </c>
      <c r="G966" s="14">
        <f>IFERROR(F966/F962*100,"0,0")</f>
        <v>0</v>
      </c>
      <c r="H966" s="14" t="str">
        <f t="shared" si="264"/>
        <v>0,0</v>
      </c>
    </row>
    <row r="967" spans="1:8" hidden="1" outlineLevel="1" x14ac:dyDescent="0.2">
      <c r="A967" s="176" t="s">
        <v>291</v>
      </c>
      <c r="B967" s="178" t="s">
        <v>665</v>
      </c>
      <c r="C967" s="116" t="s">
        <v>470</v>
      </c>
      <c r="D967" s="115">
        <f>D968+D969+D970+D971</f>
        <v>1354</v>
      </c>
      <c r="E967" s="14">
        <f>E968+E969+E970+E971</f>
        <v>100</v>
      </c>
      <c r="F967" s="115">
        <f>F968+F969+F970+F971</f>
        <v>988</v>
      </c>
      <c r="G967" s="14">
        <f>G968+G969+G970+G971</f>
        <v>100</v>
      </c>
      <c r="H967" s="14">
        <f t="shared" si="264"/>
        <v>-27</v>
      </c>
    </row>
    <row r="968" spans="1:8" ht="31.5" hidden="1" outlineLevel="1" x14ac:dyDescent="0.2">
      <c r="A968" s="176"/>
      <c r="B968" s="123"/>
      <c r="C968" s="116" t="s">
        <v>471</v>
      </c>
      <c r="D968" s="115">
        <v>0</v>
      </c>
      <c r="E968" s="14">
        <f>IFERROR(D968/D967*100,"0,0")</f>
        <v>0</v>
      </c>
      <c r="F968" s="115">
        <v>0</v>
      </c>
      <c r="G968" s="14">
        <f>IFERROR(F968/F967*100,"0,0")</f>
        <v>0</v>
      </c>
      <c r="H968" s="14" t="str">
        <f t="shared" si="264"/>
        <v>0,0</v>
      </c>
    </row>
    <row r="969" spans="1:8" hidden="1" outlineLevel="1" x14ac:dyDescent="0.2">
      <c r="A969" s="176"/>
      <c r="B969" s="123"/>
      <c r="C969" s="116" t="s">
        <v>472</v>
      </c>
      <c r="D969" s="115">
        <v>0</v>
      </c>
      <c r="E969" s="14">
        <f>IFERROR(D969/D967*100,"0,0")</f>
        <v>0</v>
      </c>
      <c r="F969" s="115">
        <v>0</v>
      </c>
      <c r="G969" s="14">
        <f>IFERROR(F969/F967*100,"0,0")</f>
        <v>0</v>
      </c>
      <c r="H969" s="14" t="str">
        <f t="shared" si="264"/>
        <v>0,0</v>
      </c>
    </row>
    <row r="970" spans="1:8" hidden="1" outlineLevel="1" x14ac:dyDescent="0.2">
      <c r="A970" s="176"/>
      <c r="B970" s="123"/>
      <c r="C970" s="116" t="s">
        <v>473</v>
      </c>
      <c r="D970" s="115">
        <v>1354</v>
      </c>
      <c r="E970" s="14">
        <f>IFERROR(D970/D967*100,"0,0")</f>
        <v>100</v>
      </c>
      <c r="F970" s="115">
        <v>988</v>
      </c>
      <c r="G970" s="14">
        <f>IFERROR(F970/F967*100,"0,0")</f>
        <v>100</v>
      </c>
      <c r="H970" s="14">
        <f t="shared" si="264"/>
        <v>-27</v>
      </c>
    </row>
    <row r="971" spans="1:8" hidden="1" outlineLevel="1" x14ac:dyDescent="0.2">
      <c r="A971" s="177"/>
      <c r="B971" s="179"/>
      <c r="C971" s="116" t="s">
        <v>474</v>
      </c>
      <c r="D971" s="115">
        <v>0</v>
      </c>
      <c r="E971" s="14">
        <f>IFERROR(D971/D967*100,"0,0")</f>
        <v>0</v>
      </c>
      <c r="F971" s="115">
        <v>0</v>
      </c>
      <c r="G971" s="14">
        <f>IFERROR(F971/F967*100,"0,0")</f>
        <v>0</v>
      </c>
      <c r="H971" s="14" t="str">
        <f t="shared" si="264"/>
        <v>0,0</v>
      </c>
    </row>
    <row r="972" spans="1:8" hidden="1" outlineLevel="1" x14ac:dyDescent="0.2">
      <c r="A972" s="176" t="s">
        <v>292</v>
      </c>
      <c r="B972" s="178" t="s">
        <v>578</v>
      </c>
      <c r="C972" s="116" t="s">
        <v>470</v>
      </c>
      <c r="D972" s="115">
        <f>D973+D974+D975+D976</f>
        <v>3028</v>
      </c>
      <c r="E972" s="14">
        <f>E973+E974+E975+E976</f>
        <v>100</v>
      </c>
      <c r="F972" s="115">
        <f>F973+F974+F975+F976</f>
        <v>2210</v>
      </c>
      <c r="G972" s="14">
        <f>G973+G974+G975+G976</f>
        <v>100</v>
      </c>
      <c r="H972" s="14">
        <f t="shared" si="264"/>
        <v>-27</v>
      </c>
    </row>
    <row r="973" spans="1:8" ht="31.5" hidden="1" outlineLevel="1" x14ac:dyDescent="0.2">
      <c r="A973" s="176"/>
      <c r="B973" s="123"/>
      <c r="C973" s="116" t="s">
        <v>471</v>
      </c>
      <c r="D973" s="115">
        <v>0</v>
      </c>
      <c r="E973" s="14">
        <f>IFERROR(D973/D972*100,"0,0")</f>
        <v>0</v>
      </c>
      <c r="F973" s="115">
        <v>0</v>
      </c>
      <c r="G973" s="14">
        <f>IFERROR(F973/F972*100,"0,0")</f>
        <v>0</v>
      </c>
      <c r="H973" s="14" t="str">
        <f t="shared" si="264"/>
        <v>0,0</v>
      </c>
    </row>
    <row r="974" spans="1:8" hidden="1" outlineLevel="1" x14ac:dyDescent="0.2">
      <c r="A974" s="176"/>
      <c r="B974" s="123"/>
      <c r="C974" s="116" t="s">
        <v>472</v>
      </c>
      <c r="D974" s="115">
        <v>0</v>
      </c>
      <c r="E974" s="14">
        <f>IFERROR(D974/D972*100,"0,0")</f>
        <v>0</v>
      </c>
      <c r="F974" s="115">
        <v>0</v>
      </c>
      <c r="G974" s="14">
        <f>IFERROR(F974/F972*100,"0,0")</f>
        <v>0</v>
      </c>
      <c r="H974" s="14" t="str">
        <f>IFERROR(F974/D974*100-100,"0,0")</f>
        <v>0,0</v>
      </c>
    </row>
    <row r="975" spans="1:8" hidden="1" outlineLevel="1" x14ac:dyDescent="0.2">
      <c r="A975" s="176"/>
      <c r="B975" s="123"/>
      <c r="C975" s="116" t="s">
        <v>473</v>
      </c>
      <c r="D975" s="115">
        <v>3028</v>
      </c>
      <c r="E975" s="14">
        <f>IFERROR(D975/D972*100,"0,0")</f>
        <v>100</v>
      </c>
      <c r="F975" s="115">
        <v>2210</v>
      </c>
      <c r="G975" s="14">
        <f>IFERROR(F975/F972*100,"0,0")</f>
        <v>100</v>
      </c>
      <c r="H975" s="14">
        <f t="shared" ref="H975:H981" si="265">IFERROR(F975/D975*100-100,"0,0")</f>
        <v>-27</v>
      </c>
    </row>
    <row r="976" spans="1:8" hidden="1" outlineLevel="1" x14ac:dyDescent="0.2">
      <c r="A976" s="177"/>
      <c r="B976" s="179"/>
      <c r="C976" s="116" t="s">
        <v>474</v>
      </c>
      <c r="D976" s="115">
        <v>0</v>
      </c>
      <c r="E976" s="14">
        <f>IFERROR(D976/D972*100,"0,0")</f>
        <v>0</v>
      </c>
      <c r="F976" s="115">
        <v>0</v>
      </c>
      <c r="G976" s="14">
        <f>IFERROR(F976/F972*100,"0,0")</f>
        <v>0</v>
      </c>
      <c r="H976" s="14" t="str">
        <f t="shared" si="265"/>
        <v>0,0</v>
      </c>
    </row>
    <row r="977" spans="1:8" hidden="1" outlineLevel="1" x14ac:dyDescent="0.2">
      <c r="A977" s="176" t="s">
        <v>293</v>
      </c>
      <c r="B977" s="178" t="s">
        <v>579</v>
      </c>
      <c r="C977" s="116" t="s">
        <v>470</v>
      </c>
      <c r="D977" s="115">
        <f>D978+D979+D980+D981</f>
        <v>4.2</v>
      </c>
      <c r="E977" s="14">
        <f>E978+E979+E980+E981</f>
        <v>100</v>
      </c>
      <c r="F977" s="115">
        <f>F978+F979+F980+F981</f>
        <v>3.15</v>
      </c>
      <c r="G977" s="14">
        <f>G978+G979+G980+G981</f>
        <v>100</v>
      </c>
      <c r="H977" s="14">
        <f t="shared" si="265"/>
        <v>-25</v>
      </c>
    </row>
    <row r="978" spans="1:8" ht="31.5" hidden="1" outlineLevel="1" x14ac:dyDescent="0.2">
      <c r="A978" s="176"/>
      <c r="B978" s="123"/>
      <c r="C978" s="116" t="s">
        <v>471</v>
      </c>
      <c r="D978" s="115">
        <v>0</v>
      </c>
      <c r="E978" s="14">
        <f>IFERROR(D978/D977*100,"0,0")</f>
        <v>0</v>
      </c>
      <c r="F978" s="115">
        <v>0</v>
      </c>
      <c r="G978" s="14">
        <f>IFERROR(F978/F977*100,"0,0")</f>
        <v>0</v>
      </c>
      <c r="H978" s="14" t="str">
        <f t="shared" si="265"/>
        <v>0,0</v>
      </c>
    </row>
    <row r="979" spans="1:8" hidden="1" outlineLevel="1" x14ac:dyDescent="0.2">
      <c r="A979" s="176"/>
      <c r="B979" s="123"/>
      <c r="C979" s="116" t="s">
        <v>472</v>
      </c>
      <c r="D979" s="115">
        <v>0</v>
      </c>
      <c r="E979" s="14">
        <f>IFERROR(D979/D977*100,"0,0")</f>
        <v>0</v>
      </c>
      <c r="F979" s="115">
        <v>0</v>
      </c>
      <c r="G979" s="14">
        <f>IFERROR(F979/F977*100,"0,0")</f>
        <v>0</v>
      </c>
      <c r="H979" s="14" t="str">
        <f t="shared" si="265"/>
        <v>0,0</v>
      </c>
    </row>
    <row r="980" spans="1:8" hidden="1" outlineLevel="1" x14ac:dyDescent="0.2">
      <c r="A980" s="176"/>
      <c r="B980" s="123"/>
      <c r="C980" s="116" t="s">
        <v>473</v>
      </c>
      <c r="D980" s="115">
        <v>4.2</v>
      </c>
      <c r="E980" s="14">
        <f>IFERROR(D980/D977*100,"0,0")</f>
        <v>100</v>
      </c>
      <c r="F980" s="115">
        <v>3.15</v>
      </c>
      <c r="G980" s="14">
        <f>IFERROR(F980/F977*100,"0,0")</f>
        <v>100</v>
      </c>
      <c r="H980" s="14">
        <f t="shared" si="265"/>
        <v>-25</v>
      </c>
    </row>
    <row r="981" spans="1:8" hidden="1" outlineLevel="1" x14ac:dyDescent="0.2">
      <c r="A981" s="177"/>
      <c r="B981" s="179"/>
      <c r="C981" s="116" t="s">
        <v>474</v>
      </c>
      <c r="D981" s="115">
        <v>0</v>
      </c>
      <c r="E981" s="14">
        <f>IFERROR(D981/D977*100,"0,0")</f>
        <v>0</v>
      </c>
      <c r="F981" s="115">
        <v>0</v>
      </c>
      <c r="G981" s="14">
        <f>IFERROR(F981/F977*100,"0,0")</f>
        <v>0</v>
      </c>
      <c r="H981" s="14" t="str">
        <f t="shared" si="265"/>
        <v>0,0</v>
      </c>
    </row>
    <row r="982" spans="1:8" collapsed="1" x14ac:dyDescent="0.2">
      <c r="A982" s="147" t="s">
        <v>294</v>
      </c>
      <c r="B982" s="146" t="s">
        <v>580</v>
      </c>
      <c r="C982" s="114" t="s">
        <v>470</v>
      </c>
      <c r="D982" s="110">
        <f>D983+D984+D985+D986</f>
        <v>382778.9</v>
      </c>
      <c r="E982" s="112">
        <f>E983+E984+E985+E986</f>
        <v>100</v>
      </c>
      <c r="F982" s="110">
        <f>F983+F984+F985+F986</f>
        <v>260659</v>
      </c>
      <c r="G982" s="112">
        <f>G983+G984+G985+G986</f>
        <v>100</v>
      </c>
      <c r="H982" s="112">
        <f t="shared" ref="H982:H983" si="266">IFERROR(F982/D982*100-100,"0")</f>
        <v>-31.9</v>
      </c>
    </row>
    <row r="983" spans="1:8" ht="31.5" x14ac:dyDescent="0.2">
      <c r="A983" s="147"/>
      <c r="B983" s="146"/>
      <c r="C983" s="114" t="s">
        <v>471</v>
      </c>
      <c r="D983" s="110">
        <f t="shared" ref="D983:D986" si="267">D988+D1018+D1028</f>
        <v>356569.59999999998</v>
      </c>
      <c r="E983" s="112">
        <f>IFERROR(D983/D982*100,"0,0")</f>
        <v>93.2</v>
      </c>
      <c r="F983" s="110">
        <f t="shared" ref="F983:F986" si="268">F988+F1018+F1028</f>
        <v>240892.79999999999</v>
      </c>
      <c r="G983" s="112">
        <f>IFERROR(F983/F982*100,"0,0")</f>
        <v>92.4</v>
      </c>
      <c r="H983" s="112">
        <f t="shared" si="266"/>
        <v>-32.4</v>
      </c>
    </row>
    <row r="984" spans="1:8" x14ac:dyDescent="0.2">
      <c r="A984" s="147"/>
      <c r="B984" s="146"/>
      <c r="C984" s="114" t="s">
        <v>472</v>
      </c>
      <c r="D984" s="110">
        <f t="shared" si="267"/>
        <v>0</v>
      </c>
      <c r="E984" s="112">
        <f>IFERROR(D984/D982*100,"0,0")</f>
        <v>0</v>
      </c>
      <c r="F984" s="110">
        <f t="shared" si="268"/>
        <v>0</v>
      </c>
      <c r="G984" s="112">
        <f>IFERROR(F984/F982*100,"0,0")</f>
        <v>0</v>
      </c>
      <c r="H984" s="112" t="str">
        <f>IFERROR(F984/D984*100-100,"0,0")</f>
        <v>0,0</v>
      </c>
    </row>
    <row r="985" spans="1:8" x14ac:dyDescent="0.2">
      <c r="A985" s="147"/>
      <c r="B985" s="146"/>
      <c r="C985" s="114" t="s">
        <v>473</v>
      </c>
      <c r="D985" s="110">
        <f t="shared" si="267"/>
        <v>0</v>
      </c>
      <c r="E985" s="112">
        <f>IFERROR(D985/D982*100,"0,0")</f>
        <v>0</v>
      </c>
      <c r="F985" s="110">
        <f t="shared" si="268"/>
        <v>0</v>
      </c>
      <c r="G985" s="112">
        <f>IFERROR(F985/F982*100,"0,0")</f>
        <v>0</v>
      </c>
      <c r="H985" s="112" t="str">
        <f>IFERROR(F985/D985*100-100,"0,0")</f>
        <v>0,0</v>
      </c>
    </row>
    <row r="986" spans="1:8" x14ac:dyDescent="0.2">
      <c r="A986" s="147"/>
      <c r="B986" s="146"/>
      <c r="C986" s="114" t="s">
        <v>474</v>
      </c>
      <c r="D986" s="110">
        <f t="shared" si="267"/>
        <v>26209.3</v>
      </c>
      <c r="E986" s="112">
        <f>IFERROR(D986/D982*100,"0,0")</f>
        <v>6.8</v>
      </c>
      <c r="F986" s="110">
        <f t="shared" si="268"/>
        <v>19766.2</v>
      </c>
      <c r="G986" s="112">
        <f>IFERROR(F986/F982*100,"0,0")</f>
        <v>7.6</v>
      </c>
      <c r="H986" s="112">
        <f t="shared" ref="H985:H988" si="269">IFERROR(F986/D986*100-100,"0")</f>
        <v>-24.6</v>
      </c>
    </row>
    <row r="987" spans="1:8" hidden="1" outlineLevel="1" x14ac:dyDescent="0.2">
      <c r="A987" s="147" t="s">
        <v>299</v>
      </c>
      <c r="B987" s="146" t="s">
        <v>300</v>
      </c>
      <c r="C987" s="114" t="s">
        <v>470</v>
      </c>
      <c r="D987" s="110">
        <f>D988+D989+D990+D991</f>
        <v>378927.9</v>
      </c>
      <c r="E987" s="112">
        <f>E988+E989+E990+E991</f>
        <v>100</v>
      </c>
      <c r="F987" s="110">
        <f t="shared" ref="F987:G987" si="270">F988+F989+F990+F991</f>
        <v>257680</v>
      </c>
      <c r="G987" s="112">
        <f t="shared" si="270"/>
        <v>100</v>
      </c>
      <c r="H987" s="112">
        <f t="shared" si="269"/>
        <v>-32</v>
      </c>
    </row>
    <row r="988" spans="1:8" ht="31.5" hidden="1" outlineLevel="1" x14ac:dyDescent="0.2">
      <c r="A988" s="147"/>
      <c r="B988" s="146"/>
      <c r="C988" s="114" t="s">
        <v>471</v>
      </c>
      <c r="D988" s="110">
        <f t="shared" ref="D988:F991" si="271">D998+D1003+D1008+D1013</f>
        <v>352718.6</v>
      </c>
      <c r="E988" s="112">
        <f>IFERROR(D988/D987*100,"0,0")</f>
        <v>93.1</v>
      </c>
      <c r="F988" s="110">
        <f>F998+F1003+F1008+F1013</f>
        <v>237913.8</v>
      </c>
      <c r="G988" s="112">
        <f>IFERROR(F988/F987*100,"0,0")</f>
        <v>92.3</v>
      </c>
      <c r="H988" s="112">
        <f t="shared" si="269"/>
        <v>-32.5</v>
      </c>
    </row>
    <row r="989" spans="1:8" hidden="1" outlineLevel="1" x14ac:dyDescent="0.2">
      <c r="A989" s="147"/>
      <c r="B989" s="146"/>
      <c r="C989" s="114" t="s">
        <v>472</v>
      </c>
      <c r="D989" s="110">
        <f t="shared" si="271"/>
        <v>0</v>
      </c>
      <c r="E989" s="112">
        <f>IFERROR(D989/D987*100,"0,0")</f>
        <v>0</v>
      </c>
      <c r="F989" s="110">
        <f t="shared" si="271"/>
        <v>0</v>
      </c>
      <c r="G989" s="112">
        <f>IFERROR(F989/F987*100,"0,0")</f>
        <v>0</v>
      </c>
      <c r="H989" s="112" t="str">
        <f>IFERROR(F989/D989*100-100,"0,0")</f>
        <v>0,0</v>
      </c>
    </row>
    <row r="990" spans="1:8" hidden="1" outlineLevel="1" x14ac:dyDescent="0.2">
      <c r="A990" s="147"/>
      <c r="B990" s="146"/>
      <c r="C990" s="114" t="s">
        <v>473</v>
      </c>
      <c r="D990" s="110">
        <f t="shared" si="271"/>
        <v>0</v>
      </c>
      <c r="E990" s="112">
        <f>IFERROR(D990/D987*100,"0,0")</f>
        <v>0</v>
      </c>
      <c r="F990" s="110">
        <f t="shared" si="271"/>
        <v>0</v>
      </c>
      <c r="G990" s="112">
        <f>IFERROR(F990/F987*100,"0,0")</f>
        <v>0</v>
      </c>
      <c r="H990" s="112" t="str">
        <f>IFERROR(F990/D990*100-100,"0,0")</f>
        <v>0,0</v>
      </c>
    </row>
    <row r="991" spans="1:8" hidden="1" outlineLevel="1" x14ac:dyDescent="0.2">
      <c r="A991" s="147"/>
      <c r="B991" s="146"/>
      <c r="C991" s="114" t="s">
        <v>474</v>
      </c>
      <c r="D991" s="110">
        <f t="shared" si="271"/>
        <v>26209.3</v>
      </c>
      <c r="E991" s="112">
        <f>IFERROR(D991/D987*100,"0,0")</f>
        <v>6.9</v>
      </c>
      <c r="F991" s="110">
        <f>F1001</f>
        <v>19766.2</v>
      </c>
      <c r="G991" s="112">
        <f>IFERROR(F991/F987*100,"0,0")</f>
        <v>7.7</v>
      </c>
      <c r="H991" s="112">
        <f t="shared" ref="H991:H993" si="272">IFERROR(F991/D991*100-100,"0")</f>
        <v>-24.6</v>
      </c>
    </row>
    <row r="992" spans="1:8" ht="21.95" hidden="1" customHeight="1" outlineLevel="2" x14ac:dyDescent="0.2">
      <c r="A992" s="131" t="s">
        <v>301</v>
      </c>
      <c r="B992" s="139" t="s">
        <v>581</v>
      </c>
      <c r="C992" s="116" t="s">
        <v>470</v>
      </c>
      <c r="D992" s="110"/>
      <c r="E992" s="14">
        <f>E993+E994+E995+E996</f>
        <v>0</v>
      </c>
      <c r="F992" s="115">
        <f t="shared" ref="F992:G992" si="273">F993+F994+F995+F996</f>
        <v>0</v>
      </c>
      <c r="G992" s="14">
        <f t="shared" si="273"/>
        <v>0</v>
      </c>
      <c r="H992" s="14" t="str">
        <f t="shared" si="272"/>
        <v>0</v>
      </c>
    </row>
    <row r="993" spans="1:8" ht="30" hidden="1" customHeight="1" outlineLevel="2" x14ac:dyDescent="0.2">
      <c r="A993" s="132"/>
      <c r="B993" s="140"/>
      <c r="C993" s="116" t="s">
        <v>471</v>
      </c>
      <c r="D993" s="110"/>
      <c r="E993" s="14" t="str">
        <f>IFERROR(D993/D992*100,"0,0")</f>
        <v>0,0</v>
      </c>
      <c r="F993" s="115"/>
      <c r="G993" s="14" t="str">
        <f>IFERROR(F993/F992*100,"0,0")</f>
        <v>0,0</v>
      </c>
      <c r="H993" s="14" t="str">
        <f t="shared" si="272"/>
        <v>0</v>
      </c>
    </row>
    <row r="994" spans="1:8" ht="21.95" hidden="1" customHeight="1" outlineLevel="2" x14ac:dyDescent="0.2">
      <c r="A994" s="132"/>
      <c r="B994" s="140"/>
      <c r="C994" s="116" t="s">
        <v>472</v>
      </c>
      <c r="D994" s="110"/>
      <c r="E994" s="14" t="str">
        <f>IFERROR(D994/D992*100,"0,0")</f>
        <v>0,0</v>
      </c>
      <c r="F994" s="115"/>
      <c r="G994" s="14" t="str">
        <f>IFERROR(F994/F992*100,"0,0")</f>
        <v>0,0</v>
      </c>
      <c r="H994" s="14" t="str">
        <f>IFERROR(F994/D994*100-100,"0,0")</f>
        <v>0,0</v>
      </c>
    </row>
    <row r="995" spans="1:8" ht="21.95" hidden="1" customHeight="1" outlineLevel="2" x14ac:dyDescent="0.2">
      <c r="A995" s="132"/>
      <c r="B995" s="140"/>
      <c r="C995" s="116" t="s">
        <v>473</v>
      </c>
      <c r="D995" s="110"/>
      <c r="E995" s="14" t="str">
        <f>IFERROR(D995/D992*100,"0,0")</f>
        <v>0,0</v>
      </c>
      <c r="F995" s="115"/>
      <c r="G995" s="14" t="str">
        <f>IFERROR(F995/F992*100,"0,0")</f>
        <v>0,0</v>
      </c>
      <c r="H995" s="14" t="str">
        <f t="shared" ref="H995:H998" si="274">IFERROR(F995/D995*100-100,"0")</f>
        <v>0</v>
      </c>
    </row>
    <row r="996" spans="1:8" ht="21.95" hidden="1" customHeight="1" outlineLevel="2" x14ac:dyDescent="0.2">
      <c r="A996" s="133"/>
      <c r="B996" s="140"/>
      <c r="C996" s="116" t="s">
        <v>474</v>
      </c>
      <c r="D996" s="110"/>
      <c r="E996" s="14" t="str">
        <f>IFERROR(D996/D992*100,"0,0")</f>
        <v>0,0</v>
      </c>
      <c r="F996" s="115">
        <v>0</v>
      </c>
      <c r="G996" s="14" t="str">
        <f>IFERROR(F996/F992*100,"0,0")</f>
        <v>0,0</v>
      </c>
      <c r="H996" s="14" t="str">
        <f t="shared" si="274"/>
        <v>0</v>
      </c>
    </row>
    <row r="997" spans="1:8" hidden="1" outlineLevel="1" collapsed="1" x14ac:dyDescent="0.2">
      <c r="A997" s="145" t="s">
        <v>301</v>
      </c>
      <c r="B997" s="134" t="s">
        <v>325</v>
      </c>
      <c r="C997" s="116" t="s">
        <v>470</v>
      </c>
      <c r="D997" s="115">
        <f>SUM(D998:D1001)</f>
        <v>275887.3</v>
      </c>
      <c r="E997" s="14">
        <f>E998+E999+E1000+E1001</f>
        <v>100</v>
      </c>
      <c r="F997" s="115">
        <f>F998+F999+F1000+F1001</f>
        <v>214163.8</v>
      </c>
      <c r="G997" s="14">
        <f>G998+G999+G1000+G1001</f>
        <v>100</v>
      </c>
      <c r="H997" s="14">
        <f t="shared" si="274"/>
        <v>-22.4</v>
      </c>
    </row>
    <row r="998" spans="1:8" ht="31.5" hidden="1" outlineLevel="1" x14ac:dyDescent="0.2">
      <c r="A998" s="145"/>
      <c r="B998" s="134"/>
      <c r="C998" s="116" t="s">
        <v>471</v>
      </c>
      <c r="D998" s="115">
        <v>249678</v>
      </c>
      <c r="E998" s="14">
        <f>IFERROR(D998/D997*100,"0,0")</f>
        <v>90.5</v>
      </c>
      <c r="F998" s="115">
        <v>194397.6</v>
      </c>
      <c r="G998" s="14">
        <f>IFERROR(F998/F997*100,"0,0")</f>
        <v>90.8</v>
      </c>
      <c r="H998" s="14">
        <f t="shared" si="274"/>
        <v>-22.1</v>
      </c>
    </row>
    <row r="999" spans="1:8" hidden="1" outlineLevel="1" x14ac:dyDescent="0.2">
      <c r="A999" s="145"/>
      <c r="B999" s="134"/>
      <c r="C999" s="116" t="s">
        <v>472</v>
      </c>
      <c r="D999" s="33">
        <v>0</v>
      </c>
      <c r="E999" s="33">
        <f>IFERROR(D999/D997*100,"0,0")</f>
        <v>0</v>
      </c>
      <c r="F999" s="33">
        <v>0</v>
      </c>
      <c r="G999" s="33">
        <f>IFERROR(F999/F997*100,"0,0")</f>
        <v>0</v>
      </c>
      <c r="H999" s="33" t="str">
        <f>IFERROR(F999/D999*100-100,"0,0")</f>
        <v>0,0</v>
      </c>
    </row>
    <row r="1000" spans="1:8" hidden="1" outlineLevel="1" x14ac:dyDescent="0.2">
      <c r="A1000" s="145"/>
      <c r="B1000" s="134"/>
      <c r="C1000" s="116" t="s">
        <v>473</v>
      </c>
      <c r="D1000" s="115">
        <v>0</v>
      </c>
      <c r="E1000" s="14">
        <f>IFERROR(D1000/D997*100,"0,0")</f>
        <v>0</v>
      </c>
      <c r="F1000" s="115">
        <v>0</v>
      </c>
      <c r="G1000" s="14">
        <f>IFERROR(F1000/F997*100,"0,0")</f>
        <v>0</v>
      </c>
      <c r="H1000" s="33" t="str">
        <f t="shared" ref="H1000:H1016" si="275">IFERROR(F1000/D1000*100-100,"0,0")</f>
        <v>0,0</v>
      </c>
    </row>
    <row r="1001" spans="1:8" hidden="1" outlineLevel="1" x14ac:dyDescent="0.2">
      <c r="A1001" s="145"/>
      <c r="B1001" s="134"/>
      <c r="C1001" s="116" t="s">
        <v>474</v>
      </c>
      <c r="D1001" s="115">
        <v>26209.3</v>
      </c>
      <c r="E1001" s="14">
        <f>IFERROR(D1001/D997*100,"0,0")</f>
        <v>9.5</v>
      </c>
      <c r="F1001" s="115">
        <v>19766.2</v>
      </c>
      <c r="G1001" s="14">
        <f>IFERROR(F1001/F997*100,"0,0")</f>
        <v>9.1999999999999993</v>
      </c>
      <c r="H1001" s="14">
        <f t="shared" si="275"/>
        <v>-24.6</v>
      </c>
    </row>
    <row r="1002" spans="1:8" hidden="1" outlineLevel="1" x14ac:dyDescent="0.2">
      <c r="A1002" s="145" t="s">
        <v>302</v>
      </c>
      <c r="B1002" s="134" t="s">
        <v>303</v>
      </c>
      <c r="C1002" s="116" t="s">
        <v>470</v>
      </c>
      <c r="D1002" s="115">
        <f>D1003+D1004+D1005+D1006</f>
        <v>0</v>
      </c>
      <c r="E1002" s="14">
        <f>E1003+E1004+E1005+E1006</f>
        <v>0</v>
      </c>
      <c r="F1002" s="115">
        <f>F1003+F1004+F1005+F1006</f>
        <v>15</v>
      </c>
      <c r="G1002" s="14">
        <f>G1003+G1004+G1005+G1006</f>
        <v>100</v>
      </c>
      <c r="H1002" s="33" t="str">
        <f t="shared" si="275"/>
        <v>0,0</v>
      </c>
    </row>
    <row r="1003" spans="1:8" ht="31.5" hidden="1" outlineLevel="1" x14ac:dyDescent="0.2">
      <c r="A1003" s="145"/>
      <c r="B1003" s="134"/>
      <c r="C1003" s="116" t="s">
        <v>471</v>
      </c>
      <c r="D1003" s="115">
        <v>0</v>
      </c>
      <c r="E1003" s="14" t="str">
        <f>IFERROR(D1003/D1002*100,"0,0")</f>
        <v>0,0</v>
      </c>
      <c r="F1003" s="36">
        <v>15</v>
      </c>
      <c r="G1003" s="14">
        <f>IFERROR(F1003/F1002*100,"0,0")</f>
        <v>100</v>
      </c>
      <c r="H1003" s="33" t="str">
        <f t="shared" si="275"/>
        <v>0,0</v>
      </c>
    </row>
    <row r="1004" spans="1:8" hidden="1" outlineLevel="1" x14ac:dyDescent="0.2">
      <c r="A1004" s="145"/>
      <c r="B1004" s="134"/>
      <c r="C1004" s="116" t="s">
        <v>472</v>
      </c>
      <c r="D1004" s="33">
        <v>0</v>
      </c>
      <c r="E1004" s="14" t="str">
        <f>IFERROR(D1004/D1002*100,"0,0")</f>
        <v>0,0</v>
      </c>
      <c r="F1004" s="36">
        <v>0</v>
      </c>
      <c r="G1004" s="14">
        <f>IFERROR(F1004/F1002*100,"0,0")</f>
        <v>0</v>
      </c>
      <c r="H1004" s="33" t="str">
        <f t="shared" si="275"/>
        <v>0,0</v>
      </c>
    </row>
    <row r="1005" spans="1:8" hidden="1" outlineLevel="1" x14ac:dyDescent="0.2">
      <c r="A1005" s="145"/>
      <c r="B1005" s="134"/>
      <c r="C1005" s="116" t="s">
        <v>473</v>
      </c>
      <c r="D1005" s="115">
        <v>0</v>
      </c>
      <c r="E1005" s="14" t="str">
        <f>IFERROR(D1005/D1002*100,"0,0")</f>
        <v>0,0</v>
      </c>
      <c r="F1005" s="36">
        <v>0</v>
      </c>
      <c r="G1005" s="14">
        <f>IFERROR(F1005/F1002*100,"0,0")</f>
        <v>0</v>
      </c>
      <c r="H1005" s="33" t="str">
        <f t="shared" si="275"/>
        <v>0,0</v>
      </c>
    </row>
    <row r="1006" spans="1:8" hidden="1" outlineLevel="1" x14ac:dyDescent="0.2">
      <c r="A1006" s="145"/>
      <c r="B1006" s="134"/>
      <c r="C1006" s="116" t="s">
        <v>474</v>
      </c>
      <c r="D1006" s="33">
        <v>0</v>
      </c>
      <c r="E1006" s="14" t="str">
        <f>IFERROR(D1006/D1002*100,"0,0")</f>
        <v>0,0</v>
      </c>
      <c r="F1006" s="33">
        <v>0</v>
      </c>
      <c r="G1006" s="14">
        <f>IFERROR(F1006/F1002*100,"0,0")</f>
        <v>0</v>
      </c>
      <c r="H1006" s="33" t="str">
        <f t="shared" si="275"/>
        <v>0,0</v>
      </c>
    </row>
    <row r="1007" spans="1:8" hidden="1" outlineLevel="1" x14ac:dyDescent="0.2">
      <c r="A1007" s="145" t="s">
        <v>304</v>
      </c>
      <c r="B1007" s="134" t="s">
        <v>88</v>
      </c>
      <c r="C1007" s="116" t="s">
        <v>470</v>
      </c>
      <c r="D1007" s="115">
        <f>D1008</f>
        <v>2724.6</v>
      </c>
      <c r="E1007" s="14">
        <f>E1008+E1009+E1010+E1011</f>
        <v>100</v>
      </c>
      <c r="F1007" s="115">
        <f>F1008</f>
        <v>1744.3</v>
      </c>
      <c r="G1007" s="14">
        <f>G1008+G1009+G1010+G1011</f>
        <v>100</v>
      </c>
      <c r="H1007" s="14">
        <f t="shared" si="275"/>
        <v>-36</v>
      </c>
    </row>
    <row r="1008" spans="1:8" ht="31.5" hidden="1" outlineLevel="1" x14ac:dyDescent="0.2">
      <c r="A1008" s="145"/>
      <c r="B1008" s="134"/>
      <c r="C1008" s="116" t="s">
        <v>471</v>
      </c>
      <c r="D1008" s="115">
        <v>2724.6</v>
      </c>
      <c r="E1008" s="14">
        <f>IFERROR(D1008/D1007*100,"0,0")</f>
        <v>100</v>
      </c>
      <c r="F1008" s="115">
        <v>1744.3</v>
      </c>
      <c r="G1008" s="14">
        <f>IFERROR(F1008/F1007*100,"0,0")</f>
        <v>100</v>
      </c>
      <c r="H1008" s="14">
        <f t="shared" si="275"/>
        <v>-36</v>
      </c>
    </row>
    <row r="1009" spans="1:8" hidden="1" outlineLevel="1" x14ac:dyDescent="0.2">
      <c r="A1009" s="145"/>
      <c r="B1009" s="134"/>
      <c r="C1009" s="116" t="s">
        <v>472</v>
      </c>
      <c r="D1009" s="33">
        <v>0</v>
      </c>
      <c r="E1009" s="33">
        <f>IFERROR(D1009/D1007*100,"0,0")</f>
        <v>0</v>
      </c>
      <c r="F1009" s="33">
        <v>0</v>
      </c>
      <c r="G1009" s="33">
        <f>IFERROR(F1009/F1007*100,"0,0")</f>
        <v>0</v>
      </c>
      <c r="H1009" s="33" t="str">
        <f t="shared" si="275"/>
        <v>0,0</v>
      </c>
    </row>
    <row r="1010" spans="1:8" hidden="1" outlineLevel="1" x14ac:dyDescent="0.2">
      <c r="A1010" s="145"/>
      <c r="B1010" s="134"/>
      <c r="C1010" s="116" t="s">
        <v>473</v>
      </c>
      <c r="D1010" s="33">
        <v>0</v>
      </c>
      <c r="E1010" s="33">
        <f>IFERROR(D1010/D1007*100,"0,0")</f>
        <v>0</v>
      </c>
      <c r="F1010" s="33">
        <v>0</v>
      </c>
      <c r="G1010" s="33">
        <f>IFERROR(F1010/F1007*100,"0,0")</f>
        <v>0</v>
      </c>
      <c r="H1010" s="33" t="str">
        <f t="shared" si="275"/>
        <v>0,0</v>
      </c>
    </row>
    <row r="1011" spans="1:8" hidden="1" outlineLevel="1" x14ac:dyDescent="0.2">
      <c r="A1011" s="145"/>
      <c r="B1011" s="134"/>
      <c r="C1011" s="116" t="s">
        <v>474</v>
      </c>
      <c r="D1011" s="33">
        <v>0</v>
      </c>
      <c r="E1011" s="33">
        <f>IFERROR(D1011/D1007*100,"0,0")</f>
        <v>0</v>
      </c>
      <c r="F1011" s="33">
        <v>0</v>
      </c>
      <c r="G1011" s="33">
        <f>IFERROR(F1011/F1007*100,"0,0")</f>
        <v>0</v>
      </c>
      <c r="H1011" s="33" t="str">
        <f t="shared" si="275"/>
        <v>0,0</v>
      </c>
    </row>
    <row r="1012" spans="1:8" hidden="1" outlineLevel="1" x14ac:dyDescent="0.2">
      <c r="A1012" s="131" t="s">
        <v>306</v>
      </c>
      <c r="B1012" s="134" t="s">
        <v>202</v>
      </c>
      <c r="C1012" s="116" t="s">
        <v>470</v>
      </c>
      <c r="D1012" s="115">
        <f>D1013+D1014+D1015+D1016</f>
        <v>100316</v>
      </c>
      <c r="E1012" s="14">
        <f>E1013+E1014+E1015+E1016</f>
        <v>100</v>
      </c>
      <c r="F1012" s="115">
        <f>F1013+F1014+F1015+F1016</f>
        <v>41756.9</v>
      </c>
      <c r="G1012" s="14">
        <f>G1013+G1014+G1015+G1016</f>
        <v>100</v>
      </c>
      <c r="H1012" s="14">
        <f t="shared" si="275"/>
        <v>-58.4</v>
      </c>
    </row>
    <row r="1013" spans="1:8" ht="31.5" hidden="1" outlineLevel="1" x14ac:dyDescent="0.2">
      <c r="A1013" s="132"/>
      <c r="B1013" s="134"/>
      <c r="C1013" s="116" t="s">
        <v>471</v>
      </c>
      <c r="D1013" s="115">
        <v>100316</v>
      </c>
      <c r="E1013" s="14">
        <f>IFERROR(D1013/D1012*100,"0,0")</f>
        <v>100</v>
      </c>
      <c r="F1013" s="115">
        <v>41756.9</v>
      </c>
      <c r="G1013" s="14">
        <f>IFERROR(F1013/F1012*100,"0,0")</f>
        <v>100</v>
      </c>
      <c r="H1013" s="14">
        <f t="shared" si="275"/>
        <v>-58.4</v>
      </c>
    </row>
    <row r="1014" spans="1:8" hidden="1" outlineLevel="1" x14ac:dyDescent="0.2">
      <c r="A1014" s="132"/>
      <c r="B1014" s="134"/>
      <c r="C1014" s="116" t="s">
        <v>472</v>
      </c>
      <c r="D1014" s="115">
        <v>0</v>
      </c>
      <c r="E1014" s="14">
        <f>IFERROR(D1014/D1012*100,"0,0")</f>
        <v>0</v>
      </c>
      <c r="F1014" s="115">
        <v>0</v>
      </c>
      <c r="G1014" s="14">
        <f>IFERROR(F1014/F1012*100,"0,0")</f>
        <v>0</v>
      </c>
      <c r="H1014" s="33" t="str">
        <f t="shared" si="275"/>
        <v>0,0</v>
      </c>
    </row>
    <row r="1015" spans="1:8" hidden="1" outlineLevel="1" x14ac:dyDescent="0.2">
      <c r="A1015" s="132"/>
      <c r="B1015" s="134"/>
      <c r="C1015" s="116" t="s">
        <v>473</v>
      </c>
      <c r="D1015" s="115">
        <v>0</v>
      </c>
      <c r="E1015" s="14">
        <f>IFERROR(D1015/D1012*100,"0,0")</f>
        <v>0</v>
      </c>
      <c r="F1015" s="115">
        <v>0</v>
      </c>
      <c r="G1015" s="14">
        <f>IFERROR(F1015/F1012*100,"0,0")</f>
        <v>0</v>
      </c>
      <c r="H1015" s="33" t="str">
        <f t="shared" si="275"/>
        <v>0,0</v>
      </c>
    </row>
    <row r="1016" spans="1:8" hidden="1" outlineLevel="1" x14ac:dyDescent="0.2">
      <c r="A1016" s="133"/>
      <c r="B1016" s="134"/>
      <c r="C1016" s="116" t="s">
        <v>474</v>
      </c>
      <c r="D1016" s="115">
        <v>0</v>
      </c>
      <c r="E1016" s="14">
        <f>IFERROR(D1016/D1012*100,"0,0")</f>
        <v>0</v>
      </c>
      <c r="F1016" s="115">
        <v>0</v>
      </c>
      <c r="G1016" s="14">
        <f>IFERROR(F1016/F1012*100,"0,0")</f>
        <v>0</v>
      </c>
      <c r="H1016" s="33" t="str">
        <f t="shared" si="275"/>
        <v>0,0</v>
      </c>
    </row>
    <row r="1017" spans="1:8" hidden="1" outlineLevel="1" x14ac:dyDescent="0.2">
      <c r="A1017" s="147" t="s">
        <v>307</v>
      </c>
      <c r="B1017" s="146" t="s">
        <v>308</v>
      </c>
      <c r="C1017" s="114" t="s">
        <v>470</v>
      </c>
      <c r="D1017" s="110">
        <f>SUM(D1018:D1021)</f>
        <v>180</v>
      </c>
      <c r="E1017" s="112">
        <f>E1018+E1019+E1020+E1021</f>
        <v>100</v>
      </c>
      <c r="F1017" s="110">
        <f>SUM(F1018:F1021)</f>
        <v>161.80000000000001</v>
      </c>
      <c r="G1017" s="112">
        <f>G1018+G1019+G1020+G1021</f>
        <v>100</v>
      </c>
      <c r="H1017" s="112">
        <f t="shared" ref="H1017:H1018" si="276">IFERROR(F1017/D1017*100-100,"0")</f>
        <v>-10.1</v>
      </c>
    </row>
    <row r="1018" spans="1:8" ht="31.5" hidden="1" outlineLevel="1" x14ac:dyDescent="0.2">
      <c r="A1018" s="147"/>
      <c r="B1018" s="146"/>
      <c r="C1018" s="114" t="s">
        <v>471</v>
      </c>
      <c r="D1018" s="110">
        <f t="shared" ref="D1018:F1021" si="277">D1023</f>
        <v>180</v>
      </c>
      <c r="E1018" s="112">
        <f>IFERROR(D1018/D1017*100,"0,0")</f>
        <v>100</v>
      </c>
      <c r="F1018" s="110">
        <f t="shared" ref="F1018:F1019" si="278">F1023</f>
        <v>161.80000000000001</v>
      </c>
      <c r="G1018" s="112">
        <f>IFERROR(F1018/F1017*100,"0,0")</f>
        <v>100</v>
      </c>
      <c r="H1018" s="112">
        <f t="shared" si="276"/>
        <v>-10.1</v>
      </c>
    </row>
    <row r="1019" spans="1:8" hidden="1" outlineLevel="1" x14ac:dyDescent="0.2">
      <c r="A1019" s="147"/>
      <c r="B1019" s="146"/>
      <c r="C1019" s="114" t="s">
        <v>472</v>
      </c>
      <c r="D1019" s="110">
        <f t="shared" si="277"/>
        <v>0</v>
      </c>
      <c r="E1019" s="37">
        <f>IFERROR(D1019/D1017*100,"0,0")</f>
        <v>0</v>
      </c>
      <c r="F1019" s="37">
        <f t="shared" si="278"/>
        <v>0</v>
      </c>
      <c r="G1019" s="37">
        <f>IFERROR(F1019/F1017*100,"0,0")</f>
        <v>0</v>
      </c>
      <c r="H1019" s="37" t="str">
        <f>IFERROR(F1019/D1019*100-100,"0,0")</f>
        <v>0,0</v>
      </c>
    </row>
    <row r="1020" spans="1:8" hidden="1" outlineLevel="1" x14ac:dyDescent="0.2">
      <c r="A1020" s="147"/>
      <c r="B1020" s="146"/>
      <c r="C1020" s="114" t="s">
        <v>473</v>
      </c>
      <c r="D1020" s="110">
        <f t="shared" si="277"/>
        <v>0</v>
      </c>
      <c r="E1020" s="37">
        <f>IFERROR(D1020/D1017*100,"0,0")</f>
        <v>0</v>
      </c>
      <c r="F1020" s="37">
        <f t="shared" si="277"/>
        <v>0</v>
      </c>
      <c r="G1020" s="37">
        <f>IFERROR(F1020/F1017*100,"0,0")</f>
        <v>0</v>
      </c>
      <c r="H1020" s="37" t="str">
        <f t="shared" ref="H1020:H1021" si="279">IFERROR(F1020/D1020*100-100,"0,0")</f>
        <v>0,0</v>
      </c>
    </row>
    <row r="1021" spans="1:8" hidden="1" outlineLevel="1" x14ac:dyDescent="0.2">
      <c r="A1021" s="147"/>
      <c r="B1021" s="146"/>
      <c r="C1021" s="114" t="s">
        <v>474</v>
      </c>
      <c r="D1021" s="110">
        <f t="shared" si="277"/>
        <v>0</v>
      </c>
      <c r="E1021" s="37">
        <f>IFERROR(D1021/D1017*100,"0,0")</f>
        <v>0</v>
      </c>
      <c r="F1021" s="37">
        <f t="shared" si="277"/>
        <v>0</v>
      </c>
      <c r="G1021" s="37">
        <f>IFERROR(F1021/F1017*100,"0,0")</f>
        <v>0</v>
      </c>
      <c r="H1021" s="37" t="str">
        <f t="shared" si="279"/>
        <v>0,0</v>
      </c>
    </row>
    <row r="1022" spans="1:8" hidden="1" outlineLevel="1" x14ac:dyDescent="0.2">
      <c r="A1022" s="145" t="s">
        <v>309</v>
      </c>
      <c r="B1022" s="134" t="s">
        <v>88</v>
      </c>
      <c r="C1022" s="116" t="s">
        <v>470</v>
      </c>
      <c r="D1022" s="115">
        <f>SUM(D1023:D1026)</f>
        <v>180</v>
      </c>
      <c r="E1022" s="14">
        <f>E1023+E1024+E1025+E1026</f>
        <v>100</v>
      </c>
      <c r="F1022" s="115">
        <f>SUM(F1023:F1026)</f>
        <v>161.80000000000001</v>
      </c>
      <c r="G1022" s="14">
        <f>G1023+G1024+G1025+G1026</f>
        <v>100</v>
      </c>
      <c r="H1022" s="14">
        <f t="shared" ref="H1022:H1023" si="280">IFERROR(F1022/D1022*100-100,"0")</f>
        <v>-10.1</v>
      </c>
    </row>
    <row r="1023" spans="1:8" ht="31.5" hidden="1" outlineLevel="1" x14ac:dyDescent="0.2">
      <c r="A1023" s="145"/>
      <c r="B1023" s="134"/>
      <c r="C1023" s="116" t="s">
        <v>471</v>
      </c>
      <c r="D1023" s="115">
        <v>180</v>
      </c>
      <c r="E1023" s="14">
        <f>IFERROR(D1023/D1022*100,"0,0")</f>
        <v>100</v>
      </c>
      <c r="F1023" s="115">
        <v>161.80000000000001</v>
      </c>
      <c r="G1023" s="14">
        <f>IFERROR(F1023/F1022*100,"0,0")</f>
        <v>100</v>
      </c>
      <c r="H1023" s="14">
        <f t="shared" si="280"/>
        <v>-10.1</v>
      </c>
    </row>
    <row r="1024" spans="1:8" hidden="1" outlineLevel="1" x14ac:dyDescent="0.2">
      <c r="A1024" s="145"/>
      <c r="B1024" s="134"/>
      <c r="C1024" s="116" t="s">
        <v>472</v>
      </c>
      <c r="D1024" s="110">
        <v>0</v>
      </c>
      <c r="E1024" s="33">
        <f>IFERROR(D1024/D1022*100,"0,0")</f>
        <v>0</v>
      </c>
      <c r="F1024" s="33">
        <v>0</v>
      </c>
      <c r="G1024" s="33">
        <f>IFERROR(F1024/F1022*100,"0,0")</f>
        <v>0</v>
      </c>
      <c r="H1024" s="33" t="str">
        <f>IFERROR(F1024/D1024*100-100,"0,0")</f>
        <v>0,0</v>
      </c>
    </row>
    <row r="1025" spans="1:8" hidden="1" outlineLevel="1" x14ac:dyDescent="0.2">
      <c r="A1025" s="145"/>
      <c r="B1025" s="134"/>
      <c r="C1025" s="116" t="s">
        <v>473</v>
      </c>
      <c r="D1025" s="110">
        <v>0</v>
      </c>
      <c r="E1025" s="33">
        <f>IFERROR(D1025/D1022*100,"0,0")</f>
        <v>0</v>
      </c>
      <c r="F1025" s="33">
        <v>0</v>
      </c>
      <c r="G1025" s="33">
        <f>IFERROR(F1025/F1022*100,"0,0")</f>
        <v>0</v>
      </c>
      <c r="H1025" s="33" t="str">
        <f t="shared" ref="H1025:H1026" si="281">IFERROR(F1025/D1025*100-100,"0,0")</f>
        <v>0,0</v>
      </c>
    </row>
    <row r="1026" spans="1:8" hidden="1" outlineLevel="1" x14ac:dyDescent="0.2">
      <c r="A1026" s="145"/>
      <c r="B1026" s="134"/>
      <c r="C1026" s="116" t="s">
        <v>474</v>
      </c>
      <c r="D1026" s="110">
        <v>0</v>
      </c>
      <c r="E1026" s="33">
        <f>IFERROR(D1026/D1022*100,"0,0")</f>
        <v>0</v>
      </c>
      <c r="F1026" s="33">
        <v>0</v>
      </c>
      <c r="G1026" s="33">
        <f>IFERROR(F1026/F1022*100,"0,0")</f>
        <v>0</v>
      </c>
      <c r="H1026" s="33" t="str">
        <f t="shared" si="281"/>
        <v>0,0</v>
      </c>
    </row>
    <row r="1027" spans="1:8" hidden="1" outlineLevel="1" x14ac:dyDescent="0.2">
      <c r="A1027" s="147" t="s">
        <v>310</v>
      </c>
      <c r="B1027" s="146" t="s">
        <v>311</v>
      </c>
      <c r="C1027" s="114" t="s">
        <v>470</v>
      </c>
      <c r="D1027" s="110">
        <f>SUM(D1028:D1031)</f>
        <v>3671</v>
      </c>
      <c r="E1027" s="112">
        <f>E1028+E1029+E1030+E1031</f>
        <v>100</v>
      </c>
      <c r="F1027" s="110">
        <f>SUM(F1028:F1031)</f>
        <v>2817.2</v>
      </c>
      <c r="G1027" s="112">
        <f>G1028+G1029+G1030+G1031</f>
        <v>100</v>
      </c>
      <c r="H1027" s="112">
        <f t="shared" ref="H1027:H1028" si="282">IFERROR(F1027/D1027*100-100,"0")</f>
        <v>-23.3</v>
      </c>
    </row>
    <row r="1028" spans="1:8" ht="31.5" hidden="1" outlineLevel="1" x14ac:dyDescent="0.2">
      <c r="A1028" s="147"/>
      <c r="B1028" s="146"/>
      <c r="C1028" s="114" t="s">
        <v>471</v>
      </c>
      <c r="D1028" s="110">
        <f>D1033+D1038</f>
        <v>3671</v>
      </c>
      <c r="E1028" s="112">
        <f>IFERROR(D1028/D1027*100,"0,0")</f>
        <v>100</v>
      </c>
      <c r="F1028" s="110">
        <f>F1033+F1038</f>
        <v>2817.2</v>
      </c>
      <c r="G1028" s="112">
        <f>IFERROR(F1028/F1027*100,"0,0")</f>
        <v>100</v>
      </c>
      <c r="H1028" s="112">
        <f t="shared" si="282"/>
        <v>-23.3</v>
      </c>
    </row>
    <row r="1029" spans="1:8" hidden="1" outlineLevel="1" x14ac:dyDescent="0.2">
      <c r="A1029" s="147"/>
      <c r="B1029" s="146"/>
      <c r="C1029" s="114" t="s">
        <v>472</v>
      </c>
      <c r="D1029" s="110">
        <f t="shared" ref="D1029:D1031" si="283">D1034+D1039</f>
        <v>0</v>
      </c>
      <c r="E1029" s="110">
        <f>IFERROR(D1029/D1027*100,"0,0")</f>
        <v>0</v>
      </c>
      <c r="F1029" s="110">
        <f t="shared" ref="F1029:F1031" si="284">F1034+F1039</f>
        <v>0</v>
      </c>
      <c r="G1029" s="110">
        <f>IFERROR(F1029/F1027*100,"0,0")</f>
        <v>0</v>
      </c>
      <c r="H1029" s="112" t="str">
        <f>IFERROR(F1029/D1029*100-100,"0,0")</f>
        <v>0,0</v>
      </c>
    </row>
    <row r="1030" spans="1:8" hidden="1" outlineLevel="1" x14ac:dyDescent="0.2">
      <c r="A1030" s="147"/>
      <c r="B1030" s="146"/>
      <c r="C1030" s="114" t="s">
        <v>473</v>
      </c>
      <c r="D1030" s="110">
        <f t="shared" si="283"/>
        <v>0</v>
      </c>
      <c r="E1030" s="110">
        <f>IFERROR(D1030/D1027*100,"0,0")</f>
        <v>0</v>
      </c>
      <c r="F1030" s="110">
        <f t="shared" si="284"/>
        <v>0</v>
      </c>
      <c r="G1030" s="110">
        <f>IFERROR(F1030/F1027*100,"0,0")</f>
        <v>0</v>
      </c>
      <c r="H1030" s="112" t="str">
        <f t="shared" ref="H1030:H1031" si="285">IFERROR(F1030/D1030*100-100,"0,0")</f>
        <v>0,0</v>
      </c>
    </row>
    <row r="1031" spans="1:8" hidden="1" outlineLevel="1" x14ac:dyDescent="0.2">
      <c r="A1031" s="147"/>
      <c r="B1031" s="146"/>
      <c r="C1031" s="114" t="s">
        <v>474</v>
      </c>
      <c r="D1031" s="110">
        <f t="shared" si="283"/>
        <v>0</v>
      </c>
      <c r="E1031" s="110">
        <f>IFERROR(D1031/D1027*100,"0,0")</f>
        <v>0</v>
      </c>
      <c r="F1031" s="110">
        <f t="shared" si="284"/>
        <v>0</v>
      </c>
      <c r="G1031" s="110">
        <f>IFERROR(F1031/F1027*100,"0,0")</f>
        <v>0</v>
      </c>
      <c r="H1031" s="112" t="str">
        <f t="shared" si="285"/>
        <v>0,0</v>
      </c>
    </row>
    <row r="1032" spans="1:8" hidden="1" outlineLevel="1" x14ac:dyDescent="0.2">
      <c r="A1032" s="145" t="s">
        <v>312</v>
      </c>
      <c r="B1032" s="134" t="s">
        <v>118</v>
      </c>
      <c r="C1032" s="116" t="s">
        <v>470</v>
      </c>
      <c r="D1032" s="115">
        <f>SUM(D1033:D1036)</f>
        <v>3671</v>
      </c>
      <c r="E1032" s="14">
        <f>E1033+E1034+E1035+E1036</f>
        <v>100</v>
      </c>
      <c r="F1032" s="115">
        <f>F1033</f>
        <v>2817.2</v>
      </c>
      <c r="G1032" s="14">
        <f>G1033+G1034+G1035+G1036</f>
        <v>100</v>
      </c>
      <c r="H1032" s="14">
        <f t="shared" ref="H1032:H1033" si="286">IFERROR(F1032/D1032*100-100,"0")</f>
        <v>-23.3</v>
      </c>
    </row>
    <row r="1033" spans="1:8" ht="31.5" hidden="1" outlineLevel="1" x14ac:dyDescent="0.2">
      <c r="A1033" s="145"/>
      <c r="B1033" s="134"/>
      <c r="C1033" s="116" t="s">
        <v>471</v>
      </c>
      <c r="D1033" s="115">
        <v>3671</v>
      </c>
      <c r="E1033" s="14">
        <f>IFERROR(D1033/D1032*100,"0,0")</f>
        <v>100</v>
      </c>
      <c r="F1033" s="115">
        <v>2817.2</v>
      </c>
      <c r="G1033" s="14">
        <f>IFERROR(F1033/F1032*100,"0,0")</f>
        <v>100</v>
      </c>
      <c r="H1033" s="14">
        <f t="shared" si="286"/>
        <v>-23.3</v>
      </c>
    </row>
    <row r="1034" spans="1:8" hidden="1" outlineLevel="1" x14ac:dyDescent="0.2">
      <c r="A1034" s="145"/>
      <c r="B1034" s="134"/>
      <c r="C1034" s="116" t="s">
        <v>472</v>
      </c>
      <c r="D1034" s="115">
        <v>0</v>
      </c>
      <c r="E1034" s="14">
        <f>IFERROR(D1034/D1032*100,"0,0")</f>
        <v>0</v>
      </c>
      <c r="F1034" s="115">
        <v>0</v>
      </c>
      <c r="G1034" s="14">
        <f>IFERROR(F1034/F1032*100,"0,0")</f>
        <v>0</v>
      </c>
      <c r="H1034" s="14" t="str">
        <f>IFERROR(F1034/D1034*100-100,"0,0")</f>
        <v>0,0</v>
      </c>
    </row>
    <row r="1035" spans="1:8" hidden="1" outlineLevel="1" x14ac:dyDescent="0.2">
      <c r="A1035" s="145"/>
      <c r="B1035" s="134"/>
      <c r="C1035" s="116" t="s">
        <v>473</v>
      </c>
      <c r="D1035" s="115">
        <v>0</v>
      </c>
      <c r="E1035" s="14">
        <f>IFERROR(D1035/D1032*100,"0,0")</f>
        <v>0</v>
      </c>
      <c r="F1035" s="115">
        <v>0</v>
      </c>
      <c r="G1035" s="14">
        <f>IFERROR(F1035/F1032*100,"0,0")</f>
        <v>0</v>
      </c>
      <c r="H1035" s="14" t="str">
        <f t="shared" ref="H1035:H1036" si="287">IFERROR(F1035/D1035*100-100,"0,0")</f>
        <v>0,0</v>
      </c>
    </row>
    <row r="1036" spans="1:8" ht="14.25" hidden="1" customHeight="1" outlineLevel="1" x14ac:dyDescent="0.2">
      <c r="A1036" s="145"/>
      <c r="B1036" s="134"/>
      <c r="C1036" s="116" t="s">
        <v>474</v>
      </c>
      <c r="D1036" s="115">
        <v>0</v>
      </c>
      <c r="E1036" s="14">
        <f>IFERROR(D1036/D1032*100,"0,0")</f>
        <v>0</v>
      </c>
      <c r="F1036" s="115">
        <v>0</v>
      </c>
      <c r="G1036" s="14">
        <f>IFERROR(F1036/F1032*100,"0,0")</f>
        <v>0</v>
      </c>
      <c r="H1036" s="14" t="str">
        <f t="shared" si="287"/>
        <v>0,0</v>
      </c>
    </row>
    <row r="1037" spans="1:8" ht="0.75" hidden="1" customHeight="1" outlineLevel="1" x14ac:dyDescent="0.2">
      <c r="A1037" s="145"/>
      <c r="B1037" s="134"/>
      <c r="C1037" s="116"/>
      <c r="D1037" s="115"/>
      <c r="E1037" s="14">
        <f>E1038+E1039+E1040+E1041</f>
        <v>0</v>
      </c>
      <c r="F1037" s="115"/>
      <c r="G1037" s="14">
        <f>G1038+G1039+G1040+G1041</f>
        <v>0</v>
      </c>
      <c r="H1037" s="14" t="str">
        <f t="shared" ref="H1037:H1038" si="288">IFERROR(F1037/D1037*100-100,"0")</f>
        <v>0</v>
      </c>
    </row>
    <row r="1038" spans="1:8" ht="29.25" hidden="1" customHeight="1" outlineLevel="1" x14ac:dyDescent="0.2">
      <c r="A1038" s="145"/>
      <c r="B1038" s="134"/>
      <c r="C1038" s="116"/>
      <c r="D1038" s="115"/>
      <c r="E1038" s="14" t="str">
        <f>IFERROR(D1038/D1037*100,"0,0")</f>
        <v>0,0</v>
      </c>
      <c r="F1038" s="115"/>
      <c r="G1038" s="14" t="str">
        <f>IFERROR(F1038/F1037*100,"0,0")</f>
        <v>0,0</v>
      </c>
      <c r="H1038" s="14" t="str">
        <f t="shared" si="288"/>
        <v>0</v>
      </c>
    </row>
    <row r="1039" spans="1:8" ht="21.75" hidden="1" customHeight="1" outlineLevel="1" x14ac:dyDescent="0.2">
      <c r="A1039" s="145"/>
      <c r="B1039" s="134"/>
      <c r="C1039" s="116"/>
      <c r="D1039" s="115"/>
      <c r="E1039" s="14" t="str">
        <f>IFERROR(D1039/D1037*100,"0,0")</f>
        <v>0,0</v>
      </c>
      <c r="F1039" s="115"/>
      <c r="G1039" s="14" t="str">
        <f>IFERROR(F1039/F1037*100,"0,0")</f>
        <v>0,0</v>
      </c>
      <c r="H1039" s="14" t="str">
        <f>IFERROR(F1039/D1039*100-100,"0,0")</f>
        <v>0,0</v>
      </c>
    </row>
    <row r="1040" spans="1:8" ht="21.75" hidden="1" customHeight="1" outlineLevel="1" x14ac:dyDescent="0.2">
      <c r="A1040" s="145"/>
      <c r="B1040" s="134"/>
      <c r="C1040" s="116"/>
      <c r="D1040" s="115"/>
      <c r="E1040" s="14" t="str">
        <f>IFERROR(D1040/D1037*100,"0,0")</f>
        <v>0,0</v>
      </c>
      <c r="F1040" s="115"/>
      <c r="G1040" s="14" t="str">
        <f>IFERROR(F1040/F1037*100,"0,0")</f>
        <v>0,0</v>
      </c>
      <c r="H1040" s="14" t="str">
        <f t="shared" ref="H1040:H1043" si="289">IFERROR(F1040/D1040*100-100,"0")</f>
        <v>0</v>
      </c>
    </row>
    <row r="1041" spans="1:8" ht="32.25" hidden="1" customHeight="1" outlineLevel="1" x14ac:dyDescent="0.2">
      <c r="A1041" s="145"/>
      <c r="B1041" s="134"/>
      <c r="C1041" s="116"/>
      <c r="D1041" s="115"/>
      <c r="E1041" s="14" t="str">
        <f>IFERROR(D1041/D1037*100,"0,0")</f>
        <v>0,0</v>
      </c>
      <c r="F1041" s="115"/>
      <c r="G1041" s="14" t="str">
        <f>IFERROR(F1041/F1037*100,"0,0")</f>
        <v>0,0</v>
      </c>
      <c r="H1041" s="14" t="str">
        <f t="shared" si="289"/>
        <v>0</v>
      </c>
    </row>
    <row r="1042" spans="1:8" collapsed="1" x14ac:dyDescent="0.2">
      <c r="A1042" s="147" t="s">
        <v>313</v>
      </c>
      <c r="B1042" s="146" t="s">
        <v>582</v>
      </c>
      <c r="C1042" s="114" t="s">
        <v>470</v>
      </c>
      <c r="D1042" s="110">
        <f>D1043+D1046</f>
        <v>31270</v>
      </c>
      <c r="E1042" s="112">
        <f>E1043+E1044+E1045+E1046</f>
        <v>100</v>
      </c>
      <c r="F1042" s="110">
        <f>F1043+F1046</f>
        <v>22911.4</v>
      </c>
      <c r="G1042" s="112">
        <f>G1043+G1044+G1045+G1046</f>
        <v>100</v>
      </c>
      <c r="H1042" s="112">
        <f t="shared" si="289"/>
        <v>-26.7</v>
      </c>
    </row>
    <row r="1043" spans="1:8" ht="31.5" x14ac:dyDescent="0.2">
      <c r="A1043" s="147"/>
      <c r="B1043" s="146"/>
      <c r="C1043" s="114" t="s">
        <v>471</v>
      </c>
      <c r="D1043" s="110">
        <f>D1048+D1058+D1073</f>
        <v>27470</v>
      </c>
      <c r="E1043" s="112">
        <f>IFERROR(D1043/D1042*100,"0,0")</f>
        <v>87.8</v>
      </c>
      <c r="F1043" s="110">
        <f>F1048+F1058+F1073</f>
        <v>21331.4</v>
      </c>
      <c r="G1043" s="112">
        <f>IFERROR(F1043/F1042*100,"0,0")</f>
        <v>93.1</v>
      </c>
      <c r="H1043" s="112">
        <f t="shared" si="289"/>
        <v>-22.3</v>
      </c>
    </row>
    <row r="1044" spans="1:8" x14ac:dyDescent="0.2">
      <c r="A1044" s="147"/>
      <c r="B1044" s="146"/>
      <c r="C1044" s="114" t="s">
        <v>472</v>
      </c>
      <c r="D1044" s="110">
        <v>0</v>
      </c>
      <c r="E1044" s="112">
        <f>IFERROR(D1044/D1042*100,"0,0")</f>
        <v>0</v>
      </c>
      <c r="F1044" s="110">
        <f>F1049+F1059</f>
        <v>0</v>
      </c>
      <c r="G1044" s="112">
        <f>IFERROR(F1044/F1042*100,"0,0")</f>
        <v>0</v>
      </c>
      <c r="H1044" s="112" t="str">
        <f>IFERROR(F1044/D1044*100-100,"0,0")</f>
        <v>0,0</v>
      </c>
    </row>
    <row r="1045" spans="1:8" x14ac:dyDescent="0.2">
      <c r="A1045" s="147"/>
      <c r="B1045" s="146"/>
      <c r="C1045" s="114" t="s">
        <v>473</v>
      </c>
      <c r="D1045" s="110">
        <v>0</v>
      </c>
      <c r="E1045" s="112">
        <f>IFERROR(D1045/D1042*100,"0,0")</f>
        <v>0</v>
      </c>
      <c r="F1045" s="110">
        <v>0</v>
      </c>
      <c r="G1045" s="112">
        <f>IFERROR(F1045/F1042*100,"0,0")</f>
        <v>0</v>
      </c>
      <c r="H1045" s="112" t="str">
        <f>IFERROR(F1045/D1045*100-100,"0,0")</f>
        <v>0,0</v>
      </c>
    </row>
    <row r="1046" spans="1:8" x14ac:dyDescent="0.2">
      <c r="A1046" s="147"/>
      <c r="B1046" s="146"/>
      <c r="C1046" s="114" t="s">
        <v>474</v>
      </c>
      <c r="D1046" s="110">
        <f>D1051+D1061+D1081</f>
        <v>3800</v>
      </c>
      <c r="E1046" s="112">
        <f>IFERROR(D1046/D1042*100,"0,0")</f>
        <v>12.2</v>
      </c>
      <c r="F1046" s="110">
        <f>F1051+F1061+F1081</f>
        <v>1580</v>
      </c>
      <c r="G1046" s="112">
        <f>IFERROR(F1046/F1042*100,"0,0")</f>
        <v>6.9</v>
      </c>
      <c r="H1046" s="112">
        <f t="shared" ref="H1046:H1047" si="290">IFERROR(F1046/D1046*100-100,"0")</f>
        <v>-58.4</v>
      </c>
    </row>
    <row r="1047" spans="1:8" hidden="1" outlineLevel="1" x14ac:dyDescent="0.2">
      <c r="A1047" s="147" t="s">
        <v>319</v>
      </c>
      <c r="B1047" s="146" t="s">
        <v>583</v>
      </c>
      <c r="C1047" s="114" t="s">
        <v>470</v>
      </c>
      <c r="D1047" s="110">
        <f>D1051</f>
        <v>300</v>
      </c>
      <c r="E1047" s="112">
        <f>E1048+E1049+E1050+E1051</f>
        <v>100</v>
      </c>
      <c r="F1047" s="110">
        <f>F1048+F1049+F1050+F1051</f>
        <v>530.70000000000005</v>
      </c>
      <c r="G1047" s="112">
        <f>G1048+G1049+G1050+G1051</f>
        <v>100</v>
      </c>
      <c r="H1047" s="112">
        <f t="shared" si="290"/>
        <v>76.900000000000006</v>
      </c>
    </row>
    <row r="1048" spans="1:8" ht="31.5" hidden="1" outlineLevel="1" x14ac:dyDescent="0.2">
      <c r="A1048" s="147"/>
      <c r="B1048" s="146"/>
      <c r="C1048" s="114" t="s">
        <v>471</v>
      </c>
      <c r="D1048" s="110">
        <v>0</v>
      </c>
      <c r="E1048" s="112">
        <f>IFERROR(D1048/D1047*100,"0,0")</f>
        <v>0</v>
      </c>
      <c r="F1048" s="110">
        <f>F1053</f>
        <v>250</v>
      </c>
      <c r="G1048" s="112">
        <f>IFERROR(F1048/F1047*100,"0,0")</f>
        <v>47.1</v>
      </c>
      <c r="H1048" s="112" t="str">
        <f>IFERROR(F1048/D1048*100-100,"0,0")</f>
        <v>0,0</v>
      </c>
    </row>
    <row r="1049" spans="1:8" hidden="1" outlineLevel="1" x14ac:dyDescent="0.2">
      <c r="A1049" s="147"/>
      <c r="B1049" s="146"/>
      <c r="C1049" s="114" t="s">
        <v>472</v>
      </c>
      <c r="D1049" s="110">
        <v>0</v>
      </c>
      <c r="E1049" s="112">
        <f>IFERROR(D1049/D1047*100,"0,0")</f>
        <v>0</v>
      </c>
      <c r="F1049" s="110">
        <v>0</v>
      </c>
      <c r="G1049" s="112">
        <f>IFERROR(F1049/F1047*100,"0,0")</f>
        <v>0</v>
      </c>
      <c r="H1049" s="112" t="str">
        <f t="shared" ref="H1049:H1050" si="291">IFERROR(F1049/D1049*100-100,"0,0")</f>
        <v>0,0</v>
      </c>
    </row>
    <row r="1050" spans="1:8" hidden="1" outlineLevel="1" x14ac:dyDescent="0.2">
      <c r="A1050" s="147"/>
      <c r="B1050" s="146"/>
      <c r="C1050" s="114" t="s">
        <v>473</v>
      </c>
      <c r="D1050" s="110">
        <v>0</v>
      </c>
      <c r="E1050" s="112">
        <f>IFERROR(D1050/D1047*100,"0,0")</f>
        <v>0</v>
      </c>
      <c r="F1050" s="110">
        <v>0</v>
      </c>
      <c r="G1050" s="112">
        <f>IFERROR(F1050/F1047*100,"0,0")</f>
        <v>0</v>
      </c>
      <c r="H1050" s="112" t="str">
        <f t="shared" si="291"/>
        <v>0,0</v>
      </c>
    </row>
    <row r="1051" spans="1:8" hidden="1" outlineLevel="1" x14ac:dyDescent="0.2">
      <c r="A1051" s="147"/>
      <c r="B1051" s="146"/>
      <c r="C1051" s="114" t="s">
        <v>474</v>
      </c>
      <c r="D1051" s="110">
        <f>D1056</f>
        <v>300</v>
      </c>
      <c r="E1051" s="112">
        <f>IFERROR(D1051/D1047*100,"0,0")</f>
        <v>100</v>
      </c>
      <c r="F1051" s="110">
        <f>F1056</f>
        <v>280.7</v>
      </c>
      <c r="G1051" s="112">
        <f>IFERROR(F1051/F1047*100,"0,0")</f>
        <v>52.9</v>
      </c>
      <c r="H1051" s="112">
        <f t="shared" ref="H1051:H1052" si="292">IFERROR(F1051/D1051*100-100,"0")</f>
        <v>-6.4</v>
      </c>
    </row>
    <row r="1052" spans="1:8" hidden="1" outlineLevel="1" x14ac:dyDescent="0.2">
      <c r="A1052" s="145" t="s">
        <v>320</v>
      </c>
      <c r="B1052" s="134" t="s">
        <v>321</v>
      </c>
      <c r="C1052" s="116" t="s">
        <v>470</v>
      </c>
      <c r="D1052" s="115">
        <f>D1056</f>
        <v>300</v>
      </c>
      <c r="E1052" s="14">
        <f>E1053+E1054+E1055+E1056</f>
        <v>100</v>
      </c>
      <c r="F1052" s="115">
        <f>F1056+F1053</f>
        <v>530.70000000000005</v>
      </c>
      <c r="G1052" s="14">
        <v>100</v>
      </c>
      <c r="H1052" s="14">
        <f t="shared" si="292"/>
        <v>76.900000000000006</v>
      </c>
    </row>
    <row r="1053" spans="1:8" ht="31.5" hidden="1" outlineLevel="1" x14ac:dyDescent="0.2">
      <c r="A1053" s="145"/>
      <c r="B1053" s="134"/>
      <c r="C1053" s="116" t="s">
        <v>471</v>
      </c>
      <c r="D1053" s="115">
        <v>0</v>
      </c>
      <c r="E1053" s="14">
        <f>IFERROR(D1053/D1052*100,"0,0")</f>
        <v>0</v>
      </c>
      <c r="F1053" s="115">
        <v>250</v>
      </c>
      <c r="G1053" s="14">
        <f>IFERROR(F1053/F1052*100,"0,0")</f>
        <v>47.1</v>
      </c>
      <c r="H1053" s="14" t="str">
        <f>IFERROR(F1053/D1053*100-100,"0,0")</f>
        <v>0,0</v>
      </c>
    </row>
    <row r="1054" spans="1:8" hidden="1" outlineLevel="1" x14ac:dyDescent="0.2">
      <c r="A1054" s="145"/>
      <c r="B1054" s="134"/>
      <c r="C1054" s="116" t="s">
        <v>472</v>
      </c>
      <c r="D1054" s="115">
        <v>0</v>
      </c>
      <c r="E1054" s="14">
        <f>IFERROR(D1054/D1052*100,"0,0")</f>
        <v>0</v>
      </c>
      <c r="F1054" s="115">
        <v>0</v>
      </c>
      <c r="G1054" s="14">
        <f>IFERROR(F1054/F1052*100,"0,0")</f>
        <v>0</v>
      </c>
      <c r="H1054" s="14" t="str">
        <f t="shared" ref="H1054:H1055" si="293">IFERROR(F1054/D1054*100-100,"0,0")</f>
        <v>0,0</v>
      </c>
    </row>
    <row r="1055" spans="1:8" hidden="1" outlineLevel="1" x14ac:dyDescent="0.2">
      <c r="A1055" s="145"/>
      <c r="B1055" s="134"/>
      <c r="C1055" s="116" t="s">
        <v>473</v>
      </c>
      <c r="D1055" s="115">
        <v>0</v>
      </c>
      <c r="E1055" s="14">
        <f>IFERROR(D1055/D1052*100,"0,0")</f>
        <v>0</v>
      </c>
      <c r="F1055" s="115">
        <v>0</v>
      </c>
      <c r="G1055" s="14">
        <f>IFERROR(F1055/F1052*100,"0,0")</f>
        <v>0</v>
      </c>
      <c r="H1055" s="14" t="str">
        <f t="shared" si="293"/>
        <v>0,0</v>
      </c>
    </row>
    <row r="1056" spans="1:8" hidden="1" outlineLevel="1" x14ac:dyDescent="0.2">
      <c r="A1056" s="145"/>
      <c r="B1056" s="134"/>
      <c r="C1056" s="116" t="s">
        <v>474</v>
      </c>
      <c r="D1056" s="115">
        <v>300</v>
      </c>
      <c r="E1056" s="14">
        <f>IFERROR(D1056/D1052*100,"0,0")</f>
        <v>100</v>
      </c>
      <c r="F1056" s="115">
        <v>280.7</v>
      </c>
      <c r="G1056" s="14">
        <f>IFERROR(F1056/F1052*100,"0,0")</f>
        <v>52.9</v>
      </c>
      <c r="H1056" s="14">
        <f t="shared" ref="H1056:H1058" si="294">IFERROR(F1056/D1056*100-100,"0")</f>
        <v>-6.4</v>
      </c>
    </row>
    <row r="1057" spans="1:8" hidden="1" outlineLevel="1" x14ac:dyDescent="0.2">
      <c r="A1057" s="147" t="s">
        <v>322</v>
      </c>
      <c r="B1057" s="146" t="s">
        <v>323</v>
      </c>
      <c r="C1057" s="114" t="s">
        <v>470</v>
      </c>
      <c r="D1057" s="110">
        <f>D1058+D1059+D1060+D1061</f>
        <v>30945</v>
      </c>
      <c r="E1057" s="112">
        <f>E1058+E1059+E1060+E1061</f>
        <v>100</v>
      </c>
      <c r="F1057" s="110">
        <f>F1058+F1061</f>
        <v>22380.7</v>
      </c>
      <c r="G1057" s="112">
        <f>G1058+G1059+G1060+G1061</f>
        <v>100</v>
      </c>
      <c r="H1057" s="112">
        <f t="shared" si="294"/>
        <v>-27.7</v>
      </c>
    </row>
    <row r="1058" spans="1:8" ht="31.5" hidden="1" outlineLevel="1" x14ac:dyDescent="0.2">
      <c r="A1058" s="147"/>
      <c r="B1058" s="146"/>
      <c r="C1058" s="114" t="s">
        <v>471</v>
      </c>
      <c r="D1058" s="110">
        <f>D1063+D1068</f>
        <v>27445</v>
      </c>
      <c r="E1058" s="112">
        <f>IFERROR(D1058/D1057*100,"0,0")</f>
        <v>88.7</v>
      </c>
      <c r="F1058" s="110">
        <f>F1063+F1068</f>
        <v>21081.4</v>
      </c>
      <c r="G1058" s="112">
        <f>IFERROR(F1058/F1057*100,"0,0")</f>
        <v>94.2</v>
      </c>
      <c r="H1058" s="112">
        <f t="shared" si="294"/>
        <v>-23.2</v>
      </c>
    </row>
    <row r="1059" spans="1:8" hidden="1" outlineLevel="1" x14ac:dyDescent="0.2">
      <c r="A1059" s="147"/>
      <c r="B1059" s="146"/>
      <c r="C1059" s="114" t="s">
        <v>472</v>
      </c>
      <c r="D1059" s="110">
        <v>0</v>
      </c>
      <c r="E1059" s="112">
        <f>IFERROR(D1059/D1057*100,"0,0")</f>
        <v>0</v>
      </c>
      <c r="F1059" s="110">
        <f t="shared" ref="F1059" si="295">F1064+F1069</f>
        <v>0</v>
      </c>
      <c r="G1059" s="112">
        <f>IFERROR(F1059/F1057*100,"0,0")</f>
        <v>0</v>
      </c>
      <c r="H1059" s="112" t="str">
        <f>IFERROR(F1059/D1059*100-100,"0,0")</f>
        <v>0,0</v>
      </c>
    </row>
    <row r="1060" spans="1:8" hidden="1" outlineLevel="1" x14ac:dyDescent="0.2">
      <c r="A1060" s="147"/>
      <c r="B1060" s="146"/>
      <c r="C1060" s="114" t="s">
        <v>473</v>
      </c>
      <c r="D1060" s="110">
        <v>0</v>
      </c>
      <c r="E1060" s="112">
        <f>IFERROR(D1060/D1057*100,"0,0")</f>
        <v>0</v>
      </c>
      <c r="F1060" s="110">
        <v>0</v>
      </c>
      <c r="G1060" s="112">
        <f>IFERROR(F1060/F1057*100,"0,0")</f>
        <v>0</v>
      </c>
      <c r="H1060" s="112" t="str">
        <f>IFERROR(F1060/D1060*100-100,"0,0")</f>
        <v>0,0</v>
      </c>
    </row>
    <row r="1061" spans="1:8" hidden="1" outlineLevel="1" x14ac:dyDescent="0.2">
      <c r="A1061" s="147"/>
      <c r="B1061" s="146"/>
      <c r="C1061" s="114" t="s">
        <v>474</v>
      </c>
      <c r="D1061" s="110">
        <f>D1066</f>
        <v>3500</v>
      </c>
      <c r="E1061" s="112">
        <f>IFERROR(D1061/D1057*100,"0,0")</f>
        <v>11.3</v>
      </c>
      <c r="F1061" s="110">
        <f>F1066</f>
        <v>1299.3</v>
      </c>
      <c r="G1061" s="112">
        <f>IFERROR(F1061/F1057*100,"0,0")</f>
        <v>5.8</v>
      </c>
      <c r="H1061" s="112">
        <f t="shared" ref="H1061:H1063" si="296">IFERROR(F1061/D1061*100-100,"0")</f>
        <v>-62.9</v>
      </c>
    </row>
    <row r="1062" spans="1:8" hidden="1" outlineLevel="1" x14ac:dyDescent="0.2">
      <c r="A1062" s="145" t="s">
        <v>324</v>
      </c>
      <c r="B1062" s="134" t="s">
        <v>325</v>
      </c>
      <c r="C1062" s="116" t="s">
        <v>470</v>
      </c>
      <c r="D1062" s="115">
        <f>D1063+D1066</f>
        <v>29447</v>
      </c>
      <c r="E1062" s="14">
        <f>E1063+E1064+E1065+E1066</f>
        <v>100</v>
      </c>
      <c r="F1062" s="115">
        <f>F1063+F1066</f>
        <v>21082.7</v>
      </c>
      <c r="G1062" s="14">
        <f>G1063+G1064+G1065+G1066</f>
        <v>100</v>
      </c>
      <c r="H1062" s="14">
        <f t="shared" si="296"/>
        <v>-28.4</v>
      </c>
    </row>
    <row r="1063" spans="1:8" ht="31.5" hidden="1" outlineLevel="1" x14ac:dyDescent="0.2">
      <c r="A1063" s="145"/>
      <c r="B1063" s="134"/>
      <c r="C1063" s="116" t="s">
        <v>471</v>
      </c>
      <c r="D1063" s="115">
        <v>25947</v>
      </c>
      <c r="E1063" s="14">
        <f>IFERROR(D1063/D1062*100,"0,0")</f>
        <v>88.1</v>
      </c>
      <c r="F1063" s="115">
        <v>19783.400000000001</v>
      </c>
      <c r="G1063" s="14">
        <f>IFERROR(F1063/F1062*100,"0,0")</f>
        <v>93.8</v>
      </c>
      <c r="H1063" s="14">
        <f t="shared" si="296"/>
        <v>-23.8</v>
      </c>
    </row>
    <row r="1064" spans="1:8" hidden="1" outlineLevel="1" x14ac:dyDescent="0.2">
      <c r="A1064" s="145"/>
      <c r="B1064" s="134"/>
      <c r="C1064" s="116" t="s">
        <v>472</v>
      </c>
      <c r="D1064" s="115">
        <v>0</v>
      </c>
      <c r="E1064" s="14">
        <f>IFERROR(D1064/D1062*100,"0,0")</f>
        <v>0</v>
      </c>
      <c r="F1064" s="115">
        <v>0</v>
      </c>
      <c r="G1064" s="14">
        <f>IFERROR(F1064/F1062*100,"0,0")</f>
        <v>0</v>
      </c>
      <c r="H1064" s="14" t="str">
        <f>IFERROR(F1064/D1064*100-100,"0,0")</f>
        <v>0,0</v>
      </c>
    </row>
    <row r="1065" spans="1:8" hidden="1" outlineLevel="1" x14ac:dyDescent="0.2">
      <c r="A1065" s="145"/>
      <c r="B1065" s="134"/>
      <c r="C1065" s="116" t="s">
        <v>473</v>
      </c>
      <c r="D1065" s="115">
        <v>0</v>
      </c>
      <c r="E1065" s="14">
        <f>IFERROR(D1065/D1062*100,"0,0")</f>
        <v>0</v>
      </c>
      <c r="F1065" s="115">
        <v>0</v>
      </c>
      <c r="G1065" s="14">
        <f>IFERROR(F1065/F1062*100,"0,0")</f>
        <v>0</v>
      </c>
      <c r="H1065" s="14" t="str">
        <f>IFERROR(F1065/D1065*100-100,"0,0")</f>
        <v>0,0</v>
      </c>
    </row>
    <row r="1066" spans="1:8" hidden="1" outlineLevel="1" x14ac:dyDescent="0.2">
      <c r="A1066" s="145"/>
      <c r="B1066" s="134"/>
      <c r="C1066" s="116" t="s">
        <v>474</v>
      </c>
      <c r="D1066" s="115">
        <v>3500</v>
      </c>
      <c r="E1066" s="14">
        <f>IFERROR(D1066/D1062*100,"0,0")</f>
        <v>11.9</v>
      </c>
      <c r="F1066" s="115">
        <v>1299.3</v>
      </c>
      <c r="G1066" s="14">
        <f>IFERROR(F1066/F1062*100,"0,0")</f>
        <v>6.2</v>
      </c>
      <c r="H1066" s="14">
        <f t="shared" ref="H1066:H1068" si="297">IFERROR(F1066/D1066*100-100,"0")</f>
        <v>-62.9</v>
      </c>
    </row>
    <row r="1067" spans="1:8" hidden="1" outlineLevel="1" x14ac:dyDescent="0.2">
      <c r="A1067" s="145" t="s">
        <v>326</v>
      </c>
      <c r="B1067" s="134" t="s">
        <v>327</v>
      </c>
      <c r="C1067" s="116" t="s">
        <v>470</v>
      </c>
      <c r="D1067" s="115">
        <f>D1068</f>
        <v>1498</v>
      </c>
      <c r="E1067" s="14">
        <f>E1068+E1069+E1070+E1071</f>
        <v>100</v>
      </c>
      <c r="F1067" s="115">
        <f>F1068</f>
        <v>1298</v>
      </c>
      <c r="G1067" s="14">
        <f>G1068+G1069+G1070+G1071</f>
        <v>100</v>
      </c>
      <c r="H1067" s="14">
        <f t="shared" si="297"/>
        <v>-13.4</v>
      </c>
    </row>
    <row r="1068" spans="1:8" ht="31.5" hidden="1" outlineLevel="1" x14ac:dyDescent="0.2">
      <c r="A1068" s="145"/>
      <c r="B1068" s="134"/>
      <c r="C1068" s="116" t="s">
        <v>471</v>
      </c>
      <c r="D1068" s="115">
        <v>1498</v>
      </c>
      <c r="E1068" s="14">
        <f>IFERROR(D1068/D1067*100,"0,0")</f>
        <v>100</v>
      </c>
      <c r="F1068" s="115">
        <v>1298</v>
      </c>
      <c r="G1068" s="14">
        <f>IFERROR(F1068/F1067*100,"0,0")</f>
        <v>100</v>
      </c>
      <c r="H1068" s="14">
        <f t="shared" si="297"/>
        <v>-13.4</v>
      </c>
    </row>
    <row r="1069" spans="1:8" hidden="1" outlineLevel="1" x14ac:dyDescent="0.2">
      <c r="A1069" s="145"/>
      <c r="B1069" s="134"/>
      <c r="C1069" s="116" t="s">
        <v>472</v>
      </c>
      <c r="D1069" s="115">
        <v>0</v>
      </c>
      <c r="E1069" s="14">
        <f>IFERROR(D1069/D1067*100,"0,0")</f>
        <v>0</v>
      </c>
      <c r="F1069" s="115">
        <v>0</v>
      </c>
      <c r="G1069" s="14">
        <f>IFERROR(F1069/F1067*100,"0,0")</f>
        <v>0</v>
      </c>
      <c r="H1069" s="14" t="str">
        <f>IFERROR(F1069/D1069*100-100,"0,0")</f>
        <v>0,0</v>
      </c>
    </row>
    <row r="1070" spans="1:8" hidden="1" outlineLevel="1" x14ac:dyDescent="0.2">
      <c r="A1070" s="145"/>
      <c r="B1070" s="134"/>
      <c r="C1070" s="116" t="s">
        <v>473</v>
      </c>
      <c r="D1070" s="115">
        <v>0</v>
      </c>
      <c r="E1070" s="14">
        <f>IFERROR(D1070/D1067*100,"0,0")</f>
        <v>0</v>
      </c>
      <c r="F1070" s="115">
        <v>0</v>
      </c>
      <c r="G1070" s="14">
        <f>IFERROR(F1070/F1067*100,"0,0")</f>
        <v>0</v>
      </c>
      <c r="H1070" s="14" t="str">
        <f t="shared" ref="H1070:H1071" si="298">IFERROR(F1070/D1070*100-100,"0,0")</f>
        <v>0,0</v>
      </c>
    </row>
    <row r="1071" spans="1:8" hidden="1" outlineLevel="1" x14ac:dyDescent="0.2">
      <c r="A1071" s="145"/>
      <c r="B1071" s="134"/>
      <c r="C1071" s="116" t="s">
        <v>474</v>
      </c>
      <c r="D1071" s="115">
        <v>0</v>
      </c>
      <c r="E1071" s="14">
        <f>IFERROR(D1071/D1067*100,"0,0")</f>
        <v>0</v>
      </c>
      <c r="F1071" s="115">
        <v>0</v>
      </c>
      <c r="G1071" s="14">
        <f>IFERROR(F1071/F1067*100,"0,0")</f>
        <v>0</v>
      </c>
      <c r="H1071" s="14" t="str">
        <f t="shared" si="298"/>
        <v>0,0</v>
      </c>
    </row>
    <row r="1072" spans="1:8" hidden="1" outlineLevel="1" x14ac:dyDescent="0.2">
      <c r="A1072" s="147" t="s">
        <v>328</v>
      </c>
      <c r="B1072" s="146" t="s">
        <v>329</v>
      </c>
      <c r="C1072" s="114" t="s">
        <v>470</v>
      </c>
      <c r="D1072" s="110">
        <f>D1073</f>
        <v>25</v>
      </c>
      <c r="E1072" s="112">
        <f>E1073+E1074+E1075+E1076</f>
        <v>100</v>
      </c>
      <c r="F1072" s="110">
        <f>F1073</f>
        <v>0</v>
      </c>
      <c r="G1072" s="112">
        <f>G1073+G1074+G1075+G1076</f>
        <v>0</v>
      </c>
      <c r="H1072" s="112">
        <f t="shared" ref="H1072:H1073" si="299">IFERROR(F1072/D1072*100-100,"0")</f>
        <v>-100</v>
      </c>
    </row>
    <row r="1073" spans="1:8" ht="31.5" hidden="1" outlineLevel="1" x14ac:dyDescent="0.2">
      <c r="A1073" s="147"/>
      <c r="B1073" s="146"/>
      <c r="C1073" s="114" t="s">
        <v>471</v>
      </c>
      <c r="D1073" s="110">
        <f>D1078</f>
        <v>25</v>
      </c>
      <c r="E1073" s="112">
        <f>IFERROR(D1073/D1072*100,"0,0")</f>
        <v>100</v>
      </c>
      <c r="F1073" s="110">
        <f>F1078</f>
        <v>0</v>
      </c>
      <c r="G1073" s="112" t="str">
        <f>IFERROR(F1073/F1072*100,"0,0")</f>
        <v>0,0</v>
      </c>
      <c r="H1073" s="112">
        <f t="shared" si="299"/>
        <v>-100</v>
      </c>
    </row>
    <row r="1074" spans="1:8" hidden="1" outlineLevel="1" x14ac:dyDescent="0.2">
      <c r="A1074" s="147"/>
      <c r="B1074" s="146"/>
      <c r="C1074" s="114" t="s">
        <v>472</v>
      </c>
      <c r="D1074" s="110">
        <v>0</v>
      </c>
      <c r="E1074" s="112">
        <f>IFERROR(D1074/D1072*100,"0,0")</f>
        <v>0</v>
      </c>
      <c r="F1074" s="110">
        <v>0</v>
      </c>
      <c r="G1074" s="112" t="str">
        <f>IFERROR(F1074/F1072*100,"0,0")</f>
        <v>0,0</v>
      </c>
      <c r="H1074" s="112" t="str">
        <f>IFERROR(F1074/D1074*100-100,"0,0")</f>
        <v>0,0</v>
      </c>
    </row>
    <row r="1075" spans="1:8" hidden="1" outlineLevel="1" x14ac:dyDescent="0.2">
      <c r="A1075" s="147"/>
      <c r="B1075" s="146"/>
      <c r="C1075" s="114" t="s">
        <v>473</v>
      </c>
      <c r="D1075" s="110">
        <v>0</v>
      </c>
      <c r="E1075" s="112">
        <f>IFERROR(D1075/D1072*100,"0,0")</f>
        <v>0</v>
      </c>
      <c r="F1075" s="110">
        <v>0</v>
      </c>
      <c r="G1075" s="112" t="str">
        <f>IFERROR(F1075/F1072*100,"0,0")</f>
        <v>0,0</v>
      </c>
      <c r="H1075" s="112" t="str">
        <f t="shared" ref="H1075:H1076" si="300">IFERROR(F1075/D1075*100-100,"0,0")</f>
        <v>0,0</v>
      </c>
    </row>
    <row r="1076" spans="1:8" hidden="1" outlineLevel="1" x14ac:dyDescent="0.2">
      <c r="A1076" s="147"/>
      <c r="B1076" s="146"/>
      <c r="C1076" s="114" t="s">
        <v>474</v>
      </c>
      <c r="D1076" s="110">
        <v>0</v>
      </c>
      <c r="E1076" s="112">
        <f>IFERROR(D1076/D1072*100,"0,0")</f>
        <v>0</v>
      </c>
      <c r="F1076" s="110">
        <v>0</v>
      </c>
      <c r="G1076" s="112" t="str">
        <f>IFERROR(F1076/F1072*100,"0,0")</f>
        <v>0,0</v>
      </c>
      <c r="H1076" s="112" t="str">
        <f t="shared" si="300"/>
        <v>0,0</v>
      </c>
    </row>
    <row r="1077" spans="1:8" s="12" customFormat="1" hidden="1" outlineLevel="1" x14ac:dyDescent="0.2">
      <c r="A1077" s="145" t="s">
        <v>330</v>
      </c>
      <c r="B1077" s="134" t="s">
        <v>331</v>
      </c>
      <c r="C1077" s="116" t="s">
        <v>470</v>
      </c>
      <c r="D1077" s="115">
        <f>D1078</f>
        <v>25</v>
      </c>
      <c r="E1077" s="14">
        <f>E1078+E1079+E1080+E1081</f>
        <v>100</v>
      </c>
      <c r="F1077" s="115">
        <f>F1078</f>
        <v>0</v>
      </c>
      <c r="G1077" s="14">
        <f>G1078+G1079+G1080+G1081</f>
        <v>0</v>
      </c>
      <c r="H1077" s="14">
        <f t="shared" ref="H1077:H1078" si="301">IFERROR(F1077/D1077*100-100,"0")</f>
        <v>-100</v>
      </c>
    </row>
    <row r="1078" spans="1:8" s="12" customFormat="1" ht="31.5" hidden="1" outlineLevel="1" x14ac:dyDescent="0.2">
      <c r="A1078" s="145"/>
      <c r="B1078" s="134"/>
      <c r="C1078" s="116" t="s">
        <v>471</v>
      </c>
      <c r="D1078" s="115">
        <v>25</v>
      </c>
      <c r="E1078" s="14">
        <f>IFERROR(D1078/D1077*100,"0,0")</f>
        <v>100</v>
      </c>
      <c r="F1078" s="115">
        <v>0</v>
      </c>
      <c r="G1078" s="14" t="str">
        <f>IFERROR(F1078/F1077*100,"0,0")</f>
        <v>0,0</v>
      </c>
      <c r="H1078" s="14">
        <f t="shared" si="301"/>
        <v>-100</v>
      </c>
    </row>
    <row r="1079" spans="1:8" s="12" customFormat="1" hidden="1" outlineLevel="1" x14ac:dyDescent="0.2">
      <c r="A1079" s="145"/>
      <c r="B1079" s="134"/>
      <c r="C1079" s="116" t="s">
        <v>472</v>
      </c>
      <c r="D1079" s="115">
        <v>0</v>
      </c>
      <c r="E1079" s="14">
        <f>IFERROR(D1079/D1077*100,"0,0")</f>
        <v>0</v>
      </c>
      <c r="F1079" s="115">
        <v>0</v>
      </c>
      <c r="G1079" s="14" t="str">
        <f>IFERROR(F1079/F1077*100,"0,0")</f>
        <v>0,0</v>
      </c>
      <c r="H1079" s="14" t="str">
        <f>IFERROR(F1079/D1079*100-100,"0,0")</f>
        <v>0,0</v>
      </c>
    </row>
    <row r="1080" spans="1:8" s="12" customFormat="1" hidden="1" outlineLevel="1" x14ac:dyDescent="0.2">
      <c r="A1080" s="145"/>
      <c r="B1080" s="134"/>
      <c r="C1080" s="116" t="s">
        <v>473</v>
      </c>
      <c r="D1080" s="115">
        <v>0</v>
      </c>
      <c r="E1080" s="14">
        <f>IFERROR(D1080/D1077*100,"0,0")</f>
        <v>0</v>
      </c>
      <c r="F1080" s="115">
        <v>0</v>
      </c>
      <c r="G1080" s="14" t="str">
        <f>IFERROR(F1080/F1077*100,"0,0")</f>
        <v>0,0</v>
      </c>
      <c r="H1080" s="14" t="str">
        <f t="shared" ref="H1080:H1083" si="302">IFERROR(F1080/D1080*100-100,"0")</f>
        <v>0</v>
      </c>
    </row>
    <row r="1081" spans="1:8" s="12" customFormat="1" hidden="1" outlineLevel="1" x14ac:dyDescent="0.2">
      <c r="A1081" s="145"/>
      <c r="B1081" s="134"/>
      <c r="C1081" s="116" t="s">
        <v>474</v>
      </c>
      <c r="D1081" s="115">
        <v>0</v>
      </c>
      <c r="E1081" s="14">
        <f>IFERROR(D1081/D1077*100,"0,0")</f>
        <v>0</v>
      </c>
      <c r="F1081" s="115">
        <v>0</v>
      </c>
      <c r="G1081" s="14" t="str">
        <f>IFERROR(F1081/F1077*100,"0,0")</f>
        <v>0,0</v>
      </c>
      <c r="H1081" s="14" t="str">
        <f t="shared" si="302"/>
        <v>0</v>
      </c>
    </row>
    <row r="1082" spans="1:8" s="12" customFormat="1" collapsed="1" x14ac:dyDescent="0.2">
      <c r="A1082" s="147" t="s">
        <v>332</v>
      </c>
      <c r="B1082" s="146" t="s">
        <v>584</v>
      </c>
      <c r="C1082" s="114" t="s">
        <v>470</v>
      </c>
      <c r="D1082" s="110">
        <f>D1083+D1084+D1085+D1086</f>
        <v>3146</v>
      </c>
      <c r="E1082" s="112">
        <f>E1083+E1084+E1085+E1086</f>
        <v>100</v>
      </c>
      <c r="F1082" s="110">
        <f>F1083+F1084+F1085+F1086</f>
        <v>3047</v>
      </c>
      <c r="G1082" s="112">
        <f>G1083+G1084+G1085+G1086</f>
        <v>100</v>
      </c>
      <c r="H1082" s="112">
        <f t="shared" si="302"/>
        <v>-3.1</v>
      </c>
    </row>
    <row r="1083" spans="1:8" s="12" customFormat="1" ht="31.5" x14ac:dyDescent="0.2">
      <c r="A1083" s="147"/>
      <c r="B1083" s="146"/>
      <c r="C1083" s="114" t="s">
        <v>471</v>
      </c>
      <c r="D1083" s="110">
        <f>D1088+D1108+D1123+D1143</f>
        <v>3146</v>
      </c>
      <c r="E1083" s="112">
        <f>IFERROR(D1083/D1082*100,"0,0")</f>
        <v>100</v>
      </c>
      <c r="F1083" s="110">
        <f>F1088+F1108+F1123+F1143</f>
        <v>3047</v>
      </c>
      <c r="G1083" s="112">
        <f>IFERROR(F1083/F1082*100,"0,0")</f>
        <v>100</v>
      </c>
      <c r="H1083" s="112">
        <f t="shared" si="302"/>
        <v>-3.1</v>
      </c>
    </row>
    <row r="1084" spans="1:8" s="12" customFormat="1" x14ac:dyDescent="0.2">
      <c r="A1084" s="147"/>
      <c r="B1084" s="146"/>
      <c r="C1084" s="114" t="s">
        <v>472</v>
      </c>
      <c r="D1084" s="110">
        <f t="shared" ref="D1084:D1086" si="303">D1089+D1109+D1124+D1144</f>
        <v>0</v>
      </c>
      <c r="E1084" s="112">
        <f>IFERROR(D1084/D1082*100,"0,0")</f>
        <v>0</v>
      </c>
      <c r="F1084" s="110">
        <f t="shared" ref="F1084:F1086" si="304">F1089+F1109+F1124+F1144</f>
        <v>0</v>
      </c>
      <c r="G1084" s="112">
        <f>IFERROR(F1084/F1082*100,"0,0")</f>
        <v>0</v>
      </c>
      <c r="H1084" s="112" t="str">
        <f>IFERROR(F1084/D1084*100-100,"0,0")</f>
        <v>0,0</v>
      </c>
    </row>
    <row r="1085" spans="1:8" s="12" customFormat="1" x14ac:dyDescent="0.2">
      <c r="A1085" s="147"/>
      <c r="B1085" s="146"/>
      <c r="C1085" s="114" t="s">
        <v>473</v>
      </c>
      <c r="D1085" s="110">
        <f t="shared" si="303"/>
        <v>0</v>
      </c>
      <c r="E1085" s="112">
        <f>IFERROR(D1085/D1082*100,"0,0")</f>
        <v>0</v>
      </c>
      <c r="F1085" s="110">
        <f t="shared" si="304"/>
        <v>0</v>
      </c>
      <c r="G1085" s="112">
        <f>IFERROR(F1085/F1082*100,"0,0")</f>
        <v>0</v>
      </c>
      <c r="H1085" s="112" t="str">
        <f t="shared" ref="H1085:H1086" si="305">IFERROR(F1085/D1085*100-100,"0,0")</f>
        <v>0,0</v>
      </c>
    </row>
    <row r="1086" spans="1:8" s="12" customFormat="1" x14ac:dyDescent="0.2">
      <c r="A1086" s="147"/>
      <c r="B1086" s="146"/>
      <c r="C1086" s="114" t="s">
        <v>474</v>
      </c>
      <c r="D1086" s="110">
        <f t="shared" si="303"/>
        <v>0</v>
      </c>
      <c r="E1086" s="112">
        <f>IFERROR(D1086/D1082*100,"0,0")</f>
        <v>0</v>
      </c>
      <c r="F1086" s="110">
        <f t="shared" si="304"/>
        <v>0</v>
      </c>
      <c r="G1086" s="112">
        <f>IFERROR(F1086/F1082*100,"0,0")</f>
        <v>0</v>
      </c>
      <c r="H1086" s="112" t="str">
        <f t="shared" si="305"/>
        <v>0,0</v>
      </c>
    </row>
    <row r="1087" spans="1:8" hidden="1" outlineLevel="1" x14ac:dyDescent="0.2">
      <c r="A1087" s="147" t="s">
        <v>337</v>
      </c>
      <c r="B1087" s="146" t="s">
        <v>338</v>
      </c>
      <c r="C1087" s="114" t="s">
        <v>470</v>
      </c>
      <c r="D1087" s="110">
        <f>D1088+D1089+D1090+D1091</f>
        <v>3028</v>
      </c>
      <c r="E1087" s="112">
        <f>E1088+E1089+E1090+E1091</f>
        <v>100</v>
      </c>
      <c r="F1087" s="110">
        <f>F1088+F1089+F1090+F1091</f>
        <v>3018</v>
      </c>
      <c r="G1087" s="112">
        <f>G1088+G1089+G1090+G1091</f>
        <v>100</v>
      </c>
      <c r="H1087" s="112">
        <f t="shared" ref="H1087:H1088" si="306">IFERROR(F1087/D1087*100-100,"0")</f>
        <v>-0.3</v>
      </c>
    </row>
    <row r="1088" spans="1:8" ht="31.5" hidden="1" outlineLevel="1" x14ac:dyDescent="0.2">
      <c r="A1088" s="147"/>
      <c r="B1088" s="146"/>
      <c r="C1088" s="114" t="s">
        <v>471</v>
      </c>
      <c r="D1088" s="110">
        <f>D1093+D1098+D1103</f>
        <v>3028</v>
      </c>
      <c r="E1088" s="112">
        <f>IFERROR(D1088/D1087*100,"0,0")</f>
        <v>100</v>
      </c>
      <c r="F1088" s="110">
        <f>F1093+F1098+F1103</f>
        <v>3018</v>
      </c>
      <c r="G1088" s="112">
        <f>IFERROR(F1088/F1087*100,"0,0")</f>
        <v>100</v>
      </c>
      <c r="H1088" s="112">
        <f t="shared" si="306"/>
        <v>-0.3</v>
      </c>
    </row>
    <row r="1089" spans="1:8" hidden="1" outlineLevel="1" x14ac:dyDescent="0.2">
      <c r="A1089" s="147"/>
      <c r="B1089" s="146"/>
      <c r="C1089" s="114" t="s">
        <v>472</v>
      </c>
      <c r="D1089" s="110">
        <f t="shared" ref="D1089:F1091" si="307">D1094+D1099+D1104</f>
        <v>0</v>
      </c>
      <c r="E1089" s="112">
        <f>IFERROR(D1089/D1087*100,"0,0")</f>
        <v>0</v>
      </c>
      <c r="F1089" s="110">
        <f t="shared" si="307"/>
        <v>0</v>
      </c>
      <c r="G1089" s="112">
        <f>IFERROR(F1089/F1087*100,"0,0")</f>
        <v>0</v>
      </c>
      <c r="H1089" s="112" t="str">
        <f>IFERROR(F1089/D1089*100-100,"0,0")</f>
        <v>0,0</v>
      </c>
    </row>
    <row r="1090" spans="1:8" hidden="1" outlineLevel="1" x14ac:dyDescent="0.2">
      <c r="A1090" s="147"/>
      <c r="B1090" s="146"/>
      <c r="C1090" s="114" t="s">
        <v>473</v>
      </c>
      <c r="D1090" s="110">
        <f t="shared" si="307"/>
        <v>0</v>
      </c>
      <c r="E1090" s="112">
        <f>IFERROR(D1090/D1087*100,"0,0")</f>
        <v>0</v>
      </c>
      <c r="F1090" s="110">
        <f t="shared" si="307"/>
        <v>0</v>
      </c>
      <c r="G1090" s="112">
        <f>IFERROR(F1090/F1087*100,"0,0")</f>
        <v>0</v>
      </c>
      <c r="H1090" s="112" t="str">
        <f t="shared" ref="H1090:H1091" si="308">IFERROR(F1090/D1090*100-100,"0,0")</f>
        <v>0,0</v>
      </c>
    </row>
    <row r="1091" spans="1:8" hidden="1" outlineLevel="1" x14ac:dyDescent="0.2">
      <c r="A1091" s="147"/>
      <c r="B1091" s="146"/>
      <c r="C1091" s="114" t="s">
        <v>474</v>
      </c>
      <c r="D1091" s="110">
        <f t="shared" si="307"/>
        <v>0</v>
      </c>
      <c r="E1091" s="112">
        <f>IFERROR(D1091/D1087*100,"0,0")</f>
        <v>0</v>
      </c>
      <c r="F1091" s="110">
        <f t="shared" si="307"/>
        <v>0</v>
      </c>
      <c r="G1091" s="112">
        <f>IFERROR(F1091/F1087*100,"0,0")</f>
        <v>0</v>
      </c>
      <c r="H1091" s="112" t="str">
        <f t="shared" si="308"/>
        <v>0,0</v>
      </c>
    </row>
    <row r="1092" spans="1:8" hidden="1" outlineLevel="1" x14ac:dyDescent="0.2">
      <c r="A1092" s="145" t="s">
        <v>339</v>
      </c>
      <c r="B1092" s="134" t="s">
        <v>101</v>
      </c>
      <c r="C1092" s="116" t="s">
        <v>470</v>
      </c>
      <c r="D1092" s="115">
        <f>D1093+D1094+D1095+D1096</f>
        <v>18</v>
      </c>
      <c r="E1092" s="14">
        <f>E1093+E1094+E1095+E1096</f>
        <v>100</v>
      </c>
      <c r="F1092" s="115">
        <f>F1093+F1094+F1095+F1096</f>
        <v>18</v>
      </c>
      <c r="G1092" s="14">
        <f>G1093+G1094+G1095+G1096</f>
        <v>100</v>
      </c>
      <c r="H1092" s="14">
        <f t="shared" ref="H1092:H1093" si="309">IFERROR(F1092/D1092*100-100,"0")</f>
        <v>0</v>
      </c>
    </row>
    <row r="1093" spans="1:8" ht="31.5" hidden="1" outlineLevel="1" x14ac:dyDescent="0.2">
      <c r="A1093" s="145"/>
      <c r="B1093" s="134"/>
      <c r="C1093" s="116" t="s">
        <v>471</v>
      </c>
      <c r="D1093" s="115">
        <v>18</v>
      </c>
      <c r="E1093" s="14">
        <f>IFERROR(D1093/D1092*100,"0,0")</f>
        <v>100</v>
      </c>
      <c r="F1093" s="115">
        <v>18</v>
      </c>
      <c r="G1093" s="14">
        <f>IFERROR(F1093/F1092*100,"0,0")</f>
        <v>100</v>
      </c>
      <c r="H1093" s="14">
        <f t="shared" si="309"/>
        <v>0</v>
      </c>
    </row>
    <row r="1094" spans="1:8" hidden="1" outlineLevel="1" x14ac:dyDescent="0.2">
      <c r="A1094" s="145"/>
      <c r="B1094" s="134"/>
      <c r="C1094" s="116" t="s">
        <v>472</v>
      </c>
      <c r="D1094" s="115">
        <v>0</v>
      </c>
      <c r="E1094" s="14">
        <f>IFERROR(D1094/D1092*100,"0,0")</f>
        <v>0</v>
      </c>
      <c r="F1094" s="115">
        <v>0</v>
      </c>
      <c r="G1094" s="14">
        <f>IFERROR(F1094/F1092*100,"0,0")</f>
        <v>0</v>
      </c>
      <c r="H1094" s="14" t="str">
        <f>IFERROR(F1094/D1094*100-100,"0,0")</f>
        <v>0,0</v>
      </c>
    </row>
    <row r="1095" spans="1:8" hidden="1" outlineLevel="1" x14ac:dyDescent="0.2">
      <c r="A1095" s="145"/>
      <c r="B1095" s="134"/>
      <c r="C1095" s="116" t="s">
        <v>473</v>
      </c>
      <c r="D1095" s="115">
        <v>0</v>
      </c>
      <c r="E1095" s="14">
        <f>IFERROR(D1095/D1092*100,"0,0")</f>
        <v>0</v>
      </c>
      <c r="F1095" s="115">
        <v>0</v>
      </c>
      <c r="G1095" s="14">
        <f>IFERROR(F1095/F1092*100,"0,0")</f>
        <v>0</v>
      </c>
      <c r="H1095" s="14" t="str">
        <f t="shared" ref="H1095:H1096" si="310">IFERROR(F1095/D1095*100-100,"0,0")</f>
        <v>0,0</v>
      </c>
    </row>
    <row r="1096" spans="1:8" hidden="1" outlineLevel="1" x14ac:dyDescent="0.2">
      <c r="A1096" s="145"/>
      <c r="B1096" s="134"/>
      <c r="C1096" s="116" t="s">
        <v>474</v>
      </c>
      <c r="D1096" s="115">
        <v>0</v>
      </c>
      <c r="E1096" s="14">
        <f>IFERROR(D1096/D1092*100,"0,0")</f>
        <v>0</v>
      </c>
      <c r="F1096" s="115">
        <v>0</v>
      </c>
      <c r="G1096" s="14">
        <f>IFERROR(F1096/F1092*100,"0,0")</f>
        <v>0</v>
      </c>
      <c r="H1096" s="14" t="str">
        <f t="shared" si="310"/>
        <v>0,0</v>
      </c>
    </row>
    <row r="1097" spans="1:8" s="12" customFormat="1" hidden="1" outlineLevel="1" x14ac:dyDescent="0.2">
      <c r="A1097" s="145" t="s">
        <v>340</v>
      </c>
      <c r="B1097" s="134" t="s">
        <v>331</v>
      </c>
      <c r="C1097" s="116" t="s">
        <v>470</v>
      </c>
      <c r="D1097" s="115">
        <f>D1098+D1099+D1100+D1101</f>
        <v>10</v>
      </c>
      <c r="E1097" s="14">
        <f>E1098+E1099+E1100+E1101</f>
        <v>100</v>
      </c>
      <c r="F1097" s="115">
        <f>F1098+F1099+F1100+F1101</f>
        <v>0</v>
      </c>
      <c r="G1097" s="14">
        <f>G1098+G1099+G1100+G1101</f>
        <v>0</v>
      </c>
      <c r="H1097" s="14">
        <f t="shared" ref="H1097:H1098" si="311">IFERROR(F1097/D1097*100-100,"0")</f>
        <v>-100</v>
      </c>
    </row>
    <row r="1098" spans="1:8" s="12" customFormat="1" ht="31.5" hidden="1" outlineLevel="1" x14ac:dyDescent="0.2">
      <c r="A1098" s="145"/>
      <c r="B1098" s="134"/>
      <c r="C1098" s="116" t="s">
        <v>471</v>
      </c>
      <c r="D1098" s="115">
        <v>10</v>
      </c>
      <c r="E1098" s="14">
        <f>IFERROR(D1098/D1097*100,"0,0")</f>
        <v>100</v>
      </c>
      <c r="F1098" s="115">
        <v>0</v>
      </c>
      <c r="G1098" s="14" t="str">
        <f>IFERROR(F1098/F1097*100,"0,0")</f>
        <v>0,0</v>
      </c>
      <c r="H1098" s="14">
        <f t="shared" si="311"/>
        <v>-100</v>
      </c>
    </row>
    <row r="1099" spans="1:8" s="12" customFormat="1" hidden="1" outlineLevel="1" x14ac:dyDescent="0.2">
      <c r="A1099" s="145"/>
      <c r="B1099" s="134"/>
      <c r="C1099" s="116" t="s">
        <v>472</v>
      </c>
      <c r="D1099" s="115">
        <v>0</v>
      </c>
      <c r="E1099" s="14">
        <f>IFERROR(D1099/D1097*100,"0,0")</f>
        <v>0</v>
      </c>
      <c r="F1099" s="115">
        <v>0</v>
      </c>
      <c r="G1099" s="14" t="str">
        <f>IFERROR(F1099/F1097*100,"0,0")</f>
        <v>0,0</v>
      </c>
      <c r="H1099" s="14" t="str">
        <f>IFERROR(F1099/D1099*100-100,"0,0")</f>
        <v>0,0</v>
      </c>
    </row>
    <row r="1100" spans="1:8" s="12" customFormat="1" hidden="1" outlineLevel="1" x14ac:dyDescent="0.2">
      <c r="A1100" s="145"/>
      <c r="B1100" s="134"/>
      <c r="C1100" s="116" t="s">
        <v>473</v>
      </c>
      <c r="D1100" s="115">
        <v>0</v>
      </c>
      <c r="E1100" s="14">
        <f>IFERROR(D1100/D1097*100,"0,0")</f>
        <v>0</v>
      </c>
      <c r="F1100" s="115">
        <v>0</v>
      </c>
      <c r="G1100" s="14" t="str">
        <f>IFERROR(F1100/F1097*100,"0,0")</f>
        <v>0,0</v>
      </c>
      <c r="H1100" s="14" t="str">
        <f t="shared" ref="H1100:H1101" si="312">IFERROR(F1100/D1100*100-100,"0,0")</f>
        <v>0,0</v>
      </c>
    </row>
    <row r="1101" spans="1:8" s="12" customFormat="1" hidden="1" outlineLevel="1" x14ac:dyDescent="0.2">
      <c r="A1101" s="145"/>
      <c r="B1101" s="134"/>
      <c r="C1101" s="116" t="s">
        <v>474</v>
      </c>
      <c r="D1101" s="115">
        <v>0</v>
      </c>
      <c r="E1101" s="14">
        <f>IFERROR(D1101/D1097*100,"0,0")</f>
        <v>0</v>
      </c>
      <c r="F1101" s="115">
        <v>0</v>
      </c>
      <c r="G1101" s="14" t="str">
        <f>IFERROR(F1101/F1097*100,"0,0")</f>
        <v>0,0</v>
      </c>
      <c r="H1101" s="14" t="str">
        <f t="shared" si="312"/>
        <v>0,0</v>
      </c>
    </row>
    <row r="1102" spans="1:8" s="12" customFormat="1" hidden="1" outlineLevel="1" x14ac:dyDescent="0.2">
      <c r="A1102" s="145" t="s">
        <v>625</v>
      </c>
      <c r="B1102" s="134" t="s">
        <v>626</v>
      </c>
      <c r="C1102" s="116" t="s">
        <v>470</v>
      </c>
      <c r="D1102" s="115">
        <f>D1103+D1104+D1105+D1106</f>
        <v>3000</v>
      </c>
      <c r="E1102" s="14">
        <f>E1103+E1104+E1105+E1106</f>
        <v>100</v>
      </c>
      <c r="F1102" s="115">
        <f>F1103+F1104+F1105+F1106</f>
        <v>3000</v>
      </c>
      <c r="G1102" s="14">
        <f>G1103+G1104+G1105+G1106</f>
        <v>100</v>
      </c>
      <c r="H1102" s="14">
        <f t="shared" ref="H1102:H1108" si="313">IFERROR(F1102/D1102*100-100,"0")</f>
        <v>0</v>
      </c>
    </row>
    <row r="1103" spans="1:8" s="12" customFormat="1" ht="31.5" hidden="1" outlineLevel="1" x14ac:dyDescent="0.2">
      <c r="A1103" s="145"/>
      <c r="B1103" s="134"/>
      <c r="C1103" s="116" t="s">
        <v>471</v>
      </c>
      <c r="D1103" s="115">
        <v>3000</v>
      </c>
      <c r="E1103" s="14">
        <f>IFERROR(D1103/D1102*100,"0,0")</f>
        <v>100</v>
      </c>
      <c r="F1103" s="115">
        <v>3000</v>
      </c>
      <c r="G1103" s="14">
        <f>IFERROR(F1103/F1102*100,"0,0")</f>
        <v>100</v>
      </c>
      <c r="H1103" s="14">
        <f t="shared" si="313"/>
        <v>0</v>
      </c>
    </row>
    <row r="1104" spans="1:8" s="12" customFormat="1" hidden="1" outlineLevel="1" x14ac:dyDescent="0.2">
      <c r="A1104" s="145"/>
      <c r="B1104" s="134"/>
      <c r="C1104" s="116" t="s">
        <v>472</v>
      </c>
      <c r="D1104" s="115">
        <v>0</v>
      </c>
      <c r="E1104" s="14">
        <f>IFERROR(D1104/D1102*100,"0,0")</f>
        <v>0</v>
      </c>
      <c r="F1104" s="115">
        <v>0</v>
      </c>
      <c r="G1104" s="14">
        <f>IFERROR(F1104/F1102*100,"0,0")</f>
        <v>0</v>
      </c>
      <c r="H1104" s="14" t="str">
        <f>IFERROR(F1104/D1104*100-100,"0,0")</f>
        <v>0,0</v>
      </c>
    </row>
    <row r="1105" spans="1:8" s="12" customFormat="1" hidden="1" outlineLevel="1" x14ac:dyDescent="0.2">
      <c r="A1105" s="145"/>
      <c r="B1105" s="134"/>
      <c r="C1105" s="116" t="s">
        <v>473</v>
      </c>
      <c r="D1105" s="115">
        <v>0</v>
      </c>
      <c r="E1105" s="14">
        <f>IFERROR(D1105/D1102*100,"0,0")</f>
        <v>0</v>
      </c>
      <c r="F1105" s="115">
        <v>0</v>
      </c>
      <c r="G1105" s="14">
        <f>IFERROR(F1105/F1102*100,"0,0")</f>
        <v>0</v>
      </c>
      <c r="H1105" s="14" t="str">
        <f t="shared" ref="H1105:H1106" si="314">IFERROR(F1105/D1105*100-100,"0,0")</f>
        <v>0,0</v>
      </c>
    </row>
    <row r="1106" spans="1:8" s="12" customFormat="1" hidden="1" outlineLevel="1" x14ac:dyDescent="0.2">
      <c r="A1106" s="145"/>
      <c r="B1106" s="134"/>
      <c r="C1106" s="116" t="s">
        <v>474</v>
      </c>
      <c r="D1106" s="115">
        <v>0</v>
      </c>
      <c r="E1106" s="14">
        <f>IFERROR(D1106/D1102*100,"0,0")</f>
        <v>0</v>
      </c>
      <c r="F1106" s="115">
        <v>0</v>
      </c>
      <c r="G1106" s="14">
        <f>IFERROR(F1106/F1102*100,"0,0")</f>
        <v>0</v>
      </c>
      <c r="H1106" s="14" t="str">
        <f t="shared" si="314"/>
        <v>0,0</v>
      </c>
    </row>
    <row r="1107" spans="1:8" hidden="1" outlineLevel="1" x14ac:dyDescent="0.2">
      <c r="A1107" s="147" t="s">
        <v>341</v>
      </c>
      <c r="B1107" s="146" t="s">
        <v>342</v>
      </c>
      <c r="C1107" s="114" t="s">
        <v>470</v>
      </c>
      <c r="D1107" s="110">
        <f>D1108+D1109+D1110+D1111</f>
        <v>28</v>
      </c>
      <c r="E1107" s="112">
        <f>E1108+E1109+E1110+E1111</f>
        <v>100</v>
      </c>
      <c r="F1107" s="110">
        <f t="shared" ref="F1107" si="315">F1108+F1109+F1110+F1111</f>
        <v>0</v>
      </c>
      <c r="G1107" s="112">
        <f>G1108+G1109+G1110+G1111</f>
        <v>0</v>
      </c>
      <c r="H1107" s="112">
        <f t="shared" si="313"/>
        <v>-100</v>
      </c>
    </row>
    <row r="1108" spans="1:8" ht="31.5" hidden="1" outlineLevel="1" x14ac:dyDescent="0.2">
      <c r="A1108" s="147"/>
      <c r="B1108" s="146"/>
      <c r="C1108" s="114" t="s">
        <v>471</v>
      </c>
      <c r="D1108" s="110">
        <f>D1118+D1113</f>
        <v>28</v>
      </c>
      <c r="E1108" s="112">
        <f>IFERROR(D1108/D1107*100,"0,0")</f>
        <v>100</v>
      </c>
      <c r="F1108" s="110">
        <f>F1118+F1113</f>
        <v>0</v>
      </c>
      <c r="G1108" s="112" t="str">
        <f>IFERROR(F1108/F1107*100,"0,0")</f>
        <v>0,0</v>
      </c>
      <c r="H1108" s="112">
        <f t="shared" si="313"/>
        <v>-100</v>
      </c>
    </row>
    <row r="1109" spans="1:8" hidden="1" outlineLevel="1" x14ac:dyDescent="0.2">
      <c r="A1109" s="147"/>
      <c r="B1109" s="146"/>
      <c r="C1109" s="114" t="s">
        <v>472</v>
      </c>
      <c r="D1109" s="110">
        <f t="shared" ref="D1109:D1111" si="316">D1119+D1114</f>
        <v>0</v>
      </c>
      <c r="E1109" s="112">
        <f>IFERROR(D1109/D1107*100,"0,0")</f>
        <v>0</v>
      </c>
      <c r="F1109" s="110">
        <f>F1119+F1114</f>
        <v>0</v>
      </c>
      <c r="G1109" s="112" t="str">
        <f>IFERROR(F1109/F1107*100,"0,0")</f>
        <v>0,0</v>
      </c>
      <c r="H1109" s="112" t="str">
        <f>IFERROR(F1109/D1109*100-100,"0,0")</f>
        <v>0,0</v>
      </c>
    </row>
    <row r="1110" spans="1:8" hidden="1" outlineLevel="1" x14ac:dyDescent="0.2">
      <c r="A1110" s="147"/>
      <c r="B1110" s="146"/>
      <c r="C1110" s="114" t="s">
        <v>473</v>
      </c>
      <c r="D1110" s="110">
        <f t="shared" si="316"/>
        <v>0</v>
      </c>
      <c r="E1110" s="112">
        <f>IFERROR(D1110/D1107*100,"0,0")</f>
        <v>0</v>
      </c>
      <c r="F1110" s="110">
        <f>F1120+F1115</f>
        <v>0</v>
      </c>
      <c r="G1110" s="112" t="str">
        <f>IFERROR(F1110/F1107*100,"0,0")</f>
        <v>0,0</v>
      </c>
      <c r="H1110" s="112" t="str">
        <f t="shared" ref="H1110:H1111" si="317">IFERROR(F1110/D1110*100-100,"0,0")</f>
        <v>0,0</v>
      </c>
    </row>
    <row r="1111" spans="1:8" hidden="1" outlineLevel="1" x14ac:dyDescent="0.2">
      <c r="A1111" s="147"/>
      <c r="B1111" s="146"/>
      <c r="C1111" s="114" t="s">
        <v>474</v>
      </c>
      <c r="D1111" s="110">
        <f t="shared" si="316"/>
        <v>0</v>
      </c>
      <c r="E1111" s="112">
        <f>IFERROR(D1111/D1107*100,"0,0")</f>
        <v>0</v>
      </c>
      <c r="F1111" s="110">
        <f>F1121+F1116</f>
        <v>0</v>
      </c>
      <c r="G1111" s="112" t="str">
        <f>IFERROR(F1111/F1107*100,"0,0")</f>
        <v>0,0</v>
      </c>
      <c r="H1111" s="112" t="str">
        <f t="shared" si="317"/>
        <v>0,0</v>
      </c>
    </row>
    <row r="1112" spans="1:8" hidden="1" outlineLevel="1" x14ac:dyDescent="0.2">
      <c r="A1112" s="145" t="s">
        <v>343</v>
      </c>
      <c r="B1112" s="134" t="s">
        <v>101</v>
      </c>
      <c r="C1112" s="116" t="s">
        <v>470</v>
      </c>
      <c r="D1112" s="115">
        <f>D1113+D1114+D1115+O1107</f>
        <v>18</v>
      </c>
      <c r="E1112" s="14">
        <f>E1113+E1114+E1115+E1116</f>
        <v>100</v>
      </c>
      <c r="F1112" s="115">
        <f>F1113+F1114+F1115+Q1107</f>
        <v>0</v>
      </c>
      <c r="G1112" s="14">
        <f>G1113+G1114+G1115+G1116</f>
        <v>0</v>
      </c>
      <c r="H1112" s="14">
        <f t="shared" ref="H1112:H1113" si="318">IFERROR(F1112/D1112*100-100,"0")</f>
        <v>-100</v>
      </c>
    </row>
    <row r="1113" spans="1:8" ht="31.5" hidden="1" outlineLevel="1" x14ac:dyDescent="0.2">
      <c r="A1113" s="145"/>
      <c r="B1113" s="134"/>
      <c r="C1113" s="116" t="s">
        <v>471</v>
      </c>
      <c r="D1113" s="115">
        <v>18</v>
      </c>
      <c r="E1113" s="14">
        <f>IFERROR(D1113/D1112*100,"0,0")</f>
        <v>100</v>
      </c>
      <c r="F1113" s="115">
        <v>0</v>
      </c>
      <c r="G1113" s="14" t="str">
        <f>IFERROR(F1113/F1112*100,"0,0")</f>
        <v>0,0</v>
      </c>
      <c r="H1113" s="14">
        <f t="shared" si="318"/>
        <v>-100</v>
      </c>
    </row>
    <row r="1114" spans="1:8" hidden="1" outlineLevel="1" x14ac:dyDescent="0.2">
      <c r="A1114" s="145"/>
      <c r="B1114" s="134"/>
      <c r="C1114" s="116" t="s">
        <v>472</v>
      </c>
      <c r="D1114" s="115">
        <v>0</v>
      </c>
      <c r="E1114" s="14">
        <f>IFERROR(D1114/D1112*100,"0,0")</f>
        <v>0</v>
      </c>
      <c r="F1114" s="115">
        <v>0</v>
      </c>
      <c r="G1114" s="14" t="str">
        <f>IFERROR(F1114/F1112*100,"0,0")</f>
        <v>0,0</v>
      </c>
      <c r="H1114" s="14" t="str">
        <f>IFERROR(F1114/D1114*100-100,"0,0")</f>
        <v>0,0</v>
      </c>
    </row>
    <row r="1115" spans="1:8" hidden="1" outlineLevel="1" x14ac:dyDescent="0.2">
      <c r="A1115" s="145"/>
      <c r="B1115" s="134"/>
      <c r="C1115" s="116" t="s">
        <v>473</v>
      </c>
      <c r="D1115" s="115">
        <v>0</v>
      </c>
      <c r="E1115" s="14">
        <f>IFERROR(D1115/D1112*100,"0,0")</f>
        <v>0</v>
      </c>
      <c r="F1115" s="115">
        <v>0</v>
      </c>
      <c r="G1115" s="14" t="str">
        <f>IFERROR(F1115/F1112*100,"0,0")</f>
        <v>0,0</v>
      </c>
      <c r="H1115" s="14" t="str">
        <f t="shared" ref="H1115:H1116" si="319">IFERROR(F1115/D1115*100-100,"0,0")</f>
        <v>0,0</v>
      </c>
    </row>
    <row r="1116" spans="1:8" hidden="1" outlineLevel="1" x14ac:dyDescent="0.2">
      <c r="A1116" s="145"/>
      <c r="B1116" s="134"/>
      <c r="C1116" s="116" t="s">
        <v>474</v>
      </c>
      <c r="D1116" s="115">
        <v>0</v>
      </c>
      <c r="E1116" s="14">
        <f>IFERROR(D1116/D1112*100,"0,0")</f>
        <v>0</v>
      </c>
      <c r="F1116" s="115">
        <v>0</v>
      </c>
      <c r="G1116" s="14" t="str">
        <f>IFERROR(F1116/F1112*100,"0,0")</f>
        <v>0,0</v>
      </c>
      <c r="H1116" s="14" t="str">
        <f t="shared" si="319"/>
        <v>0,0</v>
      </c>
    </row>
    <row r="1117" spans="1:8" s="12" customFormat="1" hidden="1" outlineLevel="1" x14ac:dyDescent="0.2">
      <c r="A1117" s="145" t="s">
        <v>344</v>
      </c>
      <c r="B1117" s="134" t="s">
        <v>331</v>
      </c>
      <c r="C1117" s="116" t="s">
        <v>470</v>
      </c>
      <c r="D1117" s="115">
        <f>D1118+D1119+D1120+D1121</f>
        <v>10</v>
      </c>
      <c r="E1117" s="14">
        <f>E1118+E1119+E1120+E1121</f>
        <v>100</v>
      </c>
      <c r="F1117" s="115">
        <v>0</v>
      </c>
      <c r="G1117" s="14">
        <f>G1118+G1119+G1120+G1121</f>
        <v>0</v>
      </c>
      <c r="H1117" s="14">
        <f t="shared" ref="H1117:H1118" si="320">IFERROR(F1117/D1117*100-100,"0")</f>
        <v>-100</v>
      </c>
    </row>
    <row r="1118" spans="1:8" s="12" customFormat="1" ht="31.5" hidden="1" outlineLevel="1" x14ac:dyDescent="0.2">
      <c r="A1118" s="145"/>
      <c r="B1118" s="134"/>
      <c r="C1118" s="116" t="s">
        <v>471</v>
      </c>
      <c r="D1118" s="115">
        <v>10</v>
      </c>
      <c r="E1118" s="14">
        <f>IFERROR(D1118/D1117*100,"0,0")</f>
        <v>100</v>
      </c>
      <c r="F1118" s="115">
        <v>0</v>
      </c>
      <c r="G1118" s="14" t="str">
        <f>IFERROR(F1118/F1117*100,"0,0")</f>
        <v>0,0</v>
      </c>
      <c r="H1118" s="14">
        <f t="shared" si="320"/>
        <v>-100</v>
      </c>
    </row>
    <row r="1119" spans="1:8" s="12" customFormat="1" hidden="1" outlineLevel="1" x14ac:dyDescent="0.2">
      <c r="A1119" s="145"/>
      <c r="B1119" s="134"/>
      <c r="C1119" s="116" t="s">
        <v>472</v>
      </c>
      <c r="D1119" s="115">
        <v>0</v>
      </c>
      <c r="E1119" s="14">
        <f>IFERROR(D1119/D1117*100,"0,0")</f>
        <v>0</v>
      </c>
      <c r="F1119" s="115">
        <v>0</v>
      </c>
      <c r="G1119" s="14" t="str">
        <f>IFERROR(F1119/F1117*100,"0,0")</f>
        <v>0,0</v>
      </c>
      <c r="H1119" s="14" t="str">
        <f>IFERROR(F1119/D1119*100-100,"0,0")</f>
        <v>0,0</v>
      </c>
    </row>
    <row r="1120" spans="1:8" s="12" customFormat="1" hidden="1" outlineLevel="1" x14ac:dyDescent="0.2">
      <c r="A1120" s="145"/>
      <c r="B1120" s="134"/>
      <c r="C1120" s="116" t="s">
        <v>473</v>
      </c>
      <c r="D1120" s="115">
        <v>0</v>
      </c>
      <c r="E1120" s="14">
        <f>IFERROR(D1120/D1117*100,"0,0")</f>
        <v>0</v>
      </c>
      <c r="F1120" s="115">
        <v>0</v>
      </c>
      <c r="G1120" s="14" t="str">
        <f>IFERROR(F1120/F1117*100,"0,0")</f>
        <v>0,0</v>
      </c>
      <c r="H1120" s="14" t="str">
        <f t="shared" ref="H1120:H1121" si="321">IFERROR(F1120/D1120*100-100,"0,0")</f>
        <v>0,0</v>
      </c>
    </row>
    <row r="1121" spans="1:8" s="12" customFormat="1" hidden="1" outlineLevel="1" x14ac:dyDescent="0.2">
      <c r="A1121" s="145"/>
      <c r="B1121" s="134"/>
      <c r="C1121" s="116" t="s">
        <v>474</v>
      </c>
      <c r="D1121" s="115">
        <v>0</v>
      </c>
      <c r="E1121" s="14">
        <f>IFERROR(D1121/D1117*100,"0,0")</f>
        <v>0</v>
      </c>
      <c r="F1121" s="115">
        <v>0</v>
      </c>
      <c r="G1121" s="14" t="str">
        <f>IFERROR(F1121/F1117*100,"0,0")</f>
        <v>0,0</v>
      </c>
      <c r="H1121" s="14" t="str">
        <f t="shared" si="321"/>
        <v>0,0</v>
      </c>
    </row>
    <row r="1122" spans="1:8" hidden="1" outlineLevel="1" x14ac:dyDescent="0.2">
      <c r="A1122" s="147" t="s">
        <v>345</v>
      </c>
      <c r="B1122" s="146" t="s">
        <v>346</v>
      </c>
      <c r="C1122" s="114" t="s">
        <v>470</v>
      </c>
      <c r="D1122" s="110">
        <f>D1123</f>
        <v>85</v>
      </c>
      <c r="E1122" s="112">
        <f>E1123+E1124+E1125+E1126</f>
        <v>100</v>
      </c>
      <c r="F1122" s="110">
        <f>F1123</f>
        <v>24</v>
      </c>
      <c r="G1122" s="112">
        <f>G1123+G1124+G1125+G1126</f>
        <v>100</v>
      </c>
      <c r="H1122" s="112">
        <f t="shared" ref="H1122:H1123" si="322">IFERROR(F1122/D1122*100-100,"0")</f>
        <v>-71.8</v>
      </c>
    </row>
    <row r="1123" spans="1:8" ht="31.5" hidden="1" outlineLevel="1" x14ac:dyDescent="0.2">
      <c r="A1123" s="147"/>
      <c r="B1123" s="146"/>
      <c r="C1123" s="114" t="s">
        <v>471</v>
      </c>
      <c r="D1123" s="110">
        <f>D1128+D1133+D1138</f>
        <v>85</v>
      </c>
      <c r="E1123" s="112">
        <f>IFERROR(D1123/D1122*100,"0,0")</f>
        <v>100</v>
      </c>
      <c r="F1123" s="110">
        <f>F1128+F1133+F1138</f>
        <v>24</v>
      </c>
      <c r="G1123" s="112">
        <f>IFERROR(F1123/F1122*100,"0,0")</f>
        <v>100</v>
      </c>
      <c r="H1123" s="112">
        <f t="shared" si="322"/>
        <v>-71.8</v>
      </c>
    </row>
    <row r="1124" spans="1:8" hidden="1" outlineLevel="1" x14ac:dyDescent="0.2">
      <c r="A1124" s="147"/>
      <c r="B1124" s="146"/>
      <c r="C1124" s="114" t="s">
        <v>472</v>
      </c>
      <c r="D1124" s="110">
        <f t="shared" ref="D1124:F1126" si="323">D1129+D1134+D1139</f>
        <v>0</v>
      </c>
      <c r="E1124" s="112">
        <f>IFERROR(D1124/D1122*100,"0,0")</f>
        <v>0</v>
      </c>
      <c r="F1124" s="110">
        <f t="shared" si="323"/>
        <v>0</v>
      </c>
      <c r="G1124" s="112">
        <f>IFERROR(F1124/F1122*100,"0,0")</f>
        <v>0</v>
      </c>
      <c r="H1124" s="112" t="str">
        <f>IFERROR(F1124/D1124*100-100,"0,0")</f>
        <v>0,0</v>
      </c>
    </row>
    <row r="1125" spans="1:8" hidden="1" outlineLevel="1" x14ac:dyDescent="0.2">
      <c r="A1125" s="147"/>
      <c r="B1125" s="146"/>
      <c r="C1125" s="114" t="s">
        <v>473</v>
      </c>
      <c r="D1125" s="110">
        <f t="shared" si="323"/>
        <v>0</v>
      </c>
      <c r="E1125" s="112">
        <f>IFERROR(D1125/D1122*100,"0,0")</f>
        <v>0</v>
      </c>
      <c r="F1125" s="110">
        <f t="shared" si="323"/>
        <v>0</v>
      </c>
      <c r="G1125" s="112">
        <f>IFERROR(F1125/F1122*100,"0,0")</f>
        <v>0</v>
      </c>
      <c r="H1125" s="112" t="str">
        <f t="shared" ref="H1125:H1126" si="324">IFERROR(F1125/D1125*100-100,"0,0")</f>
        <v>0,0</v>
      </c>
    </row>
    <row r="1126" spans="1:8" hidden="1" outlineLevel="1" x14ac:dyDescent="0.2">
      <c r="A1126" s="147"/>
      <c r="B1126" s="146"/>
      <c r="C1126" s="114" t="s">
        <v>474</v>
      </c>
      <c r="D1126" s="110">
        <f t="shared" si="323"/>
        <v>0</v>
      </c>
      <c r="E1126" s="112">
        <f>IFERROR(D1126/D1122*100,"0,0")</f>
        <v>0</v>
      </c>
      <c r="F1126" s="110">
        <f t="shared" si="323"/>
        <v>0</v>
      </c>
      <c r="G1126" s="112">
        <f>IFERROR(F1126/F1122*100,"0,0")</f>
        <v>0</v>
      </c>
      <c r="H1126" s="112" t="str">
        <f t="shared" si="324"/>
        <v>0,0</v>
      </c>
    </row>
    <row r="1127" spans="1:8" hidden="1" outlineLevel="1" x14ac:dyDescent="0.2">
      <c r="A1127" s="145" t="s">
        <v>347</v>
      </c>
      <c r="B1127" s="134" t="s">
        <v>585</v>
      </c>
      <c r="C1127" s="116" t="s">
        <v>470</v>
      </c>
      <c r="D1127" s="115">
        <f>D1128</f>
        <v>85</v>
      </c>
      <c r="E1127" s="14">
        <f>E1128+E1129+E1130+E1131</f>
        <v>100</v>
      </c>
      <c r="F1127" s="115">
        <f>F1128</f>
        <v>24</v>
      </c>
      <c r="G1127" s="14">
        <f>G1128+G1129+G1130+G1131</f>
        <v>100</v>
      </c>
      <c r="H1127" s="14">
        <f t="shared" ref="H1127:H1128" si="325">IFERROR(F1127/D1127*100-100,"0")</f>
        <v>-71.8</v>
      </c>
    </row>
    <row r="1128" spans="1:8" ht="31.5" hidden="1" outlineLevel="1" x14ac:dyDescent="0.2">
      <c r="A1128" s="145"/>
      <c r="B1128" s="134"/>
      <c r="C1128" s="116" t="s">
        <v>471</v>
      </c>
      <c r="D1128" s="115">
        <v>85</v>
      </c>
      <c r="E1128" s="14">
        <f>IFERROR(D1128/D1127*100,"0,0")</f>
        <v>100</v>
      </c>
      <c r="F1128" s="115">
        <v>24</v>
      </c>
      <c r="G1128" s="14">
        <f>IFERROR(F1128/F1127*100,"0,0")</f>
        <v>100</v>
      </c>
      <c r="H1128" s="14">
        <f t="shared" si="325"/>
        <v>-71.8</v>
      </c>
    </row>
    <row r="1129" spans="1:8" hidden="1" outlineLevel="1" x14ac:dyDescent="0.2">
      <c r="A1129" s="145"/>
      <c r="B1129" s="134"/>
      <c r="C1129" s="116" t="s">
        <v>472</v>
      </c>
      <c r="D1129" s="115">
        <v>0</v>
      </c>
      <c r="E1129" s="14">
        <f>IFERROR(D1129/D1127*100,"0,0")</f>
        <v>0</v>
      </c>
      <c r="F1129" s="115">
        <v>0</v>
      </c>
      <c r="G1129" s="14">
        <f>IFERROR(F1129/F1127*100,"0,0")</f>
        <v>0</v>
      </c>
      <c r="H1129" s="14" t="str">
        <f>IFERROR(F1129/D1129*100-100,"0,0")</f>
        <v>0,0</v>
      </c>
    </row>
    <row r="1130" spans="1:8" hidden="1" outlineLevel="1" x14ac:dyDescent="0.2">
      <c r="A1130" s="145"/>
      <c r="B1130" s="134"/>
      <c r="C1130" s="116" t="s">
        <v>473</v>
      </c>
      <c r="D1130" s="115">
        <v>0</v>
      </c>
      <c r="E1130" s="14">
        <f>IFERROR(D1130/D1127*100,"0,0")</f>
        <v>0</v>
      </c>
      <c r="F1130" s="115">
        <v>0</v>
      </c>
      <c r="G1130" s="14">
        <f>IFERROR(F1130/F1127*100,"0,0")</f>
        <v>0</v>
      </c>
      <c r="H1130" s="14" t="str">
        <f t="shared" ref="H1130:H1131" si="326">IFERROR(F1130/D1130*100-100,"0,0")</f>
        <v>0,0</v>
      </c>
    </row>
    <row r="1131" spans="1:8" hidden="1" outlineLevel="1" x14ac:dyDescent="0.2">
      <c r="A1131" s="145"/>
      <c r="B1131" s="134"/>
      <c r="C1131" s="116" t="s">
        <v>474</v>
      </c>
      <c r="D1131" s="115">
        <v>0</v>
      </c>
      <c r="E1131" s="14">
        <f>IFERROR(D1131/D1127*100,"0,0")</f>
        <v>0</v>
      </c>
      <c r="F1131" s="115">
        <v>0</v>
      </c>
      <c r="G1131" s="14">
        <f>IFERROR(F1131/F1127*100,"0,0")</f>
        <v>0</v>
      </c>
      <c r="H1131" s="14" t="str">
        <f t="shared" si="326"/>
        <v>0,0</v>
      </c>
    </row>
    <row r="1132" spans="1:8" hidden="1" outlineLevel="1" x14ac:dyDescent="0.2">
      <c r="A1132" s="145" t="s">
        <v>348</v>
      </c>
      <c r="B1132" s="134" t="s">
        <v>629</v>
      </c>
      <c r="C1132" s="116" t="s">
        <v>470</v>
      </c>
      <c r="D1132" s="115">
        <f t="shared" ref="D1132" si="327">D1133</f>
        <v>0</v>
      </c>
      <c r="E1132" s="14">
        <f t="shared" ref="E1132" si="328">E1133+E1134+E1135+E1136</f>
        <v>0</v>
      </c>
      <c r="F1132" s="115">
        <f t="shared" ref="F1132" si="329">F1133</f>
        <v>0</v>
      </c>
      <c r="G1132" s="14">
        <f t="shared" ref="G1132" si="330">G1133+G1134+G1135+G1136</f>
        <v>0</v>
      </c>
      <c r="H1132" s="14" t="str">
        <f t="shared" ref="H1132:H1141" si="331">IFERROR(F1132/D1132*100-100,"0,0")</f>
        <v>0,0</v>
      </c>
    </row>
    <row r="1133" spans="1:8" ht="31.5" hidden="1" outlineLevel="1" x14ac:dyDescent="0.2">
      <c r="A1133" s="145"/>
      <c r="B1133" s="134"/>
      <c r="C1133" s="116" t="s">
        <v>471</v>
      </c>
      <c r="D1133" s="115">
        <v>0</v>
      </c>
      <c r="E1133" s="14" t="str">
        <f t="shared" ref="E1133" si="332">IFERROR(D1133/D1132*100,"0,0")</f>
        <v>0,0</v>
      </c>
      <c r="F1133" s="115">
        <v>0</v>
      </c>
      <c r="G1133" s="14" t="str">
        <f t="shared" ref="G1133" si="333">IFERROR(F1133/F1132*100,"0,0")</f>
        <v>0,0</v>
      </c>
      <c r="H1133" s="14" t="str">
        <f t="shared" si="331"/>
        <v>0,0</v>
      </c>
    </row>
    <row r="1134" spans="1:8" hidden="1" outlineLevel="1" x14ac:dyDescent="0.2">
      <c r="A1134" s="145"/>
      <c r="B1134" s="134"/>
      <c r="C1134" s="116" t="s">
        <v>472</v>
      </c>
      <c r="D1134" s="115">
        <v>0</v>
      </c>
      <c r="E1134" s="14" t="str">
        <f t="shared" ref="E1134" si="334">IFERROR(D1134/D1132*100,"0,0")</f>
        <v>0,0</v>
      </c>
      <c r="F1134" s="115">
        <v>0</v>
      </c>
      <c r="G1134" s="14" t="str">
        <f t="shared" ref="G1134" si="335">IFERROR(F1134/F1132*100,"0,0")</f>
        <v>0,0</v>
      </c>
      <c r="H1134" s="14" t="str">
        <f t="shared" si="331"/>
        <v>0,0</v>
      </c>
    </row>
    <row r="1135" spans="1:8" hidden="1" outlineLevel="1" x14ac:dyDescent="0.2">
      <c r="A1135" s="145"/>
      <c r="B1135" s="134"/>
      <c r="C1135" s="116" t="s">
        <v>473</v>
      </c>
      <c r="D1135" s="115">
        <v>0</v>
      </c>
      <c r="E1135" s="14" t="str">
        <f t="shared" ref="E1135" si="336">IFERROR(D1135/D1132*100,"0,0")</f>
        <v>0,0</v>
      </c>
      <c r="F1135" s="115">
        <v>0</v>
      </c>
      <c r="G1135" s="14" t="str">
        <f t="shared" ref="G1135" si="337">IFERROR(F1135/F1132*100,"0,0")</f>
        <v>0,0</v>
      </c>
      <c r="H1135" s="14" t="str">
        <f t="shared" si="331"/>
        <v>0,0</v>
      </c>
    </row>
    <row r="1136" spans="1:8" hidden="1" outlineLevel="1" x14ac:dyDescent="0.2">
      <c r="A1136" s="145"/>
      <c r="B1136" s="134"/>
      <c r="C1136" s="116" t="s">
        <v>474</v>
      </c>
      <c r="D1136" s="115">
        <v>0</v>
      </c>
      <c r="E1136" s="14" t="str">
        <f t="shared" ref="E1136" si="338">IFERROR(D1136/D1132*100,"0,0")</f>
        <v>0,0</v>
      </c>
      <c r="F1136" s="115">
        <v>0</v>
      </c>
      <c r="G1136" s="14" t="str">
        <f t="shared" ref="G1136" si="339">IFERROR(F1136/F1132*100,"0,0")</f>
        <v>0,0</v>
      </c>
      <c r="H1136" s="14" t="str">
        <f t="shared" si="331"/>
        <v>0,0</v>
      </c>
    </row>
    <row r="1137" spans="1:8" hidden="1" outlineLevel="1" x14ac:dyDescent="0.2">
      <c r="A1137" s="145" t="s">
        <v>628</v>
      </c>
      <c r="B1137" s="134" t="s">
        <v>630</v>
      </c>
      <c r="C1137" s="116" t="s">
        <v>470</v>
      </c>
      <c r="D1137" s="115">
        <f t="shared" ref="D1137" si="340">D1138</f>
        <v>0</v>
      </c>
      <c r="E1137" s="14">
        <f t="shared" ref="E1137" si="341">E1138+E1139+E1140+E1141</f>
        <v>0</v>
      </c>
      <c r="F1137" s="115">
        <f t="shared" ref="F1137" si="342">F1138</f>
        <v>0</v>
      </c>
      <c r="G1137" s="14">
        <f t="shared" ref="G1137" si="343">G1138+G1139+G1140+G1141</f>
        <v>0</v>
      </c>
      <c r="H1137" s="14" t="str">
        <f t="shared" si="331"/>
        <v>0,0</v>
      </c>
    </row>
    <row r="1138" spans="1:8" ht="31.5" hidden="1" outlineLevel="1" x14ac:dyDescent="0.2">
      <c r="A1138" s="145"/>
      <c r="B1138" s="134"/>
      <c r="C1138" s="116" t="s">
        <v>471</v>
      </c>
      <c r="D1138" s="115">
        <v>0</v>
      </c>
      <c r="E1138" s="14" t="str">
        <f t="shared" ref="E1138" si="344">IFERROR(D1138/D1137*100,"0,0")</f>
        <v>0,0</v>
      </c>
      <c r="F1138" s="115">
        <v>0</v>
      </c>
      <c r="G1138" s="14" t="str">
        <f t="shared" ref="G1138" si="345">IFERROR(F1138/F1137*100,"0,0")</f>
        <v>0,0</v>
      </c>
      <c r="H1138" s="14" t="str">
        <f t="shared" si="331"/>
        <v>0,0</v>
      </c>
    </row>
    <row r="1139" spans="1:8" hidden="1" outlineLevel="1" x14ac:dyDescent="0.2">
      <c r="A1139" s="145"/>
      <c r="B1139" s="134"/>
      <c r="C1139" s="116" t="s">
        <v>472</v>
      </c>
      <c r="D1139" s="115">
        <v>0</v>
      </c>
      <c r="E1139" s="14" t="str">
        <f t="shared" ref="E1139" si="346">IFERROR(D1139/D1137*100,"0,0")</f>
        <v>0,0</v>
      </c>
      <c r="F1139" s="115">
        <v>0</v>
      </c>
      <c r="G1139" s="14" t="str">
        <f t="shared" ref="G1139" si="347">IFERROR(F1139/F1137*100,"0,0")</f>
        <v>0,0</v>
      </c>
      <c r="H1139" s="14" t="str">
        <f t="shared" si="331"/>
        <v>0,0</v>
      </c>
    </row>
    <row r="1140" spans="1:8" hidden="1" outlineLevel="1" x14ac:dyDescent="0.2">
      <c r="A1140" s="145"/>
      <c r="B1140" s="134"/>
      <c r="C1140" s="116" t="s">
        <v>473</v>
      </c>
      <c r="D1140" s="115">
        <v>0</v>
      </c>
      <c r="E1140" s="14" t="str">
        <f t="shared" ref="E1140" si="348">IFERROR(D1140/D1137*100,"0,0")</f>
        <v>0,0</v>
      </c>
      <c r="F1140" s="115">
        <v>0</v>
      </c>
      <c r="G1140" s="14" t="str">
        <f t="shared" ref="G1140" si="349">IFERROR(F1140/F1137*100,"0,0")</f>
        <v>0,0</v>
      </c>
      <c r="H1140" s="14" t="str">
        <f t="shared" si="331"/>
        <v>0,0</v>
      </c>
    </row>
    <row r="1141" spans="1:8" hidden="1" outlineLevel="1" x14ac:dyDescent="0.2">
      <c r="A1141" s="145"/>
      <c r="B1141" s="134"/>
      <c r="C1141" s="116" t="s">
        <v>474</v>
      </c>
      <c r="D1141" s="115">
        <v>0</v>
      </c>
      <c r="E1141" s="14" t="str">
        <f t="shared" ref="E1141" si="350">IFERROR(D1141/D1137*100,"0,0")</f>
        <v>0,0</v>
      </c>
      <c r="F1141" s="115">
        <v>0</v>
      </c>
      <c r="G1141" s="14" t="str">
        <f t="shared" ref="G1141" si="351">IFERROR(F1141/F1137*100,"0,0")</f>
        <v>0,0</v>
      </c>
      <c r="H1141" s="14" t="str">
        <f t="shared" si="331"/>
        <v>0,0</v>
      </c>
    </row>
    <row r="1142" spans="1:8" hidden="1" outlineLevel="1" x14ac:dyDescent="0.2">
      <c r="A1142" s="148" t="s">
        <v>349</v>
      </c>
      <c r="B1142" s="151" t="s">
        <v>586</v>
      </c>
      <c r="C1142" s="114" t="s">
        <v>470</v>
      </c>
      <c r="D1142" s="110">
        <f>D1143+D1144+D1145+D1146</f>
        <v>5</v>
      </c>
      <c r="E1142" s="112">
        <f>E1143+E1144+E1145+E1146</f>
        <v>100</v>
      </c>
      <c r="F1142" s="110">
        <f>F1143+F1144+F1145+F1146</f>
        <v>5</v>
      </c>
      <c r="G1142" s="112">
        <f>G1143+G1144+G1145+G1146</f>
        <v>100</v>
      </c>
      <c r="H1142" s="112">
        <f t="shared" ref="H1142:H1143" si="352">IFERROR(F1142/D1142*100-100,"0")</f>
        <v>0</v>
      </c>
    </row>
    <row r="1143" spans="1:8" ht="31.5" hidden="1" outlineLevel="1" x14ac:dyDescent="0.2">
      <c r="A1143" s="149"/>
      <c r="B1143" s="152"/>
      <c r="C1143" s="114" t="s">
        <v>471</v>
      </c>
      <c r="D1143" s="110">
        <f>D1148+D1153++D1158</f>
        <v>5</v>
      </c>
      <c r="E1143" s="112">
        <f>IFERROR(D1143/D1142*100,"0,0")</f>
        <v>100</v>
      </c>
      <c r="F1143" s="110">
        <f>F1148+F1153++F1158</f>
        <v>5</v>
      </c>
      <c r="G1143" s="112">
        <f>IFERROR(F1143/F1142*100,"0,0")</f>
        <v>100</v>
      </c>
      <c r="H1143" s="112">
        <f t="shared" si="352"/>
        <v>0</v>
      </c>
    </row>
    <row r="1144" spans="1:8" hidden="1" outlineLevel="1" x14ac:dyDescent="0.2">
      <c r="A1144" s="149"/>
      <c r="B1144" s="152"/>
      <c r="C1144" s="114" t="s">
        <v>472</v>
      </c>
      <c r="D1144" s="110">
        <f t="shared" ref="D1144:D1146" si="353">D1149+D1154++D1159</f>
        <v>0</v>
      </c>
      <c r="E1144" s="112">
        <f>IFERROR(D1144/D1142*100,"0,0")</f>
        <v>0</v>
      </c>
      <c r="F1144" s="110">
        <v>0</v>
      </c>
      <c r="G1144" s="112">
        <f>IFERROR(F1144/F1142*100,"0,0")</f>
        <v>0</v>
      </c>
      <c r="H1144" s="112" t="str">
        <f>IFERROR(F1144/D1144*100-100,"0,0")</f>
        <v>0,0</v>
      </c>
    </row>
    <row r="1145" spans="1:8" hidden="1" outlineLevel="1" x14ac:dyDescent="0.2">
      <c r="A1145" s="149"/>
      <c r="B1145" s="152"/>
      <c r="C1145" s="114" t="s">
        <v>473</v>
      </c>
      <c r="D1145" s="110">
        <f t="shared" si="353"/>
        <v>0</v>
      </c>
      <c r="E1145" s="112">
        <f>IFERROR(D1145/D1142*100,"0,0")</f>
        <v>0</v>
      </c>
      <c r="F1145" s="110">
        <v>0</v>
      </c>
      <c r="G1145" s="112">
        <f>IFERROR(F1145/F1142*100,"0,0")</f>
        <v>0</v>
      </c>
      <c r="H1145" s="112" t="str">
        <f t="shared" ref="H1145:H1146" si="354">IFERROR(F1145/D1145*100-100,"0,0")</f>
        <v>0,0</v>
      </c>
    </row>
    <row r="1146" spans="1:8" hidden="1" outlineLevel="1" x14ac:dyDescent="0.2">
      <c r="A1146" s="150"/>
      <c r="B1146" s="153"/>
      <c r="C1146" s="114" t="s">
        <v>474</v>
      </c>
      <c r="D1146" s="110">
        <f t="shared" si="353"/>
        <v>0</v>
      </c>
      <c r="E1146" s="112">
        <f>IFERROR(D1146/D1142*100,"0,0")</f>
        <v>0</v>
      </c>
      <c r="F1146" s="110">
        <v>0</v>
      </c>
      <c r="G1146" s="112">
        <f>IFERROR(F1146/F1142*100,"0,0")</f>
        <v>0</v>
      </c>
      <c r="H1146" s="112" t="str">
        <f t="shared" si="354"/>
        <v>0,0</v>
      </c>
    </row>
    <row r="1147" spans="1:8" hidden="1" outlineLevel="1" x14ac:dyDescent="0.2">
      <c r="A1147" s="131" t="s">
        <v>350</v>
      </c>
      <c r="B1147" s="139" t="s">
        <v>352</v>
      </c>
      <c r="C1147" s="116" t="s">
        <v>470</v>
      </c>
      <c r="D1147" s="115">
        <f>D1148</f>
        <v>0</v>
      </c>
      <c r="E1147" s="14">
        <f>E1148+E1149+E1150+E1151</f>
        <v>0</v>
      </c>
      <c r="F1147" s="115">
        <f>F1148</f>
        <v>0</v>
      </c>
      <c r="G1147" s="14">
        <f>G1148+G1149+G1150+G1151</f>
        <v>0</v>
      </c>
      <c r="H1147" s="14" t="str">
        <f>IFERROR(F1147/D1147*100-100,"0,0")</f>
        <v>0,0</v>
      </c>
    </row>
    <row r="1148" spans="1:8" ht="31.5" hidden="1" outlineLevel="1" x14ac:dyDescent="0.2">
      <c r="A1148" s="132"/>
      <c r="B1148" s="140"/>
      <c r="C1148" s="116" t="s">
        <v>471</v>
      </c>
      <c r="D1148" s="115">
        <v>0</v>
      </c>
      <c r="E1148" s="14" t="str">
        <f>IFERROR(D1148/D1147*100,"0,0")</f>
        <v>0,0</v>
      </c>
      <c r="F1148" s="115">
        <v>0</v>
      </c>
      <c r="G1148" s="14" t="str">
        <f>IFERROR(F1148/F1147*100,"0,0")</f>
        <v>0,0</v>
      </c>
      <c r="H1148" s="14" t="str">
        <f t="shared" ref="H1148:H1151" si="355">IFERROR(F1148/D1148*100-100,"0,0")</f>
        <v>0,0</v>
      </c>
    </row>
    <row r="1149" spans="1:8" hidden="1" outlineLevel="1" x14ac:dyDescent="0.2">
      <c r="A1149" s="132"/>
      <c r="B1149" s="140"/>
      <c r="C1149" s="116" t="s">
        <v>472</v>
      </c>
      <c r="D1149" s="115">
        <v>0</v>
      </c>
      <c r="E1149" s="14" t="str">
        <f>IFERROR(D1149/D1147*100,"0,0")</f>
        <v>0,0</v>
      </c>
      <c r="F1149" s="115">
        <v>0</v>
      </c>
      <c r="G1149" s="14" t="str">
        <f>IFERROR(F1149/F1147*100,"0,0")</f>
        <v>0,0</v>
      </c>
      <c r="H1149" s="14" t="str">
        <f t="shared" si="355"/>
        <v>0,0</v>
      </c>
    </row>
    <row r="1150" spans="1:8" hidden="1" outlineLevel="1" x14ac:dyDescent="0.2">
      <c r="A1150" s="132"/>
      <c r="B1150" s="140"/>
      <c r="C1150" s="116" t="s">
        <v>473</v>
      </c>
      <c r="D1150" s="115">
        <v>0</v>
      </c>
      <c r="E1150" s="14" t="str">
        <f>IFERROR(D1150/D1147*100,"0,0")</f>
        <v>0,0</v>
      </c>
      <c r="F1150" s="115">
        <v>0</v>
      </c>
      <c r="G1150" s="14" t="str">
        <f>IFERROR(F1150/F1147*100,"0,0")</f>
        <v>0,0</v>
      </c>
      <c r="H1150" s="14" t="str">
        <f t="shared" si="355"/>
        <v>0,0</v>
      </c>
    </row>
    <row r="1151" spans="1:8" hidden="1" outlineLevel="1" x14ac:dyDescent="0.2">
      <c r="A1151" s="133"/>
      <c r="B1151" s="141"/>
      <c r="C1151" s="116" t="s">
        <v>474</v>
      </c>
      <c r="D1151" s="115">
        <v>0</v>
      </c>
      <c r="E1151" s="14" t="str">
        <f>IFERROR(D1151/D1147*100,"0,0")</f>
        <v>0,0</v>
      </c>
      <c r="F1151" s="115">
        <v>0</v>
      </c>
      <c r="G1151" s="14" t="str">
        <f>IFERROR(F1151/F1147*100,"0,0")</f>
        <v>0,0</v>
      </c>
      <c r="H1151" s="14" t="str">
        <f t="shared" si="355"/>
        <v>0,0</v>
      </c>
    </row>
    <row r="1152" spans="1:8" hidden="1" outlineLevel="1" x14ac:dyDescent="0.2">
      <c r="A1152" s="131" t="s">
        <v>351</v>
      </c>
      <c r="B1152" s="139" t="s">
        <v>352</v>
      </c>
      <c r="C1152" s="116" t="s">
        <v>470</v>
      </c>
      <c r="D1152" s="115">
        <f t="shared" ref="D1152" si="356">D1153</f>
        <v>5</v>
      </c>
      <c r="E1152" s="14">
        <f t="shared" ref="E1152" si="357">E1153+E1154+E1155+E1156</f>
        <v>100</v>
      </c>
      <c r="F1152" s="115">
        <f t="shared" ref="F1152" si="358">F1153</f>
        <v>5</v>
      </c>
      <c r="G1152" s="14">
        <f t="shared" ref="G1152" si="359">G1153+G1154+G1155+G1156</f>
        <v>100</v>
      </c>
      <c r="H1152" s="14">
        <f t="shared" ref="H1152:H1163" si="360">IFERROR(F1152/D1152*100-100,"0")</f>
        <v>0</v>
      </c>
    </row>
    <row r="1153" spans="1:8" ht="31.5" hidden="1" outlineLevel="1" x14ac:dyDescent="0.2">
      <c r="A1153" s="132"/>
      <c r="B1153" s="140"/>
      <c r="C1153" s="116" t="s">
        <v>471</v>
      </c>
      <c r="D1153" s="115">
        <v>5</v>
      </c>
      <c r="E1153" s="14">
        <f t="shared" ref="E1153" si="361">IFERROR(D1153/D1152*100,"0,0")</f>
        <v>100</v>
      </c>
      <c r="F1153" s="115">
        <v>5</v>
      </c>
      <c r="G1153" s="14">
        <f t="shared" ref="G1153" si="362">IFERROR(F1153/F1152*100,"0,0")</f>
        <v>100</v>
      </c>
      <c r="H1153" s="14">
        <f t="shared" si="360"/>
        <v>0</v>
      </c>
    </row>
    <row r="1154" spans="1:8" hidden="1" outlineLevel="1" x14ac:dyDescent="0.2">
      <c r="A1154" s="132"/>
      <c r="B1154" s="140"/>
      <c r="C1154" s="116" t="s">
        <v>472</v>
      </c>
      <c r="D1154" s="115">
        <v>0</v>
      </c>
      <c r="E1154" s="14">
        <f t="shared" ref="E1154" si="363">IFERROR(D1154/D1152*100,"0,0")</f>
        <v>0</v>
      </c>
      <c r="F1154" s="115">
        <v>0</v>
      </c>
      <c r="G1154" s="14">
        <f t="shared" ref="G1154" si="364">IFERROR(F1154/F1152*100,"0,0")</f>
        <v>0</v>
      </c>
      <c r="H1154" s="14" t="str">
        <f t="shared" ref="H1154:H1158" si="365">IFERROR(F1154/D1154*100-100,"0,0")</f>
        <v>0,0</v>
      </c>
    </row>
    <row r="1155" spans="1:8" hidden="1" outlineLevel="1" x14ac:dyDescent="0.2">
      <c r="A1155" s="132"/>
      <c r="B1155" s="140"/>
      <c r="C1155" s="116" t="s">
        <v>473</v>
      </c>
      <c r="D1155" s="115">
        <v>0</v>
      </c>
      <c r="E1155" s="14">
        <f t="shared" ref="E1155" si="366">IFERROR(D1155/D1152*100,"0,0")</f>
        <v>0</v>
      </c>
      <c r="F1155" s="115">
        <v>0</v>
      </c>
      <c r="G1155" s="14">
        <f t="shared" ref="G1155" si="367">IFERROR(F1155/F1152*100,"0,0")</f>
        <v>0</v>
      </c>
      <c r="H1155" s="14" t="str">
        <f t="shared" si="365"/>
        <v>0,0</v>
      </c>
    </row>
    <row r="1156" spans="1:8" hidden="1" outlineLevel="1" x14ac:dyDescent="0.2">
      <c r="A1156" s="133"/>
      <c r="B1156" s="141"/>
      <c r="C1156" s="116" t="s">
        <v>474</v>
      </c>
      <c r="D1156" s="115">
        <v>0</v>
      </c>
      <c r="E1156" s="14">
        <f t="shared" ref="E1156" si="368">IFERROR(D1156/D1152*100,"0,0")</f>
        <v>0</v>
      </c>
      <c r="F1156" s="115">
        <v>0</v>
      </c>
      <c r="G1156" s="14">
        <f t="shared" ref="G1156" si="369">IFERROR(F1156/F1152*100,"0,0")</f>
        <v>0</v>
      </c>
      <c r="H1156" s="14" t="str">
        <f t="shared" si="365"/>
        <v>0,0</v>
      </c>
    </row>
    <row r="1157" spans="1:8" hidden="1" outlineLevel="1" x14ac:dyDescent="0.2">
      <c r="A1157" s="131" t="s">
        <v>353</v>
      </c>
      <c r="B1157" s="139" t="s">
        <v>627</v>
      </c>
      <c r="C1157" s="116" t="s">
        <v>470</v>
      </c>
      <c r="D1157" s="115">
        <f t="shared" ref="D1157" si="370">D1158</f>
        <v>0</v>
      </c>
      <c r="E1157" s="14">
        <f t="shared" ref="E1157" si="371">E1158+E1159+E1160+E1161</f>
        <v>0</v>
      </c>
      <c r="F1157" s="115">
        <f t="shared" ref="F1157" si="372">F1158</f>
        <v>0</v>
      </c>
      <c r="G1157" s="14">
        <f t="shared" ref="G1157" si="373">G1158+G1159+G1160+G1161</f>
        <v>0</v>
      </c>
      <c r="H1157" s="14" t="str">
        <f t="shared" si="365"/>
        <v>0,0</v>
      </c>
    </row>
    <row r="1158" spans="1:8" ht="31.5" hidden="1" outlineLevel="1" x14ac:dyDescent="0.2">
      <c r="A1158" s="132"/>
      <c r="B1158" s="140"/>
      <c r="C1158" s="116" t="s">
        <v>471</v>
      </c>
      <c r="D1158" s="115">
        <v>0</v>
      </c>
      <c r="E1158" s="14" t="str">
        <f t="shared" ref="E1158" si="374">IFERROR(D1158/D1157*100,"0,0")</f>
        <v>0,0</v>
      </c>
      <c r="F1158" s="115">
        <v>0</v>
      </c>
      <c r="G1158" s="14" t="str">
        <f t="shared" ref="G1158" si="375">IFERROR(F1158/F1157*100,"0,0")</f>
        <v>0,0</v>
      </c>
      <c r="H1158" s="14" t="str">
        <f t="shared" si="365"/>
        <v>0,0</v>
      </c>
    </row>
    <row r="1159" spans="1:8" hidden="1" outlineLevel="1" x14ac:dyDescent="0.2">
      <c r="A1159" s="132"/>
      <c r="B1159" s="140"/>
      <c r="C1159" s="116" t="s">
        <v>472</v>
      </c>
      <c r="D1159" s="115">
        <v>0</v>
      </c>
      <c r="E1159" s="14" t="str">
        <f t="shared" ref="E1159" si="376">IFERROR(D1159/D1157*100,"0,0")</f>
        <v>0,0</v>
      </c>
      <c r="F1159" s="115">
        <v>0</v>
      </c>
      <c r="G1159" s="14" t="str">
        <f t="shared" ref="G1159" si="377">IFERROR(F1159/F1157*100,"0,0")</f>
        <v>0,0</v>
      </c>
      <c r="H1159" s="14" t="str">
        <f t="shared" ref="H1159:H1161" si="378">IFERROR(F1159/D1159*100-100,"0,0")</f>
        <v>0,0</v>
      </c>
    </row>
    <row r="1160" spans="1:8" hidden="1" outlineLevel="1" x14ac:dyDescent="0.2">
      <c r="A1160" s="132"/>
      <c r="B1160" s="140"/>
      <c r="C1160" s="116" t="s">
        <v>473</v>
      </c>
      <c r="D1160" s="115">
        <v>0</v>
      </c>
      <c r="E1160" s="14" t="str">
        <f t="shared" ref="E1160" si="379">IFERROR(D1160/D1157*100,"0,0")</f>
        <v>0,0</v>
      </c>
      <c r="F1160" s="115">
        <v>0</v>
      </c>
      <c r="G1160" s="14" t="str">
        <f t="shared" ref="G1160" si="380">IFERROR(F1160/F1157*100,"0,0")</f>
        <v>0,0</v>
      </c>
      <c r="H1160" s="14" t="str">
        <f t="shared" si="378"/>
        <v>0,0</v>
      </c>
    </row>
    <row r="1161" spans="1:8" hidden="1" outlineLevel="1" x14ac:dyDescent="0.2">
      <c r="A1161" s="133"/>
      <c r="B1161" s="141"/>
      <c r="C1161" s="116" t="s">
        <v>474</v>
      </c>
      <c r="D1161" s="115">
        <v>0</v>
      </c>
      <c r="E1161" s="14" t="str">
        <f t="shared" ref="E1161" si="381">IFERROR(D1161/D1157*100,"0,0")</f>
        <v>0,0</v>
      </c>
      <c r="F1161" s="115">
        <v>0</v>
      </c>
      <c r="G1161" s="14" t="str">
        <f t="shared" ref="G1161" si="382">IFERROR(F1161/F1157*100,"0,0")</f>
        <v>0,0</v>
      </c>
      <c r="H1161" s="14" t="str">
        <f t="shared" si="378"/>
        <v>0,0</v>
      </c>
    </row>
    <row r="1162" spans="1:8" outlineLevel="1" x14ac:dyDescent="0.2">
      <c r="A1162" s="147" t="s">
        <v>354</v>
      </c>
      <c r="B1162" s="146" t="s">
        <v>355</v>
      </c>
      <c r="C1162" s="114" t="s">
        <v>470</v>
      </c>
      <c r="D1162" s="110">
        <f>D1163+D1164+D1165+D1166</f>
        <v>807420.2</v>
      </c>
      <c r="E1162" s="112">
        <f>E1163+E1164+E1165+E1166</f>
        <v>100</v>
      </c>
      <c r="F1162" s="110">
        <f>F1163+F1164+F1165+F1166</f>
        <v>480702.4</v>
      </c>
      <c r="G1162" s="112">
        <f>G1163+G1164+G1165+G1166</f>
        <v>100</v>
      </c>
      <c r="H1162" s="112">
        <f t="shared" si="360"/>
        <v>-40.5</v>
      </c>
    </row>
    <row r="1163" spans="1:8" ht="31.5" outlineLevel="1" x14ac:dyDescent="0.2">
      <c r="A1163" s="147"/>
      <c r="B1163" s="146"/>
      <c r="C1163" s="114" t="s">
        <v>471</v>
      </c>
      <c r="D1163" s="110">
        <f>D1168+D1178+D1193+D1208+D1228</f>
        <v>643720.30000000005</v>
      </c>
      <c r="E1163" s="112">
        <f>IFERROR(D1163/D1162*100,"0,0")</f>
        <v>79.7</v>
      </c>
      <c r="F1163" s="110">
        <f>F1168+F1178+F1193+F1208+F1228</f>
        <v>423309.3</v>
      </c>
      <c r="G1163" s="112">
        <f>IFERROR(F1163/F1162*100,"0,0")</f>
        <v>88.1</v>
      </c>
      <c r="H1163" s="112">
        <f t="shared" si="360"/>
        <v>-34.200000000000003</v>
      </c>
    </row>
    <row r="1164" spans="1:8" outlineLevel="1" x14ac:dyDescent="0.2">
      <c r="A1164" s="147"/>
      <c r="B1164" s="146"/>
      <c r="C1164" s="114" t="s">
        <v>472</v>
      </c>
      <c r="D1164" s="110">
        <f t="shared" ref="D1164:D1166" si="383">D1169+D1179+D1194+D1209+D1229</f>
        <v>0</v>
      </c>
      <c r="E1164" s="112">
        <f>IFERROR(D1164/D1162*100,"0,0")</f>
        <v>0</v>
      </c>
      <c r="F1164" s="110">
        <f t="shared" ref="F1164:F1166" si="384">F1169+F1179+F1194+F1209+F1229</f>
        <v>0</v>
      </c>
      <c r="G1164" s="112">
        <f>IFERROR(F1164/F1162*100,"0,0")</f>
        <v>0</v>
      </c>
      <c r="H1164" s="112" t="str">
        <f>IFERROR(F1164/D1164*100-100,"0,0")</f>
        <v>0,0</v>
      </c>
    </row>
    <row r="1165" spans="1:8" outlineLevel="1" x14ac:dyDescent="0.2">
      <c r="A1165" s="147"/>
      <c r="B1165" s="146"/>
      <c r="C1165" s="114" t="s">
        <v>473</v>
      </c>
      <c r="D1165" s="110">
        <f t="shared" si="383"/>
        <v>10619.8</v>
      </c>
      <c r="E1165" s="112">
        <f>IFERROR(D1165/D1162*100,"0,0")</f>
        <v>1.3</v>
      </c>
      <c r="F1165" s="110">
        <f t="shared" si="384"/>
        <v>57393.1</v>
      </c>
      <c r="G1165" s="112">
        <f>IFERROR(F1165/F1162*100,"0,0")</f>
        <v>11.9</v>
      </c>
      <c r="H1165" s="112">
        <f t="shared" ref="H1165:H1168" si="385">IFERROR(F1165/D1165*100-100,"0")</f>
        <v>440.4</v>
      </c>
    </row>
    <row r="1166" spans="1:8" outlineLevel="1" x14ac:dyDescent="0.2">
      <c r="A1166" s="147"/>
      <c r="B1166" s="146"/>
      <c r="C1166" s="114" t="s">
        <v>474</v>
      </c>
      <c r="D1166" s="110">
        <f t="shared" si="383"/>
        <v>153080.1</v>
      </c>
      <c r="E1166" s="112">
        <f>IFERROR(D1166/D1162*100,"0,0")</f>
        <v>19</v>
      </c>
      <c r="F1166" s="110">
        <f t="shared" si="384"/>
        <v>0</v>
      </c>
      <c r="G1166" s="112">
        <f>IFERROR(F1166/F1162*100,"0,0")</f>
        <v>0</v>
      </c>
      <c r="H1166" s="112">
        <f t="shared" si="385"/>
        <v>-100</v>
      </c>
    </row>
    <row r="1167" spans="1:8" hidden="1" x14ac:dyDescent="0.2">
      <c r="A1167" s="147" t="s">
        <v>366</v>
      </c>
      <c r="B1167" s="146" t="s">
        <v>367</v>
      </c>
      <c r="C1167" s="114" t="s">
        <v>470</v>
      </c>
      <c r="D1167" s="110">
        <f>D1168+D1169+D1170+D1171</f>
        <v>1690</v>
      </c>
      <c r="E1167" s="112">
        <f>E1168+E1169+E1170+E1171</f>
        <v>100</v>
      </c>
      <c r="F1167" s="110">
        <f>F1168+F1169+F1170+F1171</f>
        <v>0</v>
      </c>
      <c r="G1167" s="112">
        <f>G1168+G1169+G1170+G1171</f>
        <v>0</v>
      </c>
      <c r="H1167" s="112">
        <f t="shared" si="385"/>
        <v>-100</v>
      </c>
    </row>
    <row r="1168" spans="1:8" ht="31.5" hidden="1" x14ac:dyDescent="0.2">
      <c r="A1168" s="147"/>
      <c r="B1168" s="146"/>
      <c r="C1168" s="114" t="s">
        <v>471</v>
      </c>
      <c r="D1168" s="110">
        <f>D1173</f>
        <v>1690</v>
      </c>
      <c r="E1168" s="112">
        <f>IFERROR(D1168/D1167*100,"0,0")</f>
        <v>100</v>
      </c>
      <c r="F1168" s="110">
        <f>F1173</f>
        <v>0</v>
      </c>
      <c r="G1168" s="112" t="str">
        <f>IFERROR(F1168/F1167*100,"0,0")</f>
        <v>0,0</v>
      </c>
      <c r="H1168" s="112">
        <f t="shared" si="385"/>
        <v>-100</v>
      </c>
    </row>
    <row r="1169" spans="1:8" hidden="1" x14ac:dyDescent="0.2">
      <c r="A1169" s="147"/>
      <c r="B1169" s="146"/>
      <c r="C1169" s="114" t="s">
        <v>472</v>
      </c>
      <c r="D1169" s="110">
        <f t="shared" ref="D1169:F1171" si="386">D1174</f>
        <v>0</v>
      </c>
      <c r="E1169" s="112">
        <f>IFERROR(D1169/D1167*100,"0,0")</f>
        <v>0</v>
      </c>
      <c r="F1169" s="110">
        <f t="shared" si="386"/>
        <v>0</v>
      </c>
      <c r="G1169" s="112" t="str">
        <f>IFERROR(F1169/F1167*100,"0,0")</f>
        <v>0,0</v>
      </c>
      <c r="H1169" s="112" t="str">
        <f>IFERROR(F1169/D1169*100-100,"0,0")</f>
        <v>0,0</v>
      </c>
    </row>
    <row r="1170" spans="1:8" hidden="1" x14ac:dyDescent="0.2">
      <c r="A1170" s="147"/>
      <c r="B1170" s="146"/>
      <c r="C1170" s="114" t="s">
        <v>473</v>
      </c>
      <c r="D1170" s="110">
        <f t="shared" si="386"/>
        <v>0</v>
      </c>
      <c r="E1170" s="112">
        <f>IFERROR(D1170/D1167*100,"0,0")</f>
        <v>0</v>
      </c>
      <c r="F1170" s="110">
        <f t="shared" si="386"/>
        <v>0</v>
      </c>
      <c r="G1170" s="112" t="str">
        <f>IFERROR(F1170/F1167*100,"0,0")</f>
        <v>0,0</v>
      </c>
      <c r="H1170" s="112" t="str">
        <f t="shared" ref="H1170:H1171" si="387">IFERROR(F1170/D1170*100-100,"0,0")</f>
        <v>0,0</v>
      </c>
    </row>
    <row r="1171" spans="1:8" hidden="1" x14ac:dyDescent="0.2">
      <c r="A1171" s="147"/>
      <c r="B1171" s="146"/>
      <c r="C1171" s="114" t="s">
        <v>474</v>
      </c>
      <c r="D1171" s="110">
        <f t="shared" si="386"/>
        <v>0</v>
      </c>
      <c r="E1171" s="112">
        <f>IFERROR(D1171/D1167*100,"0,0")</f>
        <v>0</v>
      </c>
      <c r="F1171" s="110">
        <f t="shared" si="386"/>
        <v>0</v>
      </c>
      <c r="G1171" s="112" t="str">
        <f>IFERROR(F1171/F1167*100,"0,0")</f>
        <v>0,0</v>
      </c>
      <c r="H1171" s="112" t="str">
        <f t="shared" si="387"/>
        <v>0,0</v>
      </c>
    </row>
    <row r="1172" spans="1:8" hidden="1" outlineLevel="1" x14ac:dyDescent="0.2">
      <c r="A1172" s="145" t="s">
        <v>368</v>
      </c>
      <c r="B1172" s="134" t="s">
        <v>587</v>
      </c>
      <c r="C1172" s="116" t="s">
        <v>470</v>
      </c>
      <c r="D1172" s="115">
        <f>D1173+D1174+D1175+D1176</f>
        <v>1690</v>
      </c>
      <c r="E1172" s="14">
        <f>E1173+E1174+E1175+E1176</f>
        <v>100</v>
      </c>
      <c r="F1172" s="115">
        <f>F1173+F1174+F1175+F1176</f>
        <v>0</v>
      </c>
      <c r="G1172" s="14">
        <f>G1173+G1174+G1175+G1176</f>
        <v>0</v>
      </c>
      <c r="H1172" s="14">
        <f t="shared" ref="H1172:H1173" si="388">IFERROR(F1172/D1172*100-100,"0")</f>
        <v>-100</v>
      </c>
    </row>
    <row r="1173" spans="1:8" ht="31.5" hidden="1" outlineLevel="1" x14ac:dyDescent="0.2">
      <c r="A1173" s="145"/>
      <c r="B1173" s="134"/>
      <c r="C1173" s="116" t="s">
        <v>471</v>
      </c>
      <c r="D1173" s="82">
        <v>1690</v>
      </c>
      <c r="E1173" s="14">
        <f>IFERROR(D1173/D1172*100,"0,0")</f>
        <v>100</v>
      </c>
      <c r="F1173" s="115">
        <v>0</v>
      </c>
      <c r="G1173" s="14" t="str">
        <f>IFERROR(F1173/F1172*100,"0,0")</f>
        <v>0,0</v>
      </c>
      <c r="H1173" s="14">
        <f t="shared" si="388"/>
        <v>-100</v>
      </c>
    </row>
    <row r="1174" spans="1:8" hidden="1" outlineLevel="1" x14ac:dyDescent="0.2">
      <c r="A1174" s="145"/>
      <c r="B1174" s="134"/>
      <c r="C1174" s="116" t="s">
        <v>472</v>
      </c>
      <c r="D1174" s="82">
        <v>0</v>
      </c>
      <c r="E1174" s="14">
        <f>IFERROR(D1174/D1172*100,"0,0")</f>
        <v>0</v>
      </c>
      <c r="F1174" s="115">
        <v>0</v>
      </c>
      <c r="G1174" s="14" t="str">
        <f>IFERROR(F1174/F1172*100,"0,0")</f>
        <v>0,0</v>
      </c>
      <c r="H1174" s="14" t="str">
        <f>IFERROR(F1174/D1174*100-100,"0,0")</f>
        <v>0,0</v>
      </c>
    </row>
    <row r="1175" spans="1:8" hidden="1" outlineLevel="1" x14ac:dyDescent="0.2">
      <c r="A1175" s="145"/>
      <c r="B1175" s="134"/>
      <c r="C1175" s="116" t="s">
        <v>473</v>
      </c>
      <c r="D1175" s="82">
        <v>0</v>
      </c>
      <c r="E1175" s="14">
        <f>IFERROR(D1175/D1172*100,"0,0")</f>
        <v>0</v>
      </c>
      <c r="F1175" s="115">
        <v>0</v>
      </c>
      <c r="G1175" s="14" t="str">
        <f>IFERROR(F1175/F1172*100,"0,0")</f>
        <v>0,0</v>
      </c>
      <c r="H1175" s="14" t="str">
        <f t="shared" ref="H1175:H1176" si="389">IFERROR(F1175/D1175*100-100,"0,0")</f>
        <v>0,0</v>
      </c>
    </row>
    <row r="1176" spans="1:8" hidden="1" outlineLevel="1" x14ac:dyDescent="0.2">
      <c r="A1176" s="145"/>
      <c r="B1176" s="134"/>
      <c r="C1176" s="116" t="s">
        <v>474</v>
      </c>
      <c r="D1176" s="49">
        <v>0</v>
      </c>
      <c r="E1176" s="14">
        <f>IFERROR(D1176/D1172*100,"0,0")</f>
        <v>0</v>
      </c>
      <c r="F1176" s="115">
        <v>0</v>
      </c>
      <c r="G1176" s="14" t="str">
        <f>IFERROR(F1176/F1172*100,"0,0")</f>
        <v>0,0</v>
      </c>
      <c r="H1176" s="14" t="str">
        <f t="shared" si="389"/>
        <v>0,0</v>
      </c>
    </row>
    <row r="1177" spans="1:8" hidden="1" outlineLevel="1" x14ac:dyDescent="0.2">
      <c r="A1177" s="147" t="s">
        <v>369</v>
      </c>
      <c r="B1177" s="146" t="s">
        <v>588</v>
      </c>
      <c r="C1177" s="114" t="s">
        <v>470</v>
      </c>
      <c r="D1177" s="110">
        <f>D1178+D1179+D1180+D1181</f>
        <v>161566.1</v>
      </c>
      <c r="E1177" s="112">
        <f>E1178+E1179+E1180+E1181</f>
        <v>100</v>
      </c>
      <c r="F1177" s="110">
        <f>F1178+F1179+F1180+F1181</f>
        <v>7735.4</v>
      </c>
      <c r="G1177" s="112">
        <f>G1178+G1179+G1180+G1181</f>
        <v>100</v>
      </c>
      <c r="H1177" s="112">
        <f t="shared" ref="H1177:H1178" si="390">IFERROR(F1177/D1177*100-100,"0")</f>
        <v>-95.2</v>
      </c>
    </row>
    <row r="1178" spans="1:8" ht="31.5" hidden="1" outlineLevel="1" x14ac:dyDescent="0.2">
      <c r="A1178" s="147"/>
      <c r="B1178" s="146"/>
      <c r="C1178" s="114" t="s">
        <v>471</v>
      </c>
      <c r="D1178" s="110">
        <f t="shared" ref="D1178:F1181" si="391">D1183+D1188</f>
        <v>8486</v>
      </c>
      <c r="E1178" s="112">
        <f>IFERROR(D1178/D1177*100,"0,0")</f>
        <v>5.3</v>
      </c>
      <c r="F1178" s="110">
        <f>F1183+F1188</f>
        <v>7735.4</v>
      </c>
      <c r="G1178" s="112">
        <f>IFERROR(F1178/F1177*100,"0,0")</f>
        <v>100</v>
      </c>
      <c r="H1178" s="112">
        <f t="shared" si="390"/>
        <v>-8.8000000000000007</v>
      </c>
    </row>
    <row r="1179" spans="1:8" hidden="1" outlineLevel="1" x14ac:dyDescent="0.2">
      <c r="A1179" s="147"/>
      <c r="B1179" s="146"/>
      <c r="C1179" s="114" t="s">
        <v>472</v>
      </c>
      <c r="D1179" s="110">
        <f t="shared" si="391"/>
        <v>0</v>
      </c>
      <c r="E1179" s="112">
        <f>IFERROR(D1179/D1177*100,"0,0")</f>
        <v>0</v>
      </c>
      <c r="F1179" s="110">
        <f t="shared" si="391"/>
        <v>0</v>
      </c>
      <c r="G1179" s="112">
        <f>IFERROR(F1179/F1177*100,"0,0")</f>
        <v>0</v>
      </c>
      <c r="H1179" s="112" t="str">
        <f>IFERROR(F1179/D1179*100-100,"0,0")</f>
        <v>0,0</v>
      </c>
    </row>
    <row r="1180" spans="1:8" hidden="1" outlineLevel="1" x14ac:dyDescent="0.2">
      <c r="A1180" s="147"/>
      <c r="B1180" s="146"/>
      <c r="C1180" s="114" t="s">
        <v>473</v>
      </c>
      <c r="D1180" s="110">
        <f t="shared" si="391"/>
        <v>0</v>
      </c>
      <c r="E1180" s="112">
        <f>IFERROR(D1180/D1177*100,"0,0")</f>
        <v>0</v>
      </c>
      <c r="F1180" s="110">
        <f t="shared" si="391"/>
        <v>0</v>
      </c>
      <c r="G1180" s="112">
        <f>IFERROR(F1180/F1177*100,"0,0")</f>
        <v>0</v>
      </c>
      <c r="H1180" s="112" t="str">
        <f>IFERROR(F1180/D1180*100-100,"0,0")</f>
        <v>0,0</v>
      </c>
    </row>
    <row r="1181" spans="1:8" hidden="1" outlineLevel="1" x14ac:dyDescent="0.2">
      <c r="A1181" s="147"/>
      <c r="B1181" s="146"/>
      <c r="C1181" s="114" t="s">
        <v>474</v>
      </c>
      <c r="D1181" s="110">
        <f t="shared" si="391"/>
        <v>153080.1</v>
      </c>
      <c r="E1181" s="112">
        <f>IFERROR(D1181/D1177*100,"0,0")</f>
        <v>94.7</v>
      </c>
      <c r="F1181" s="110">
        <f t="shared" si="391"/>
        <v>0</v>
      </c>
      <c r="G1181" s="112">
        <f>IFERROR(F1181/F1177*100,"0,0")</f>
        <v>0</v>
      </c>
      <c r="H1181" s="112">
        <f t="shared" ref="H1181:H1183" si="392">IFERROR(F1181/D1181*100-100,"0")</f>
        <v>-100</v>
      </c>
    </row>
    <row r="1182" spans="1:8" hidden="1" outlineLevel="1" x14ac:dyDescent="0.2">
      <c r="A1182" s="145" t="s">
        <v>370</v>
      </c>
      <c r="B1182" s="134" t="s">
        <v>589</v>
      </c>
      <c r="C1182" s="116" t="s">
        <v>470</v>
      </c>
      <c r="D1182" s="49">
        <f>D1183+D1184+D1185+D1186</f>
        <v>156969.1</v>
      </c>
      <c r="E1182" s="14">
        <f>E1183+E1184+E1185+E1186</f>
        <v>100</v>
      </c>
      <c r="F1182" s="115">
        <f>F1183+F1184+F1185+F1186</f>
        <v>3590.9</v>
      </c>
      <c r="G1182" s="14">
        <f>G1183+G1184+G1185+G1186</f>
        <v>100</v>
      </c>
      <c r="H1182" s="14">
        <f t="shared" si="392"/>
        <v>-97.7</v>
      </c>
    </row>
    <row r="1183" spans="1:8" ht="31.5" hidden="1" outlineLevel="1" x14ac:dyDescent="0.2">
      <c r="A1183" s="145"/>
      <c r="B1183" s="134"/>
      <c r="C1183" s="116" t="s">
        <v>471</v>
      </c>
      <c r="D1183" s="49">
        <v>3889</v>
      </c>
      <c r="E1183" s="14">
        <f>IFERROR(D1183/D1182*100,"0,0")</f>
        <v>2.5</v>
      </c>
      <c r="F1183" s="115">
        <v>3590.9</v>
      </c>
      <c r="G1183" s="14">
        <f>IFERROR(F1183/F1182*100,"0,0")</f>
        <v>100</v>
      </c>
      <c r="H1183" s="14">
        <f t="shared" si="392"/>
        <v>-7.7</v>
      </c>
    </row>
    <row r="1184" spans="1:8" hidden="1" outlineLevel="1" x14ac:dyDescent="0.2">
      <c r="A1184" s="145"/>
      <c r="B1184" s="134"/>
      <c r="C1184" s="116" t="s">
        <v>472</v>
      </c>
      <c r="D1184" s="49">
        <v>0</v>
      </c>
      <c r="E1184" s="14">
        <f>IFERROR(D1184/D1182*100,"0,0")</f>
        <v>0</v>
      </c>
      <c r="F1184" s="115">
        <v>0</v>
      </c>
      <c r="G1184" s="14">
        <f>IFERROR(F1184/F1182*100,"0,0")</f>
        <v>0</v>
      </c>
      <c r="H1184" s="14" t="str">
        <f>IFERROR(F1184/D1184*100-100,"0,0")</f>
        <v>0,0</v>
      </c>
    </row>
    <row r="1185" spans="1:8" hidden="1" outlineLevel="1" x14ac:dyDescent="0.2">
      <c r="A1185" s="145"/>
      <c r="B1185" s="134"/>
      <c r="C1185" s="116" t="s">
        <v>473</v>
      </c>
      <c r="D1185" s="49">
        <v>0</v>
      </c>
      <c r="E1185" s="14">
        <f>IFERROR(D1185/D1182*100,"0,0")</f>
        <v>0</v>
      </c>
      <c r="F1185" s="115">
        <v>0</v>
      </c>
      <c r="G1185" s="14">
        <f>IFERROR(F1185/F1182*100,"0,0")</f>
        <v>0</v>
      </c>
      <c r="H1185" s="14" t="str">
        <f t="shared" ref="H1185:H1191" si="393">IFERROR(F1185/D1185*100-100,"0,0")</f>
        <v>0,0</v>
      </c>
    </row>
    <row r="1186" spans="1:8" hidden="1" outlineLevel="1" x14ac:dyDescent="0.2">
      <c r="A1186" s="145"/>
      <c r="B1186" s="134"/>
      <c r="C1186" s="116" t="s">
        <v>474</v>
      </c>
      <c r="D1186" s="115">
        <v>153080.1</v>
      </c>
      <c r="E1186" s="14">
        <f>IFERROR(D1186/D1182*100,"0,0")</f>
        <v>97.5</v>
      </c>
      <c r="F1186" s="115">
        <v>0</v>
      </c>
      <c r="G1186" s="14">
        <f>IFERROR(F1186/F1182*100,"0,0")</f>
        <v>0</v>
      </c>
      <c r="H1186" s="14">
        <f t="shared" si="393"/>
        <v>-100</v>
      </c>
    </row>
    <row r="1187" spans="1:8" hidden="1" outlineLevel="1" x14ac:dyDescent="0.2">
      <c r="A1187" s="131" t="s">
        <v>371</v>
      </c>
      <c r="B1187" s="139" t="s">
        <v>372</v>
      </c>
      <c r="C1187" s="116" t="s">
        <v>470</v>
      </c>
      <c r="D1187" s="115">
        <f>D1188</f>
        <v>4597</v>
      </c>
      <c r="E1187" s="14">
        <f>E1188+E1189+E1190+E1191</f>
        <v>100</v>
      </c>
      <c r="F1187" s="115">
        <f>F1188</f>
        <v>4144.5</v>
      </c>
      <c r="G1187" s="14">
        <f>G1188+G1189+G1190+G1191</f>
        <v>100</v>
      </c>
      <c r="H1187" s="14">
        <f t="shared" si="393"/>
        <v>-9.8000000000000007</v>
      </c>
    </row>
    <row r="1188" spans="1:8" ht="31.5" hidden="1" outlineLevel="1" x14ac:dyDescent="0.2">
      <c r="A1188" s="132"/>
      <c r="B1188" s="140"/>
      <c r="C1188" s="116" t="s">
        <v>471</v>
      </c>
      <c r="D1188" s="115">
        <v>4597</v>
      </c>
      <c r="E1188" s="14">
        <f>IFERROR(D1188/D1187*100,"0,0")</f>
        <v>100</v>
      </c>
      <c r="F1188" s="115">
        <v>4144.5</v>
      </c>
      <c r="G1188" s="14">
        <f>IFERROR(F1188/F1187*100,"0,0")</f>
        <v>100</v>
      </c>
      <c r="H1188" s="14">
        <f t="shared" si="393"/>
        <v>-9.8000000000000007</v>
      </c>
    </row>
    <row r="1189" spans="1:8" hidden="1" outlineLevel="1" x14ac:dyDescent="0.2">
      <c r="A1189" s="132"/>
      <c r="B1189" s="140"/>
      <c r="C1189" s="116" t="s">
        <v>472</v>
      </c>
      <c r="D1189" s="115">
        <v>0</v>
      </c>
      <c r="E1189" s="14">
        <f>IFERROR(D1189/D1187*100,"0,0")</f>
        <v>0</v>
      </c>
      <c r="F1189" s="115">
        <v>0</v>
      </c>
      <c r="G1189" s="14">
        <f>IFERROR(F1189/F1187*100,"0,0")</f>
        <v>0</v>
      </c>
      <c r="H1189" s="14" t="str">
        <f t="shared" si="393"/>
        <v>0,0</v>
      </c>
    </row>
    <row r="1190" spans="1:8" hidden="1" outlineLevel="1" x14ac:dyDescent="0.2">
      <c r="A1190" s="132"/>
      <c r="B1190" s="140"/>
      <c r="C1190" s="116" t="s">
        <v>473</v>
      </c>
      <c r="D1190" s="115">
        <v>0</v>
      </c>
      <c r="E1190" s="14">
        <f>IFERROR(D1190/D1187*100,"0,0")</f>
        <v>0</v>
      </c>
      <c r="F1190" s="115">
        <v>0</v>
      </c>
      <c r="G1190" s="14">
        <f>IFERROR(F1190/F1187*100,"0,0")</f>
        <v>0</v>
      </c>
      <c r="H1190" s="14" t="str">
        <f t="shared" si="393"/>
        <v>0,0</v>
      </c>
    </row>
    <row r="1191" spans="1:8" hidden="1" outlineLevel="1" x14ac:dyDescent="0.2">
      <c r="A1191" s="133"/>
      <c r="B1191" s="141"/>
      <c r="C1191" s="116" t="s">
        <v>474</v>
      </c>
      <c r="D1191" s="115">
        <v>0</v>
      </c>
      <c r="E1191" s="14">
        <f>IFERROR(D1191/D1187*100,"0,0")</f>
        <v>0</v>
      </c>
      <c r="F1191" s="115">
        <v>0</v>
      </c>
      <c r="G1191" s="14">
        <f>IFERROR(F1191/F1187*100,"0,0")</f>
        <v>0</v>
      </c>
      <c r="H1191" s="14" t="str">
        <f t="shared" si="393"/>
        <v>0,0</v>
      </c>
    </row>
    <row r="1192" spans="1:8" hidden="1" outlineLevel="1" x14ac:dyDescent="0.2">
      <c r="A1192" s="147" t="s">
        <v>373</v>
      </c>
      <c r="B1192" s="146" t="s">
        <v>374</v>
      </c>
      <c r="C1192" s="114" t="s">
        <v>470</v>
      </c>
      <c r="D1192" s="110">
        <f>D1193+D1194+D1195+D1196</f>
        <v>17072.7</v>
      </c>
      <c r="E1192" s="112">
        <f>E1193+E1194+E1195+E1196</f>
        <v>100</v>
      </c>
      <c r="F1192" s="110">
        <f>F1193+F1194+F1195+F1196</f>
        <v>63375.199999999997</v>
      </c>
      <c r="G1192" s="112">
        <f>G1193+G1194+G1195+G1196</f>
        <v>100</v>
      </c>
      <c r="H1192" s="112">
        <f t="shared" ref="H1192:H1193" si="394">IFERROR(F1192/D1192*100-100,"0")</f>
        <v>271.2</v>
      </c>
    </row>
    <row r="1193" spans="1:8" ht="31.5" hidden="1" outlineLevel="1" x14ac:dyDescent="0.2">
      <c r="A1193" s="147"/>
      <c r="B1193" s="146"/>
      <c r="C1193" s="114" t="s">
        <v>471</v>
      </c>
      <c r="D1193" s="110">
        <f>D1198+D1203</f>
        <v>6972</v>
      </c>
      <c r="E1193" s="112">
        <f>IFERROR(D1193/D1192*100,"0,0")</f>
        <v>40.799999999999997</v>
      </c>
      <c r="F1193" s="110">
        <f>F1198+F1203</f>
        <v>6214.7</v>
      </c>
      <c r="G1193" s="112">
        <f>IFERROR(F1193/F1192*100,"0,0")</f>
        <v>9.8000000000000007</v>
      </c>
      <c r="H1193" s="112">
        <f t="shared" si="394"/>
        <v>-10.9</v>
      </c>
    </row>
    <row r="1194" spans="1:8" hidden="1" outlineLevel="1" x14ac:dyDescent="0.2">
      <c r="A1194" s="147"/>
      <c r="B1194" s="146"/>
      <c r="C1194" s="114" t="s">
        <v>472</v>
      </c>
      <c r="D1194" s="110">
        <f t="shared" ref="D1194:F1196" si="395">D1199+D1204</f>
        <v>0</v>
      </c>
      <c r="E1194" s="112">
        <f>IFERROR(D1194/D1192*100,"0,0")</f>
        <v>0</v>
      </c>
      <c r="F1194" s="110">
        <f t="shared" si="395"/>
        <v>0</v>
      </c>
      <c r="G1194" s="112">
        <f>IFERROR(F1194/F1192*100,"0,0")</f>
        <v>0</v>
      </c>
      <c r="H1194" s="112" t="str">
        <f>IFERROR(F1194/D1194*100-100,"0,0")</f>
        <v>0,0</v>
      </c>
    </row>
    <row r="1195" spans="1:8" hidden="1" outlineLevel="1" x14ac:dyDescent="0.2">
      <c r="A1195" s="147"/>
      <c r="B1195" s="146"/>
      <c r="C1195" s="114" t="s">
        <v>473</v>
      </c>
      <c r="D1195" s="110">
        <f t="shared" si="395"/>
        <v>10100.700000000001</v>
      </c>
      <c r="E1195" s="112">
        <f>IFERROR(D1195/D1192*100,"0,0")</f>
        <v>59.2</v>
      </c>
      <c r="F1195" s="110">
        <f t="shared" si="395"/>
        <v>57160.5</v>
      </c>
      <c r="G1195" s="112">
        <f>IFERROR(F1195/F1192*100,"0,0")</f>
        <v>90.2</v>
      </c>
      <c r="H1195" s="112">
        <f t="shared" ref="H1195:H1196" si="396">IFERROR(F1195/D1195*100-100,"0,0")</f>
        <v>465.9</v>
      </c>
    </row>
    <row r="1196" spans="1:8" hidden="1" outlineLevel="1" x14ac:dyDescent="0.2">
      <c r="A1196" s="147"/>
      <c r="B1196" s="146"/>
      <c r="C1196" s="114" t="s">
        <v>474</v>
      </c>
      <c r="D1196" s="110">
        <f t="shared" si="395"/>
        <v>0</v>
      </c>
      <c r="E1196" s="112">
        <f>IFERROR(D1196/D1192*100,"0,0")</f>
        <v>0</v>
      </c>
      <c r="F1196" s="110">
        <f t="shared" si="395"/>
        <v>0</v>
      </c>
      <c r="G1196" s="112">
        <f>IFERROR(F1196/F1192*100,"0,0")</f>
        <v>0</v>
      </c>
      <c r="H1196" s="112" t="str">
        <f t="shared" si="396"/>
        <v>0,0</v>
      </c>
    </row>
    <row r="1197" spans="1:8" hidden="1" outlineLevel="1" x14ac:dyDescent="0.2">
      <c r="A1197" s="145" t="s">
        <v>375</v>
      </c>
      <c r="B1197" s="134" t="s">
        <v>88</v>
      </c>
      <c r="C1197" s="116" t="s">
        <v>470</v>
      </c>
      <c r="D1197" s="49">
        <f>D1198+D1199+D1200+D1201</f>
        <v>6327</v>
      </c>
      <c r="E1197" s="14">
        <f>E1198+E1199+E1200+E1201</f>
        <v>100</v>
      </c>
      <c r="F1197" s="115">
        <f>F1198+F1199+F1200+F1201</f>
        <v>6214.7</v>
      </c>
      <c r="G1197" s="14">
        <f>G1198+G1199+G1200+G1201</f>
        <v>100</v>
      </c>
      <c r="H1197" s="14">
        <f>IFERROR(F1197/D1197*100-100,"0")</f>
        <v>-1.8</v>
      </c>
    </row>
    <row r="1198" spans="1:8" ht="31.5" hidden="1" outlineLevel="1" x14ac:dyDescent="0.2">
      <c r="A1198" s="145"/>
      <c r="B1198" s="134"/>
      <c r="C1198" s="116" t="s">
        <v>471</v>
      </c>
      <c r="D1198" s="49">
        <v>6327</v>
      </c>
      <c r="E1198" s="14">
        <f>IFERROR(D1198/D1197*100,"0,0")</f>
        <v>100</v>
      </c>
      <c r="F1198" s="115">
        <v>6214.7</v>
      </c>
      <c r="G1198" s="14">
        <f>IFERROR(F1198/F1197*100,"0,0")</f>
        <v>100</v>
      </c>
      <c r="H1198" s="14">
        <f t="shared" ref="H1198" si="397">IFERROR(F1198/D1198*100-100,"0")</f>
        <v>-1.8</v>
      </c>
    </row>
    <row r="1199" spans="1:8" hidden="1" outlineLevel="1" x14ac:dyDescent="0.2">
      <c r="A1199" s="145"/>
      <c r="B1199" s="134"/>
      <c r="C1199" s="116" t="s">
        <v>472</v>
      </c>
      <c r="D1199" s="49">
        <v>0</v>
      </c>
      <c r="E1199" s="14">
        <f>IFERROR(D1199/D1197*100,"0,0")</f>
        <v>0</v>
      </c>
      <c r="F1199" s="115">
        <v>0</v>
      </c>
      <c r="G1199" s="14">
        <f>IFERROR(F1199/F1197*100,"0,0")</f>
        <v>0</v>
      </c>
      <c r="H1199" s="14" t="str">
        <f>IFERROR(F1199/D1199*100-100,"0,0")</f>
        <v>0,0</v>
      </c>
    </row>
    <row r="1200" spans="1:8" hidden="1" outlineLevel="1" x14ac:dyDescent="0.2">
      <c r="A1200" s="145"/>
      <c r="B1200" s="134"/>
      <c r="C1200" s="116" t="s">
        <v>473</v>
      </c>
      <c r="D1200" s="49">
        <v>0</v>
      </c>
      <c r="E1200" s="14">
        <f>IFERROR(D1200/D1197*100,"0,0")</f>
        <v>0</v>
      </c>
      <c r="F1200" s="115">
        <v>0</v>
      </c>
      <c r="G1200" s="14">
        <f>IFERROR(F1200/F1197*100,"0,0")</f>
        <v>0</v>
      </c>
      <c r="H1200" s="14" t="str">
        <f t="shared" ref="H1200:H1201" si="398">IFERROR(F1200/D1200*100-100,"0,0")</f>
        <v>0,0</v>
      </c>
    </row>
    <row r="1201" spans="1:8" hidden="1" outlineLevel="1" x14ac:dyDescent="0.2">
      <c r="A1201" s="145"/>
      <c r="B1201" s="134"/>
      <c r="C1201" s="116" t="s">
        <v>474</v>
      </c>
      <c r="D1201" s="115">
        <v>0</v>
      </c>
      <c r="E1201" s="14">
        <f>IFERROR(D1201/D1197*100,"0,0")</f>
        <v>0</v>
      </c>
      <c r="F1201" s="115">
        <v>0</v>
      </c>
      <c r="G1201" s="14">
        <f>IFERROR(F1201/F1197*100,"0,0")</f>
        <v>0</v>
      </c>
      <c r="H1201" s="14" t="str">
        <f t="shared" si="398"/>
        <v>0,0</v>
      </c>
    </row>
    <row r="1202" spans="1:8" hidden="1" outlineLevel="1" x14ac:dyDescent="0.2">
      <c r="A1202" s="145" t="s">
        <v>376</v>
      </c>
      <c r="B1202" s="134" t="s">
        <v>377</v>
      </c>
      <c r="C1202" s="116" t="s">
        <v>470</v>
      </c>
      <c r="D1202" s="49">
        <f>D1203+D1204+D1205+D1206</f>
        <v>10745.7</v>
      </c>
      <c r="E1202" s="14">
        <f>E1203+E1204+E1205+E1206</f>
        <v>100</v>
      </c>
      <c r="F1202" s="115">
        <f>F1203+F1204+F1205+F1206</f>
        <v>57160.5</v>
      </c>
      <c r="G1202" s="14">
        <f>G1203+G1204+G1205+G1206</f>
        <v>100</v>
      </c>
      <c r="H1202" s="14">
        <f t="shared" ref="H1202:H1203" si="399">IFERROR(F1202/D1202*100-100,"0")</f>
        <v>431.9</v>
      </c>
    </row>
    <row r="1203" spans="1:8" ht="31.5" hidden="1" outlineLevel="1" x14ac:dyDescent="0.2">
      <c r="A1203" s="145"/>
      <c r="B1203" s="134"/>
      <c r="C1203" s="116" t="s">
        <v>471</v>
      </c>
      <c r="D1203" s="115">
        <v>645</v>
      </c>
      <c r="E1203" s="14">
        <f>IFERROR(D1203/D1202*100,"0,0")</f>
        <v>6</v>
      </c>
      <c r="F1203" s="115">
        <v>0</v>
      </c>
      <c r="G1203" s="14">
        <f>IFERROR(F1203/F1202*100,"0,0")</f>
        <v>0</v>
      </c>
      <c r="H1203" s="14">
        <f t="shared" si="399"/>
        <v>-100</v>
      </c>
    </row>
    <row r="1204" spans="1:8" hidden="1" outlineLevel="1" x14ac:dyDescent="0.2">
      <c r="A1204" s="145"/>
      <c r="B1204" s="134"/>
      <c r="C1204" s="116" t="s">
        <v>472</v>
      </c>
      <c r="D1204" s="115">
        <v>0</v>
      </c>
      <c r="E1204" s="14">
        <f>IFERROR(D1204/D1202*100,"0,0")</f>
        <v>0</v>
      </c>
      <c r="F1204" s="115">
        <v>0</v>
      </c>
      <c r="G1204" s="14">
        <f>IFERROR(F1204/F1202*100,"0,0")</f>
        <v>0</v>
      </c>
      <c r="H1204" s="14" t="str">
        <f>IFERROR(F1204/D1204*100-100,"0,0")</f>
        <v>0,0</v>
      </c>
    </row>
    <row r="1205" spans="1:8" hidden="1" outlineLevel="1" x14ac:dyDescent="0.2">
      <c r="A1205" s="145"/>
      <c r="B1205" s="134"/>
      <c r="C1205" s="116" t="s">
        <v>473</v>
      </c>
      <c r="D1205" s="115">
        <v>10100.700000000001</v>
      </c>
      <c r="E1205" s="14">
        <f>IFERROR(D1205/D1202*100,"0,0")</f>
        <v>94</v>
      </c>
      <c r="F1205" s="115">
        <v>57160.5</v>
      </c>
      <c r="G1205" s="14">
        <f>IFERROR(F1205/F1202*100,"0,0")</f>
        <v>100</v>
      </c>
      <c r="H1205" s="14">
        <f t="shared" ref="H1205:H1210" si="400">IFERROR(F1205/D1205*100-100,"0,0")</f>
        <v>465.9</v>
      </c>
    </row>
    <row r="1206" spans="1:8" hidden="1" outlineLevel="1" x14ac:dyDescent="0.2">
      <c r="A1206" s="145"/>
      <c r="B1206" s="134"/>
      <c r="C1206" s="116" t="s">
        <v>474</v>
      </c>
      <c r="D1206" s="115">
        <v>0</v>
      </c>
      <c r="E1206" s="14">
        <f>IFERROR(D1206/D1202*100,"0,0")</f>
        <v>0</v>
      </c>
      <c r="F1206" s="115">
        <v>0</v>
      </c>
      <c r="G1206" s="14">
        <f>IFERROR(F1206/F1202*100,"0,0")</f>
        <v>0</v>
      </c>
      <c r="H1206" s="14" t="str">
        <f t="shared" si="400"/>
        <v>0,0</v>
      </c>
    </row>
    <row r="1207" spans="1:8" hidden="1" outlineLevel="1" x14ac:dyDescent="0.2">
      <c r="A1207" s="147" t="s">
        <v>378</v>
      </c>
      <c r="B1207" s="146" t="s">
        <v>379</v>
      </c>
      <c r="C1207" s="114" t="s">
        <v>470</v>
      </c>
      <c r="D1207" s="110">
        <f>D1208+D1209+D1210+D1211</f>
        <v>389499.4</v>
      </c>
      <c r="E1207" s="112">
        <f>E1208+E1209+E1210+E1211</f>
        <v>100</v>
      </c>
      <c r="F1207" s="110">
        <f>F1208+F1209+F1210+F1211</f>
        <v>238469.3</v>
      </c>
      <c r="G1207" s="112">
        <f>G1208+G1209+G1210+G1211</f>
        <v>100</v>
      </c>
      <c r="H1207" s="112">
        <f>IFERROR(F1207/D1207*100-100,"0,0")</f>
        <v>-38.799999999999997</v>
      </c>
    </row>
    <row r="1208" spans="1:8" ht="31.5" hidden="1" outlineLevel="1" x14ac:dyDescent="0.2">
      <c r="A1208" s="147"/>
      <c r="B1208" s="146"/>
      <c r="C1208" s="114" t="s">
        <v>471</v>
      </c>
      <c r="D1208" s="110">
        <f>D1213+D1218+D1223</f>
        <v>388980.3</v>
      </c>
      <c r="E1208" s="112">
        <f>IFERROR(D1208/D1207*100,"0,0")</f>
        <v>99.9</v>
      </c>
      <c r="F1208" s="110">
        <f>F1213+F1218+F1223</f>
        <v>238236.7</v>
      </c>
      <c r="G1208" s="112">
        <f>IFERROR(F1208/F1207*100,"0,0")</f>
        <v>99.9</v>
      </c>
      <c r="H1208" s="112">
        <f t="shared" si="400"/>
        <v>-38.799999999999997</v>
      </c>
    </row>
    <row r="1209" spans="1:8" hidden="1" outlineLevel="1" x14ac:dyDescent="0.2">
      <c r="A1209" s="147"/>
      <c r="B1209" s="146"/>
      <c r="C1209" s="114" t="s">
        <v>472</v>
      </c>
      <c r="D1209" s="110">
        <f t="shared" ref="D1209:D1211" si="401">D1214+D1219+D1224</f>
        <v>0</v>
      </c>
      <c r="E1209" s="112">
        <f t="shared" ref="E1209:E1211" si="402">IFERROR(D1209/D1208*100,"0,0")</f>
        <v>0</v>
      </c>
      <c r="F1209" s="110">
        <f t="shared" ref="F1209:F1211" si="403">F1214+F1219+F1224</f>
        <v>0</v>
      </c>
      <c r="G1209" s="112">
        <f>IFERROR(F1209/F1207*100,"0,0")</f>
        <v>0</v>
      </c>
      <c r="H1209" s="112" t="str">
        <f t="shared" si="400"/>
        <v>0,0</v>
      </c>
    </row>
    <row r="1210" spans="1:8" hidden="1" outlineLevel="1" x14ac:dyDescent="0.2">
      <c r="A1210" s="147"/>
      <c r="B1210" s="146"/>
      <c r="C1210" s="114" t="s">
        <v>473</v>
      </c>
      <c r="D1210" s="110">
        <f>D1215+D1225</f>
        <v>519.1</v>
      </c>
      <c r="E1210" s="112">
        <f>IFERROR(D1210/D1207*100,"0,0")</f>
        <v>0.1</v>
      </c>
      <c r="F1210" s="110">
        <f>F1215+F1225</f>
        <v>232.6</v>
      </c>
      <c r="G1210" s="112">
        <f>IFERROR(F1210/F1207*100,"0,0")</f>
        <v>0.1</v>
      </c>
      <c r="H1210" s="112">
        <f t="shared" si="400"/>
        <v>-55.2</v>
      </c>
    </row>
    <row r="1211" spans="1:8" hidden="1" outlineLevel="1" x14ac:dyDescent="0.2">
      <c r="A1211" s="147"/>
      <c r="B1211" s="146"/>
      <c r="C1211" s="114" t="s">
        <v>474</v>
      </c>
      <c r="D1211" s="110">
        <f t="shared" si="401"/>
        <v>0</v>
      </c>
      <c r="E1211" s="112">
        <f t="shared" si="402"/>
        <v>0</v>
      </c>
      <c r="F1211" s="110">
        <f t="shared" si="403"/>
        <v>0</v>
      </c>
      <c r="G1211" s="112">
        <f>IFERROR(F1211/F1207*100,"0,0")</f>
        <v>0</v>
      </c>
      <c r="H1211" s="112" t="str">
        <f t="shared" ref="H1211" si="404">IFERROR(F1211/D1211*100-100,"0,0")</f>
        <v>0,0</v>
      </c>
    </row>
    <row r="1212" spans="1:8" hidden="1" outlineLevel="1" x14ac:dyDescent="0.2">
      <c r="A1212" s="145" t="s">
        <v>380</v>
      </c>
      <c r="B1212" s="134" t="s">
        <v>381</v>
      </c>
      <c r="C1212" s="116" t="s">
        <v>470</v>
      </c>
      <c r="D1212" s="115">
        <f>D1213+D1214+D1215</f>
        <v>388275.4</v>
      </c>
      <c r="E1212" s="14">
        <f>E1213+E1214+E1215+E1216</f>
        <v>100</v>
      </c>
      <c r="F1212" s="49">
        <f>F1213+F1214+F1215+F1216</f>
        <v>237649.4</v>
      </c>
      <c r="G1212" s="14">
        <f>G1213+G1214+G1215+G1216</f>
        <v>100</v>
      </c>
      <c r="H1212" s="14">
        <f t="shared" ref="H1212" si="405">IFERROR(F1212/D1212*100-100,"0")</f>
        <v>-38.799999999999997</v>
      </c>
    </row>
    <row r="1213" spans="1:8" ht="31.5" hidden="1" outlineLevel="1" x14ac:dyDescent="0.2">
      <c r="A1213" s="145"/>
      <c r="B1213" s="134"/>
      <c r="C1213" s="116" t="s">
        <v>471</v>
      </c>
      <c r="D1213" s="115">
        <v>387934.3</v>
      </c>
      <c r="E1213" s="14">
        <f>IFERROR(D1213/D1212*100,"0,0")</f>
        <v>99.9</v>
      </c>
      <c r="F1213" s="115">
        <v>237508.9</v>
      </c>
      <c r="G1213" s="14">
        <f>IFERROR(F1213/F1212*100,"0,0")</f>
        <v>99.9</v>
      </c>
      <c r="H1213" s="14">
        <f t="shared" ref="H1213" si="406">IFERROR(F1213/D1213*100-100,"0")</f>
        <v>-38.799999999999997</v>
      </c>
    </row>
    <row r="1214" spans="1:8" hidden="1" outlineLevel="1" x14ac:dyDescent="0.2">
      <c r="A1214" s="145"/>
      <c r="B1214" s="134"/>
      <c r="C1214" s="116" t="s">
        <v>472</v>
      </c>
      <c r="D1214" s="115">
        <v>0</v>
      </c>
      <c r="E1214" s="14">
        <f>IFERROR(D1214/D1212*100,"0,0")</f>
        <v>0</v>
      </c>
      <c r="F1214" s="115">
        <v>0</v>
      </c>
      <c r="G1214" s="14">
        <f>IFERROR(F1214/F1212*100,"0,0")</f>
        <v>0</v>
      </c>
      <c r="H1214" s="14" t="str">
        <f>IFERROR(F1214/D1214*100-100,"0,0")</f>
        <v>0,0</v>
      </c>
    </row>
    <row r="1215" spans="1:8" hidden="1" outlineLevel="1" x14ac:dyDescent="0.2">
      <c r="A1215" s="145"/>
      <c r="B1215" s="134"/>
      <c r="C1215" s="116" t="s">
        <v>473</v>
      </c>
      <c r="D1215" s="115">
        <v>341.1</v>
      </c>
      <c r="E1215" s="14">
        <f>IFERROR(D1215/D1212*100,"0,0")</f>
        <v>0.1</v>
      </c>
      <c r="F1215" s="115">
        <v>140.5</v>
      </c>
      <c r="G1215" s="14">
        <f>IFERROR(F1215/F1212*100,"0,0")</f>
        <v>0.1</v>
      </c>
      <c r="H1215" s="14">
        <f t="shared" ref="H1215:H1226" si="407">IFERROR(F1215/D1215*100-100,"0,0")</f>
        <v>-58.8</v>
      </c>
    </row>
    <row r="1216" spans="1:8" hidden="1" outlineLevel="1" x14ac:dyDescent="0.2">
      <c r="A1216" s="145"/>
      <c r="B1216" s="134"/>
      <c r="C1216" s="116" t="s">
        <v>474</v>
      </c>
      <c r="D1216" s="115">
        <v>0</v>
      </c>
      <c r="E1216" s="14">
        <f>IFERROR(D1216/D1212*100,"0,0")</f>
        <v>0</v>
      </c>
      <c r="F1216" s="115">
        <v>0</v>
      </c>
      <c r="G1216" s="14">
        <f>IFERROR(F1216/F1212*100,"0,0")</f>
        <v>0</v>
      </c>
      <c r="H1216" s="14" t="str">
        <f t="shared" si="407"/>
        <v>0,0</v>
      </c>
    </row>
    <row r="1217" spans="1:8" hidden="1" outlineLevel="1" x14ac:dyDescent="0.2">
      <c r="A1217" s="145" t="s">
        <v>382</v>
      </c>
      <c r="B1217" s="134" t="s">
        <v>383</v>
      </c>
      <c r="C1217" s="116" t="s">
        <v>470</v>
      </c>
      <c r="D1217" s="115">
        <f>D1218+D1219+D1220+D1221</f>
        <v>1046</v>
      </c>
      <c r="E1217" s="14">
        <f>E1218+E1219+E1220+E1221</f>
        <v>100</v>
      </c>
      <c r="F1217" s="115">
        <f>F1218</f>
        <v>727.8</v>
      </c>
      <c r="G1217" s="14">
        <f>G1218+G1219+G1220+G1221</f>
        <v>100</v>
      </c>
      <c r="H1217" s="14">
        <f t="shared" si="407"/>
        <v>-30.4</v>
      </c>
    </row>
    <row r="1218" spans="1:8" ht="31.5" hidden="1" outlineLevel="1" x14ac:dyDescent="0.2">
      <c r="A1218" s="145"/>
      <c r="B1218" s="134"/>
      <c r="C1218" s="116" t="s">
        <v>471</v>
      </c>
      <c r="D1218" s="115">
        <v>1046</v>
      </c>
      <c r="E1218" s="14">
        <f>IFERROR(D1218/D1217*100,"0,0")</f>
        <v>100</v>
      </c>
      <c r="F1218" s="115">
        <v>727.8</v>
      </c>
      <c r="G1218" s="14">
        <f>IFERROR(F1218/F1217*100,"0,0")</f>
        <v>100</v>
      </c>
      <c r="H1218" s="14">
        <f t="shared" si="407"/>
        <v>-30.4</v>
      </c>
    </row>
    <row r="1219" spans="1:8" hidden="1" outlineLevel="1" x14ac:dyDescent="0.2">
      <c r="A1219" s="145"/>
      <c r="B1219" s="134"/>
      <c r="C1219" s="116" t="s">
        <v>472</v>
      </c>
      <c r="D1219" s="115">
        <v>0</v>
      </c>
      <c r="E1219" s="14">
        <f>IFERROR(D1219/D1217*100,"0,0")</f>
        <v>0</v>
      </c>
      <c r="F1219" s="115">
        <v>0</v>
      </c>
      <c r="G1219" s="14">
        <f>IFERROR(F1219/F1217*100,"0,0")</f>
        <v>0</v>
      </c>
      <c r="H1219" s="14" t="str">
        <f t="shared" si="407"/>
        <v>0,0</v>
      </c>
    </row>
    <row r="1220" spans="1:8" hidden="1" outlineLevel="1" x14ac:dyDescent="0.2">
      <c r="A1220" s="145"/>
      <c r="B1220" s="134"/>
      <c r="C1220" s="116" t="s">
        <v>473</v>
      </c>
      <c r="D1220" s="115">
        <v>0</v>
      </c>
      <c r="E1220" s="14">
        <f>IFERROR(D1220/D1217*100,"0,0")</f>
        <v>0</v>
      </c>
      <c r="F1220" s="115">
        <v>0</v>
      </c>
      <c r="G1220" s="14">
        <f>IFERROR(F1220/F1217*100,"0,0")</f>
        <v>0</v>
      </c>
      <c r="H1220" s="14" t="str">
        <f t="shared" si="407"/>
        <v>0,0</v>
      </c>
    </row>
    <row r="1221" spans="1:8" hidden="1" outlineLevel="1" x14ac:dyDescent="0.2">
      <c r="A1221" s="145"/>
      <c r="B1221" s="134"/>
      <c r="C1221" s="116" t="s">
        <v>474</v>
      </c>
      <c r="D1221" s="115">
        <v>0</v>
      </c>
      <c r="E1221" s="14">
        <f>IFERROR(D1221/D1217*100,"0,0")</f>
        <v>0</v>
      </c>
      <c r="F1221" s="115">
        <v>0</v>
      </c>
      <c r="G1221" s="14">
        <f>IFERROR(F1221/F1217*100,"0,0")</f>
        <v>0</v>
      </c>
      <c r="H1221" s="14" t="str">
        <f t="shared" si="407"/>
        <v>0,0</v>
      </c>
    </row>
    <row r="1222" spans="1:8" hidden="1" outlineLevel="1" x14ac:dyDescent="0.2">
      <c r="A1222" s="145" t="s">
        <v>384</v>
      </c>
      <c r="B1222" s="134" t="s">
        <v>664</v>
      </c>
      <c r="C1222" s="116" t="s">
        <v>470</v>
      </c>
      <c r="D1222" s="115">
        <f>D1223+D1224+D1225+D1226</f>
        <v>178</v>
      </c>
      <c r="E1222" s="14">
        <f>E1223+E1224+E1225+E1226</f>
        <v>100</v>
      </c>
      <c r="F1222" s="115">
        <f>F1225</f>
        <v>92.1</v>
      </c>
      <c r="G1222" s="14">
        <f>G1223+G1224+G1225+G1226</f>
        <v>100</v>
      </c>
      <c r="H1222" s="14">
        <f t="shared" si="407"/>
        <v>-48.3</v>
      </c>
    </row>
    <row r="1223" spans="1:8" ht="31.5" hidden="1" outlineLevel="1" x14ac:dyDescent="0.2">
      <c r="A1223" s="145"/>
      <c r="B1223" s="134"/>
      <c r="C1223" s="116" t="s">
        <v>471</v>
      </c>
      <c r="D1223" s="115">
        <v>0</v>
      </c>
      <c r="E1223" s="14">
        <f>IFERROR(D1223/D1222*100,"0,0")</f>
        <v>0</v>
      </c>
      <c r="F1223" s="115">
        <v>0</v>
      </c>
      <c r="G1223" s="14">
        <f>IFERROR(F1223/F1222*100,"0,0")</f>
        <v>0</v>
      </c>
      <c r="H1223" s="14" t="str">
        <f t="shared" si="407"/>
        <v>0,0</v>
      </c>
    </row>
    <row r="1224" spans="1:8" hidden="1" outlineLevel="1" x14ac:dyDescent="0.2">
      <c r="A1224" s="145"/>
      <c r="B1224" s="134"/>
      <c r="C1224" s="116" t="s">
        <v>472</v>
      </c>
      <c r="D1224" s="115">
        <v>0</v>
      </c>
      <c r="E1224" s="14">
        <f>IFERROR(D1224/D1222*100,"0,0")</f>
        <v>0</v>
      </c>
      <c r="F1224" s="115">
        <v>0</v>
      </c>
      <c r="G1224" s="14">
        <f>IFERROR(F1224/F1222*100,"0,0")</f>
        <v>0</v>
      </c>
      <c r="H1224" s="14" t="str">
        <f t="shared" si="407"/>
        <v>0,0</v>
      </c>
    </row>
    <row r="1225" spans="1:8" hidden="1" outlineLevel="1" x14ac:dyDescent="0.2">
      <c r="A1225" s="145"/>
      <c r="B1225" s="134"/>
      <c r="C1225" s="116" t="s">
        <v>473</v>
      </c>
      <c r="D1225" s="115">
        <v>178</v>
      </c>
      <c r="E1225" s="14">
        <f>IFERROR(D1225/D1222*100,"0,0")</f>
        <v>100</v>
      </c>
      <c r="F1225" s="115">
        <v>92.1</v>
      </c>
      <c r="G1225" s="14">
        <f>IFERROR(F1225/F1222*100,"0,0")</f>
        <v>100</v>
      </c>
      <c r="H1225" s="14">
        <f t="shared" si="407"/>
        <v>-48.3</v>
      </c>
    </row>
    <row r="1226" spans="1:8" hidden="1" outlineLevel="1" x14ac:dyDescent="0.2">
      <c r="A1226" s="145"/>
      <c r="B1226" s="134"/>
      <c r="C1226" s="116" t="s">
        <v>474</v>
      </c>
      <c r="D1226" s="115">
        <v>0</v>
      </c>
      <c r="E1226" s="14">
        <f>IFERROR(D1226/D1222*100,"0,0")</f>
        <v>0</v>
      </c>
      <c r="F1226" s="115">
        <v>0</v>
      </c>
      <c r="G1226" s="14">
        <f>IFERROR(F1226/F1222*100,"0,0")</f>
        <v>0</v>
      </c>
      <c r="H1226" s="14" t="str">
        <f t="shared" si="407"/>
        <v>0,0</v>
      </c>
    </row>
    <row r="1227" spans="1:8" hidden="1" outlineLevel="1" x14ac:dyDescent="0.2">
      <c r="A1227" s="147" t="s">
        <v>385</v>
      </c>
      <c r="B1227" s="146" t="s">
        <v>386</v>
      </c>
      <c r="C1227" s="114" t="s">
        <v>470</v>
      </c>
      <c r="D1227" s="110">
        <f>D1228+D1230</f>
        <v>237592</v>
      </c>
      <c r="E1227" s="112">
        <f>E1228+E1229+E1230+E1231</f>
        <v>100</v>
      </c>
      <c r="F1227" s="110">
        <f>F1228+F1230</f>
        <v>171122.5</v>
      </c>
      <c r="G1227" s="112">
        <f>G1228+G1229+G1230+G1231</f>
        <v>100</v>
      </c>
      <c r="H1227" s="14">
        <f t="shared" ref="H1227" si="408">IFERROR(F1227/D1227*100-100,"0")</f>
        <v>-28</v>
      </c>
    </row>
    <row r="1228" spans="1:8" ht="31.5" hidden="1" outlineLevel="1" x14ac:dyDescent="0.2">
      <c r="A1228" s="147"/>
      <c r="B1228" s="146"/>
      <c r="C1228" s="114" t="s">
        <v>471</v>
      </c>
      <c r="D1228" s="110">
        <f>D1233+D1238</f>
        <v>237592</v>
      </c>
      <c r="E1228" s="112">
        <f>IFERROR(D1228/D1227*100,"0,0")</f>
        <v>100</v>
      </c>
      <c r="F1228" s="110">
        <f>F1233+F1238</f>
        <v>171122.5</v>
      </c>
      <c r="G1228" s="112">
        <f>IFERROR(F1228/F1227*100,"0,0")</f>
        <v>100</v>
      </c>
      <c r="H1228" s="112">
        <f t="shared" ref="H1228" si="409">IFERROR(F1228/D1228*100-100,"0")</f>
        <v>-28</v>
      </c>
    </row>
    <row r="1229" spans="1:8" hidden="1" outlineLevel="1" x14ac:dyDescent="0.2">
      <c r="A1229" s="147"/>
      <c r="B1229" s="146"/>
      <c r="C1229" s="114" t="s">
        <v>472</v>
      </c>
      <c r="D1229" s="110">
        <f t="shared" ref="D1229:F1231" si="410">D1234+D1239</f>
        <v>0</v>
      </c>
      <c r="E1229" s="112">
        <f>IFERROR(D1229/D1227*100,"0,0")</f>
        <v>0</v>
      </c>
      <c r="F1229" s="110">
        <f t="shared" si="410"/>
        <v>0</v>
      </c>
      <c r="G1229" s="112">
        <f>IFERROR(F1229/F1227*100,"0,0")</f>
        <v>0</v>
      </c>
      <c r="H1229" s="112" t="str">
        <f>IFERROR(F1229/D1229*100-100,"0,0")</f>
        <v>0,0</v>
      </c>
    </row>
    <row r="1230" spans="1:8" hidden="1" outlineLevel="1" x14ac:dyDescent="0.2">
      <c r="A1230" s="147"/>
      <c r="B1230" s="146"/>
      <c r="C1230" s="114" t="s">
        <v>473</v>
      </c>
      <c r="D1230" s="110">
        <f t="shared" si="410"/>
        <v>0</v>
      </c>
      <c r="E1230" s="112">
        <f>IFERROR(D1230/D1227*100,"0,0")</f>
        <v>0</v>
      </c>
      <c r="F1230" s="110">
        <f t="shared" si="410"/>
        <v>0</v>
      </c>
      <c r="G1230" s="112">
        <f>IFERROR(F1230/F1227*100,"0,0")</f>
        <v>0</v>
      </c>
      <c r="H1230" s="112" t="str">
        <f t="shared" ref="H1230:H1231" si="411">IFERROR(F1230/D1230*100-100,"0,0")</f>
        <v>0,0</v>
      </c>
    </row>
    <row r="1231" spans="1:8" hidden="1" outlineLevel="1" x14ac:dyDescent="0.2">
      <c r="A1231" s="147"/>
      <c r="B1231" s="146"/>
      <c r="C1231" s="114" t="s">
        <v>474</v>
      </c>
      <c r="D1231" s="110">
        <f t="shared" si="410"/>
        <v>0</v>
      </c>
      <c r="E1231" s="112">
        <f>IFERROR(D1231/D1227*100,"0,0")</f>
        <v>0</v>
      </c>
      <c r="F1231" s="110">
        <f t="shared" si="410"/>
        <v>0</v>
      </c>
      <c r="G1231" s="112">
        <f>IFERROR(F1231/F1227*100,"0,0")</f>
        <v>0</v>
      </c>
      <c r="H1231" s="112" t="str">
        <f t="shared" si="411"/>
        <v>0,0</v>
      </c>
    </row>
    <row r="1232" spans="1:8" hidden="1" outlineLevel="1" x14ac:dyDescent="0.2">
      <c r="A1232" s="145" t="s">
        <v>387</v>
      </c>
      <c r="B1232" s="134" t="s">
        <v>118</v>
      </c>
      <c r="C1232" s="116" t="s">
        <v>470</v>
      </c>
      <c r="D1232" s="115">
        <f>D1233</f>
        <v>8266</v>
      </c>
      <c r="E1232" s="14">
        <f>E1233+E1234+E1235+E1236</f>
        <v>100</v>
      </c>
      <c r="F1232" s="115">
        <f>F1233</f>
        <v>4772.3999999999996</v>
      </c>
      <c r="G1232" s="14">
        <f>G1233+G1234+G1235+G1236</f>
        <v>100</v>
      </c>
      <c r="H1232" s="14">
        <f t="shared" ref="H1232:H1233" si="412">IFERROR(F1232/D1232*100-100,"0")</f>
        <v>-42.3</v>
      </c>
    </row>
    <row r="1233" spans="1:11" ht="31.5" hidden="1" outlineLevel="1" x14ac:dyDescent="0.2">
      <c r="A1233" s="145"/>
      <c r="B1233" s="134"/>
      <c r="C1233" s="116" t="s">
        <v>471</v>
      </c>
      <c r="D1233" s="115">
        <v>8266</v>
      </c>
      <c r="E1233" s="14">
        <f>IFERROR(D1233/D1232*100,"0,0")</f>
        <v>100</v>
      </c>
      <c r="F1233" s="115">
        <v>4772.3999999999996</v>
      </c>
      <c r="G1233" s="14">
        <f>IFERROR(F1233/F1232*100,"0,0")</f>
        <v>100</v>
      </c>
      <c r="H1233" s="14">
        <f t="shared" si="412"/>
        <v>-42.3</v>
      </c>
    </row>
    <row r="1234" spans="1:11" hidden="1" outlineLevel="1" x14ac:dyDescent="0.2">
      <c r="A1234" s="145"/>
      <c r="B1234" s="134"/>
      <c r="C1234" s="116" t="s">
        <v>472</v>
      </c>
      <c r="D1234" s="115">
        <v>0</v>
      </c>
      <c r="E1234" s="14">
        <f>IFERROR(D1234/D1232*100,"0,0")</f>
        <v>0</v>
      </c>
      <c r="F1234" s="115">
        <v>0</v>
      </c>
      <c r="G1234" s="14">
        <f>IFERROR(F1234/F1232*100,"0,0")</f>
        <v>0</v>
      </c>
      <c r="H1234" s="14" t="str">
        <f>IFERROR(F1234/D1234*100-100,"0,0")</f>
        <v>0,0</v>
      </c>
    </row>
    <row r="1235" spans="1:11" hidden="1" outlineLevel="1" x14ac:dyDescent="0.2">
      <c r="A1235" s="145"/>
      <c r="B1235" s="134"/>
      <c r="C1235" s="116" t="s">
        <v>473</v>
      </c>
      <c r="D1235" s="115">
        <v>0</v>
      </c>
      <c r="E1235" s="14">
        <f>IFERROR(D1235/D1232*100,"0,0")</f>
        <v>0</v>
      </c>
      <c r="F1235" s="115">
        <v>0</v>
      </c>
      <c r="G1235" s="14">
        <f>IFERROR(F1235/F1232*100,"0,0")</f>
        <v>0</v>
      </c>
      <c r="H1235" s="14" t="str">
        <f t="shared" ref="H1235:H1236" si="413">IFERROR(F1235/D1235*100-100,"0,0")</f>
        <v>0,0</v>
      </c>
    </row>
    <row r="1236" spans="1:11" hidden="1" outlineLevel="1" x14ac:dyDescent="0.2">
      <c r="A1236" s="145"/>
      <c r="B1236" s="134"/>
      <c r="C1236" s="116" t="s">
        <v>474</v>
      </c>
      <c r="D1236" s="115">
        <v>0</v>
      </c>
      <c r="E1236" s="14">
        <f>IFERROR(D1236/D1232*100,"0,0")</f>
        <v>0</v>
      </c>
      <c r="F1236" s="115">
        <v>0</v>
      </c>
      <c r="G1236" s="14">
        <f>IFERROR(F1236/F1232*100,"0,0")</f>
        <v>0</v>
      </c>
      <c r="H1236" s="14" t="str">
        <f t="shared" si="413"/>
        <v>0,0</v>
      </c>
    </row>
    <row r="1237" spans="1:11" hidden="1" outlineLevel="1" x14ac:dyDescent="0.2">
      <c r="A1237" s="145" t="s">
        <v>388</v>
      </c>
      <c r="B1237" s="134" t="s">
        <v>48</v>
      </c>
      <c r="C1237" s="116" t="s">
        <v>470</v>
      </c>
      <c r="D1237" s="115">
        <f>D1238+D1240</f>
        <v>229326</v>
      </c>
      <c r="E1237" s="14">
        <f>E1238+E1239+E1240+E1241</f>
        <v>100</v>
      </c>
      <c r="F1237" s="115">
        <f>F1238</f>
        <v>166350.1</v>
      </c>
      <c r="G1237" s="14">
        <f>G1238+G1239+G1240+G1241</f>
        <v>100</v>
      </c>
      <c r="H1237" s="14">
        <f t="shared" ref="H1237:H1238" si="414">IFERROR(F1237/D1237*100-100,"0")</f>
        <v>-27.5</v>
      </c>
    </row>
    <row r="1238" spans="1:11" ht="31.5" hidden="1" outlineLevel="1" x14ac:dyDescent="0.2">
      <c r="A1238" s="145"/>
      <c r="B1238" s="134"/>
      <c r="C1238" s="116" t="s">
        <v>471</v>
      </c>
      <c r="D1238" s="115">
        <v>229326</v>
      </c>
      <c r="E1238" s="14">
        <f>IFERROR(D1238/D1237*100,"0,0")</f>
        <v>100</v>
      </c>
      <c r="F1238" s="115">
        <v>166350.1</v>
      </c>
      <c r="G1238" s="14">
        <f>IFERROR(F1238/F1237*100,"0,0")</f>
        <v>100</v>
      </c>
      <c r="H1238" s="14">
        <f t="shared" si="414"/>
        <v>-27.5</v>
      </c>
    </row>
    <row r="1239" spans="1:11" hidden="1" outlineLevel="1" x14ac:dyDescent="0.2">
      <c r="A1239" s="145"/>
      <c r="B1239" s="134"/>
      <c r="C1239" s="116" t="s">
        <v>472</v>
      </c>
      <c r="D1239" s="115">
        <v>0</v>
      </c>
      <c r="E1239" s="14">
        <f>IFERROR(D1239/D1237*100,"0,0")</f>
        <v>0</v>
      </c>
      <c r="F1239" s="115">
        <v>0</v>
      </c>
      <c r="G1239" s="14">
        <f>IFERROR(F1239/F1237*100,"0,0")</f>
        <v>0</v>
      </c>
      <c r="H1239" s="14" t="str">
        <f>IFERROR(F1239/D1239*100-100,"0,0")</f>
        <v>0,0</v>
      </c>
    </row>
    <row r="1240" spans="1:11" hidden="1" outlineLevel="1" x14ac:dyDescent="0.2">
      <c r="A1240" s="145"/>
      <c r="B1240" s="134"/>
      <c r="C1240" s="116" t="s">
        <v>473</v>
      </c>
      <c r="D1240" s="115">
        <v>0</v>
      </c>
      <c r="E1240" s="14">
        <f>IFERROR(D1240/D1237*100,"0,0")</f>
        <v>0</v>
      </c>
      <c r="F1240" s="115">
        <v>0</v>
      </c>
      <c r="G1240" s="14">
        <f>IFERROR(F1240/F1237*100,"0,0")</f>
        <v>0</v>
      </c>
      <c r="H1240" s="14" t="str">
        <f t="shared" ref="H1240:H1241" si="415">IFERROR(F1240/D1240*100-100,"0,0")</f>
        <v>0,0</v>
      </c>
    </row>
    <row r="1241" spans="1:11" hidden="1" outlineLevel="1" x14ac:dyDescent="0.2">
      <c r="A1241" s="145"/>
      <c r="B1241" s="134"/>
      <c r="C1241" s="116" t="s">
        <v>474</v>
      </c>
      <c r="D1241" s="115">
        <v>0</v>
      </c>
      <c r="E1241" s="14">
        <f>IFERROR(D1241/D1237*100,"0,0")</f>
        <v>0</v>
      </c>
      <c r="F1241" s="115">
        <v>0</v>
      </c>
      <c r="G1241" s="14">
        <f>IFERROR(F1241/F1237*100,"0,0")</f>
        <v>0</v>
      </c>
      <c r="H1241" s="14" t="str">
        <f t="shared" si="415"/>
        <v>0,0</v>
      </c>
    </row>
    <row r="1242" spans="1:11" collapsed="1" x14ac:dyDescent="0.2">
      <c r="A1242" s="117" t="s">
        <v>389</v>
      </c>
      <c r="B1242" s="155" t="s">
        <v>590</v>
      </c>
      <c r="C1242" s="83" t="s">
        <v>470</v>
      </c>
      <c r="D1242" s="110">
        <f>D1243+D1244+D1245+D1246</f>
        <v>529869.69999999995</v>
      </c>
      <c r="E1242" s="112">
        <f>E1243+E1244+E1245+E1246</f>
        <v>100</v>
      </c>
      <c r="F1242" s="110">
        <f t="shared" ref="F1242:G1242" si="416">F1243+F1244+F1245+F1246</f>
        <v>446101.9</v>
      </c>
      <c r="G1242" s="112">
        <f t="shared" si="416"/>
        <v>100</v>
      </c>
      <c r="H1242" s="112">
        <f t="shared" ref="H1242:H1243" si="417">IFERROR(F1242/D1242*100-100,"0")</f>
        <v>-15.8</v>
      </c>
    </row>
    <row r="1243" spans="1:11" ht="31.5" x14ac:dyDescent="0.2">
      <c r="A1243" s="117"/>
      <c r="B1243" s="155"/>
      <c r="C1243" s="83" t="s">
        <v>471</v>
      </c>
      <c r="D1243" s="110">
        <f>D1248+D1273+D1293</f>
        <v>343389.7</v>
      </c>
      <c r="E1243" s="112">
        <f>IFERROR(D1243/D1242*100,"0,0")</f>
        <v>64.8</v>
      </c>
      <c r="F1243" s="110">
        <f>F1248+F1273+F1293</f>
        <v>259621.9</v>
      </c>
      <c r="G1243" s="112">
        <f>IFERROR(F1243/F1242*100,"0,0")</f>
        <v>58.2</v>
      </c>
      <c r="H1243" s="112">
        <f t="shared" si="417"/>
        <v>-24.4</v>
      </c>
    </row>
    <row r="1244" spans="1:11" x14ac:dyDescent="0.2">
      <c r="A1244" s="117"/>
      <c r="B1244" s="155"/>
      <c r="C1244" s="83" t="s">
        <v>472</v>
      </c>
      <c r="D1244" s="110">
        <f>D1249+D1274+D1294</f>
        <v>0</v>
      </c>
      <c r="E1244" s="112">
        <f>IFERROR(D1244/D1242*100,"0,0")</f>
        <v>0</v>
      </c>
      <c r="F1244" s="110">
        <f>F1249+F1274+F1294</f>
        <v>0</v>
      </c>
      <c r="G1244" s="112">
        <f>IFERROR(F1244/F1242*100,"0,0")</f>
        <v>0</v>
      </c>
      <c r="H1244" s="112" t="str">
        <f>IFERROR(F1244/D1244*100-100,"0,0")</f>
        <v>0,0</v>
      </c>
    </row>
    <row r="1245" spans="1:11" x14ac:dyDescent="0.2">
      <c r="A1245" s="117"/>
      <c r="B1245" s="155"/>
      <c r="C1245" s="83" t="s">
        <v>473</v>
      </c>
      <c r="D1245" s="110">
        <f>D1250+D1275+D1295</f>
        <v>186480</v>
      </c>
      <c r="E1245" s="112">
        <f>IFERROR(D1245/D1242*100,"0,0")</f>
        <v>35.200000000000003</v>
      </c>
      <c r="F1245" s="110">
        <f>F1250+F1275+F1295</f>
        <v>186480</v>
      </c>
      <c r="G1245" s="112">
        <f>IFERROR(F1245/F1242*100,"0,0")</f>
        <v>41.8</v>
      </c>
      <c r="H1245" s="112">
        <f t="shared" ref="H1245" si="418">IFERROR(F1245/D1245*100-100,"0")</f>
        <v>0</v>
      </c>
    </row>
    <row r="1246" spans="1:11" x14ac:dyDescent="0.2">
      <c r="A1246" s="117"/>
      <c r="B1246" s="155"/>
      <c r="C1246" s="83" t="s">
        <v>474</v>
      </c>
      <c r="D1246" s="110">
        <f>D1251+D1276+D1296</f>
        <v>0</v>
      </c>
      <c r="E1246" s="112">
        <f>IFERROR(D1246/D1242*100,"0,0")</f>
        <v>0</v>
      </c>
      <c r="F1246" s="110">
        <f>F1251+F1276+F1296</f>
        <v>0</v>
      </c>
      <c r="G1246" s="112">
        <f>IFERROR(F1246/F1242*100,"0,0")</f>
        <v>0</v>
      </c>
      <c r="H1246" s="112" t="str">
        <f t="shared" ref="H1246:H1251" si="419">IFERROR(F1246/D1246*100-100,"0,0")</f>
        <v>0,0</v>
      </c>
    </row>
    <row r="1247" spans="1:11" s="16" customFormat="1" hidden="1" outlineLevel="1" x14ac:dyDescent="0.25">
      <c r="A1247" s="157" t="s">
        <v>395</v>
      </c>
      <c r="B1247" s="173" t="s">
        <v>591</v>
      </c>
      <c r="C1247" s="114" t="s">
        <v>470</v>
      </c>
      <c r="D1247" s="110">
        <f>D1248+D1249+D1250+D1251</f>
        <v>0</v>
      </c>
      <c r="E1247" s="112">
        <f>E1248+E1249+E1250+E1251</f>
        <v>0</v>
      </c>
      <c r="F1247" s="110">
        <f>F1248+F1249+F1250+F1251</f>
        <v>0</v>
      </c>
      <c r="G1247" s="112">
        <f>G1248+G1249+G1250+G1251</f>
        <v>0</v>
      </c>
      <c r="H1247" s="112" t="str">
        <f t="shared" si="419"/>
        <v>0,0</v>
      </c>
      <c r="I1247" s="19"/>
      <c r="J1247" s="20"/>
      <c r="K1247" s="21"/>
    </row>
    <row r="1248" spans="1:11" s="16" customFormat="1" ht="31.5" hidden="1" outlineLevel="1" x14ac:dyDescent="0.25">
      <c r="A1248" s="157"/>
      <c r="B1248" s="174"/>
      <c r="C1248" s="83" t="s">
        <v>471</v>
      </c>
      <c r="D1248" s="110">
        <f t="shared" ref="D1248:D1251" si="420">D1253</f>
        <v>0</v>
      </c>
      <c r="E1248" s="112" t="str">
        <f>IFERROR(D1248/D1247*100,"0,0")</f>
        <v>0,0</v>
      </c>
      <c r="F1248" s="110">
        <f t="shared" ref="F1248:F1251" si="421">F1253</f>
        <v>0</v>
      </c>
      <c r="G1248" s="112" t="str">
        <f>IFERROR(F1248/F1247*100,"0,0")</f>
        <v>0,0</v>
      </c>
      <c r="H1248" s="112" t="str">
        <f t="shared" si="419"/>
        <v>0,0</v>
      </c>
      <c r="I1248" s="19"/>
      <c r="J1248" s="20"/>
      <c r="K1248" s="21"/>
    </row>
    <row r="1249" spans="1:11" s="16" customFormat="1" hidden="1" outlineLevel="1" x14ac:dyDescent="0.25">
      <c r="A1249" s="157"/>
      <c r="B1249" s="174"/>
      <c r="C1249" s="83" t="s">
        <v>472</v>
      </c>
      <c r="D1249" s="110">
        <f t="shared" si="420"/>
        <v>0</v>
      </c>
      <c r="E1249" s="112" t="str">
        <f>IFERROR(D1249/D1247*100,"0,0")</f>
        <v>0,0</v>
      </c>
      <c r="F1249" s="110">
        <f t="shared" si="421"/>
        <v>0</v>
      </c>
      <c r="G1249" s="112" t="str">
        <f>IFERROR(F1249/F1247*100,"0,0")</f>
        <v>0,0</v>
      </c>
      <c r="H1249" s="112" t="str">
        <f t="shared" si="419"/>
        <v>0,0</v>
      </c>
      <c r="I1249" s="19"/>
      <c r="J1249" s="20"/>
      <c r="K1249" s="21"/>
    </row>
    <row r="1250" spans="1:11" s="16" customFormat="1" hidden="1" outlineLevel="1" x14ac:dyDescent="0.25">
      <c r="A1250" s="157"/>
      <c r="B1250" s="174"/>
      <c r="C1250" s="83" t="s">
        <v>473</v>
      </c>
      <c r="D1250" s="110">
        <f t="shared" si="420"/>
        <v>0</v>
      </c>
      <c r="E1250" s="112" t="str">
        <f>IFERROR(D1250/D1247*100,"0,0")</f>
        <v>0,0</v>
      </c>
      <c r="F1250" s="110">
        <f t="shared" si="421"/>
        <v>0</v>
      </c>
      <c r="G1250" s="112" t="str">
        <f>IFERROR(F1250/F1247*100,"0,0")</f>
        <v>0,0</v>
      </c>
      <c r="H1250" s="112" t="str">
        <f t="shared" si="419"/>
        <v>0,0</v>
      </c>
      <c r="I1250" s="19"/>
      <c r="J1250" s="20"/>
      <c r="K1250" s="21"/>
    </row>
    <row r="1251" spans="1:11" s="16" customFormat="1" hidden="1" outlineLevel="1" x14ac:dyDescent="0.25">
      <c r="A1251" s="157"/>
      <c r="B1251" s="175"/>
      <c r="C1251" s="83" t="s">
        <v>474</v>
      </c>
      <c r="D1251" s="110">
        <f t="shared" si="420"/>
        <v>0</v>
      </c>
      <c r="E1251" s="112" t="str">
        <f>IFERROR(D1251/D1247*100,"0,0")</f>
        <v>0,0</v>
      </c>
      <c r="F1251" s="110">
        <f t="shared" si="421"/>
        <v>0</v>
      </c>
      <c r="G1251" s="112" t="str">
        <f>IFERROR(F1251/F1247*100,"0,0")</f>
        <v>0,0</v>
      </c>
      <c r="H1251" s="112" t="str">
        <f t="shared" si="419"/>
        <v>0,0</v>
      </c>
      <c r="I1251" s="19"/>
      <c r="J1251" s="20"/>
      <c r="K1251" s="21"/>
    </row>
    <row r="1252" spans="1:11" s="16" customFormat="1" hidden="1" outlineLevel="1" x14ac:dyDescent="0.25">
      <c r="A1252" s="157" t="s">
        <v>396</v>
      </c>
      <c r="B1252" s="164" t="s">
        <v>663</v>
      </c>
      <c r="C1252" s="116" t="s">
        <v>470</v>
      </c>
      <c r="D1252" s="49">
        <f>D1253+D1254+D1255+D1256</f>
        <v>0</v>
      </c>
      <c r="E1252" s="49" t="str">
        <f>IFERROR(D1252/D1251*100,"0,0")</f>
        <v>0,0</v>
      </c>
      <c r="F1252" s="49">
        <f>F1253+F1254+F1255+F1256</f>
        <v>0</v>
      </c>
      <c r="G1252" s="49" t="str">
        <f>IFERROR(F1252/F1251*100,"0,0")</f>
        <v>0,0</v>
      </c>
      <c r="H1252" s="49" t="str">
        <f t="shared" ref="H1252:H1253" si="422">IFERROR(F1252/D1252*100-100,"0,0")</f>
        <v>0,0</v>
      </c>
      <c r="I1252" s="19"/>
      <c r="J1252" s="20"/>
      <c r="K1252" s="21"/>
    </row>
    <row r="1253" spans="1:11" s="16" customFormat="1" ht="31.5" hidden="1" outlineLevel="1" x14ac:dyDescent="0.25">
      <c r="A1253" s="157"/>
      <c r="B1253" s="165"/>
      <c r="C1253" s="38" t="s">
        <v>471</v>
      </c>
      <c r="D1253" s="49">
        <v>0</v>
      </c>
      <c r="E1253" s="49" t="str">
        <f>IFERROR(D1253/D1252*100,"0,0")</f>
        <v>0,0</v>
      </c>
      <c r="F1253" s="49">
        <v>0</v>
      </c>
      <c r="G1253" s="49" t="str">
        <f>IFERROR(F1253/F1252*100,"0,0")</f>
        <v>0,0</v>
      </c>
      <c r="H1253" s="49" t="str">
        <f t="shared" si="422"/>
        <v>0,0</v>
      </c>
      <c r="I1253" s="19"/>
      <c r="J1253" s="20"/>
      <c r="K1253" s="21"/>
    </row>
    <row r="1254" spans="1:11" s="16" customFormat="1" hidden="1" outlineLevel="1" x14ac:dyDescent="0.25">
      <c r="A1254" s="157"/>
      <c r="B1254" s="165"/>
      <c r="C1254" s="84" t="s">
        <v>472</v>
      </c>
      <c r="D1254" s="49">
        <f>D1259+D1264</f>
        <v>0</v>
      </c>
      <c r="E1254" s="49" t="str">
        <f>IFERROR(D1254/D1252*100,"0,0")</f>
        <v>0,0</v>
      </c>
      <c r="F1254" s="49">
        <f>F1259+F1264</f>
        <v>0</v>
      </c>
      <c r="G1254" s="49" t="str">
        <f>IFERROR(F1254/F1252*100,"0,0")</f>
        <v>0,0</v>
      </c>
      <c r="H1254" s="49" t="str">
        <f>IFERROR(F1254/D1254*100-100,"0,0")</f>
        <v>0,0</v>
      </c>
      <c r="I1254" s="19"/>
      <c r="J1254" s="20"/>
      <c r="K1254" s="21"/>
    </row>
    <row r="1255" spans="1:11" s="16" customFormat="1" hidden="1" outlineLevel="1" x14ac:dyDescent="0.25">
      <c r="A1255" s="157"/>
      <c r="B1255" s="165"/>
      <c r="C1255" s="84" t="s">
        <v>473</v>
      </c>
      <c r="D1255" s="49">
        <v>0</v>
      </c>
      <c r="E1255" s="49" t="str">
        <f>IFERROR(D1255/D1252*100,"0,0")</f>
        <v>0,0</v>
      </c>
      <c r="F1255" s="49">
        <v>0</v>
      </c>
      <c r="G1255" s="49" t="str">
        <f>IFERROR(F1255/F1252*100,"0,0")</f>
        <v>0,0</v>
      </c>
      <c r="H1255" s="49" t="str">
        <f t="shared" ref="H1255:H1256" si="423">IFERROR(F1255/D1255*100-100,"0,0")</f>
        <v>0,0</v>
      </c>
      <c r="I1255" s="19"/>
      <c r="J1255" s="20"/>
      <c r="K1255" s="21"/>
    </row>
    <row r="1256" spans="1:11" s="16" customFormat="1" hidden="1" outlineLevel="1" x14ac:dyDescent="0.25">
      <c r="A1256" s="157"/>
      <c r="B1256" s="166"/>
      <c r="C1256" s="84" t="s">
        <v>474</v>
      </c>
      <c r="D1256" s="49">
        <v>0</v>
      </c>
      <c r="E1256" s="49" t="str">
        <f>IFERROR(D1256/D1252*100,"0,0")</f>
        <v>0,0</v>
      </c>
      <c r="F1256" s="49">
        <f>F1261+F1266</f>
        <v>0</v>
      </c>
      <c r="G1256" s="49" t="str">
        <f>IFERROR(F1256/F1252*100,"0,0")</f>
        <v>0,0</v>
      </c>
      <c r="H1256" s="49" t="str">
        <f t="shared" si="423"/>
        <v>0,0</v>
      </c>
      <c r="I1256" s="19"/>
      <c r="J1256" s="20"/>
      <c r="K1256" s="21"/>
    </row>
    <row r="1257" spans="1:11" s="16" customFormat="1" hidden="1" outlineLevel="1" x14ac:dyDescent="0.25">
      <c r="A1257" s="157" t="s">
        <v>592</v>
      </c>
      <c r="B1257" s="167" t="s">
        <v>662</v>
      </c>
      <c r="C1257" s="85" t="s">
        <v>470</v>
      </c>
      <c r="D1257" s="56">
        <f>D1258+D1259+D1260+D1261</f>
        <v>0</v>
      </c>
      <c r="E1257" s="56" t="str">
        <f>IFERROR(D1257/D1256*100,"0,0")</f>
        <v>0,0</v>
      </c>
      <c r="F1257" s="58">
        <f>F1258+F1259+F1260+F1261</f>
        <v>0</v>
      </c>
      <c r="G1257" s="56" t="str">
        <f>IFERROR(F1257/F1256*100,"0,0")</f>
        <v>0,0</v>
      </c>
      <c r="H1257" s="56" t="str">
        <f t="shared" ref="H1257:H1270" si="424">IFERROR(F1257/D1257*100-100,"0,0")</f>
        <v>0,0</v>
      </c>
      <c r="I1257" s="19"/>
      <c r="J1257" s="20"/>
      <c r="K1257" s="21"/>
    </row>
    <row r="1258" spans="1:11" s="16" customFormat="1" ht="31.5" hidden="1" outlineLevel="1" x14ac:dyDescent="0.25">
      <c r="A1258" s="157"/>
      <c r="B1258" s="168"/>
      <c r="C1258" s="86" t="s">
        <v>471</v>
      </c>
      <c r="D1258" s="56">
        <v>0</v>
      </c>
      <c r="E1258" s="56" t="str">
        <f t="shared" ref="E1258:E1271" si="425">IFERROR(D1258/D1257*100,"0,0")</f>
        <v>0,0</v>
      </c>
      <c r="F1258" s="56">
        <v>0</v>
      </c>
      <c r="G1258" s="56" t="str">
        <f t="shared" ref="G1258:G1271" si="426">IFERROR(F1258/F1257*100,"0,0")</f>
        <v>0,0</v>
      </c>
      <c r="H1258" s="56" t="str">
        <f t="shared" si="424"/>
        <v>0,0</v>
      </c>
      <c r="I1258" s="19"/>
      <c r="J1258" s="20"/>
      <c r="K1258" s="21"/>
    </row>
    <row r="1259" spans="1:11" s="16" customFormat="1" hidden="1" outlineLevel="1" x14ac:dyDescent="0.25">
      <c r="A1259" s="157"/>
      <c r="B1259" s="168"/>
      <c r="C1259" s="87" t="s">
        <v>472</v>
      </c>
      <c r="D1259" s="56">
        <v>0</v>
      </c>
      <c r="E1259" s="56" t="str">
        <f t="shared" si="425"/>
        <v>0,0</v>
      </c>
      <c r="F1259" s="56">
        <v>0</v>
      </c>
      <c r="G1259" s="56" t="str">
        <f t="shared" si="426"/>
        <v>0,0</v>
      </c>
      <c r="H1259" s="56" t="str">
        <f t="shared" si="424"/>
        <v>0,0</v>
      </c>
      <c r="I1259" s="19"/>
      <c r="J1259" s="20"/>
      <c r="K1259" s="21"/>
    </row>
    <row r="1260" spans="1:11" s="16" customFormat="1" hidden="1" outlineLevel="1" x14ac:dyDescent="0.25">
      <c r="A1260" s="157"/>
      <c r="B1260" s="168"/>
      <c r="C1260" s="87" t="s">
        <v>473</v>
      </c>
      <c r="D1260" s="56">
        <v>0</v>
      </c>
      <c r="E1260" s="56" t="str">
        <f t="shared" si="425"/>
        <v>0,0</v>
      </c>
      <c r="F1260" s="56">
        <v>0</v>
      </c>
      <c r="G1260" s="56" t="str">
        <f t="shared" si="426"/>
        <v>0,0</v>
      </c>
      <c r="H1260" s="56" t="str">
        <f t="shared" si="424"/>
        <v>0,0</v>
      </c>
      <c r="I1260" s="19"/>
      <c r="J1260" s="20"/>
      <c r="K1260" s="21"/>
    </row>
    <row r="1261" spans="1:11" s="16" customFormat="1" hidden="1" outlineLevel="1" x14ac:dyDescent="0.25">
      <c r="A1261" s="157"/>
      <c r="B1261" s="169"/>
      <c r="C1261" s="87" t="s">
        <v>474</v>
      </c>
      <c r="D1261" s="56">
        <v>0</v>
      </c>
      <c r="E1261" s="56" t="str">
        <f t="shared" si="425"/>
        <v>0,0</v>
      </c>
      <c r="F1261" s="56">
        <v>0</v>
      </c>
      <c r="G1261" s="56" t="str">
        <f t="shared" si="426"/>
        <v>0,0</v>
      </c>
      <c r="H1261" s="56" t="str">
        <f t="shared" si="424"/>
        <v>0,0</v>
      </c>
      <c r="I1261" s="19"/>
      <c r="J1261" s="20"/>
      <c r="K1261" s="21"/>
    </row>
    <row r="1262" spans="1:11" s="16" customFormat="1" hidden="1" outlineLevel="1" x14ac:dyDescent="0.25">
      <c r="A1262" s="157" t="s">
        <v>593</v>
      </c>
      <c r="B1262" s="167" t="s">
        <v>661</v>
      </c>
      <c r="C1262" s="85" t="s">
        <v>470</v>
      </c>
      <c r="D1262" s="56">
        <f>D1263+D1264+D1265+D1266</f>
        <v>0</v>
      </c>
      <c r="E1262" s="56" t="str">
        <f t="shared" si="425"/>
        <v>0,0</v>
      </c>
      <c r="F1262" s="56">
        <f>F1263+F1264+F1265+F1266</f>
        <v>0</v>
      </c>
      <c r="G1262" s="56" t="str">
        <f t="shared" si="426"/>
        <v>0,0</v>
      </c>
      <c r="H1262" s="56" t="str">
        <f t="shared" si="424"/>
        <v>0,0</v>
      </c>
      <c r="I1262" s="19"/>
      <c r="J1262" s="20"/>
      <c r="K1262" s="21"/>
    </row>
    <row r="1263" spans="1:11" s="16" customFormat="1" ht="31.5" hidden="1" outlineLevel="1" x14ac:dyDescent="0.25">
      <c r="A1263" s="157"/>
      <c r="B1263" s="168"/>
      <c r="C1263" s="88" t="s">
        <v>471</v>
      </c>
      <c r="D1263" s="56">
        <v>0</v>
      </c>
      <c r="E1263" s="56" t="str">
        <f t="shared" si="425"/>
        <v>0,0</v>
      </c>
      <c r="F1263" s="56">
        <v>0</v>
      </c>
      <c r="G1263" s="56" t="str">
        <f t="shared" si="426"/>
        <v>0,0</v>
      </c>
      <c r="H1263" s="56" t="str">
        <f t="shared" si="424"/>
        <v>0,0</v>
      </c>
      <c r="I1263" s="19"/>
      <c r="J1263" s="20"/>
      <c r="K1263" s="21"/>
    </row>
    <row r="1264" spans="1:11" s="16" customFormat="1" hidden="1" outlineLevel="1" x14ac:dyDescent="0.25">
      <c r="A1264" s="157"/>
      <c r="B1264" s="168"/>
      <c r="C1264" s="87" t="s">
        <v>472</v>
      </c>
      <c r="D1264" s="56">
        <v>0</v>
      </c>
      <c r="E1264" s="56" t="str">
        <f t="shared" si="425"/>
        <v>0,0</v>
      </c>
      <c r="F1264" s="56">
        <v>0</v>
      </c>
      <c r="G1264" s="56" t="str">
        <f t="shared" si="426"/>
        <v>0,0</v>
      </c>
      <c r="H1264" s="56" t="str">
        <f t="shared" si="424"/>
        <v>0,0</v>
      </c>
      <c r="I1264" s="19"/>
      <c r="J1264" s="20"/>
      <c r="K1264" s="21"/>
    </row>
    <row r="1265" spans="1:11" s="16" customFormat="1" hidden="1" outlineLevel="1" x14ac:dyDescent="0.25">
      <c r="A1265" s="157"/>
      <c r="B1265" s="168"/>
      <c r="C1265" s="87" t="s">
        <v>473</v>
      </c>
      <c r="D1265" s="56">
        <v>0</v>
      </c>
      <c r="E1265" s="56" t="str">
        <f t="shared" si="425"/>
        <v>0,0</v>
      </c>
      <c r="F1265" s="56">
        <v>0</v>
      </c>
      <c r="G1265" s="56" t="str">
        <f t="shared" si="426"/>
        <v>0,0</v>
      </c>
      <c r="H1265" s="56" t="str">
        <f t="shared" si="424"/>
        <v>0,0</v>
      </c>
      <c r="I1265" s="19"/>
      <c r="J1265" s="20"/>
      <c r="K1265" s="21"/>
    </row>
    <row r="1266" spans="1:11" s="16" customFormat="1" hidden="1" outlineLevel="1" x14ac:dyDescent="0.25">
      <c r="A1266" s="157"/>
      <c r="B1266" s="169"/>
      <c r="C1266" s="87" t="s">
        <v>474</v>
      </c>
      <c r="D1266" s="56">
        <v>0</v>
      </c>
      <c r="E1266" s="56" t="str">
        <f t="shared" si="425"/>
        <v>0,0</v>
      </c>
      <c r="F1266" s="56">
        <v>0</v>
      </c>
      <c r="G1266" s="56" t="str">
        <f t="shared" si="426"/>
        <v>0,0</v>
      </c>
      <c r="H1266" s="56" t="str">
        <f t="shared" si="424"/>
        <v>0,0</v>
      </c>
      <c r="I1266" s="19"/>
      <c r="J1266" s="20"/>
      <c r="K1266" s="21"/>
    </row>
    <row r="1267" spans="1:11" s="16" customFormat="1" hidden="1" outlineLevel="1" x14ac:dyDescent="0.25">
      <c r="A1267" s="156" t="s">
        <v>594</v>
      </c>
      <c r="B1267" s="167" t="s">
        <v>660</v>
      </c>
      <c r="C1267" s="89" t="s">
        <v>470</v>
      </c>
      <c r="D1267" s="90">
        <v>0</v>
      </c>
      <c r="E1267" s="56" t="str">
        <f t="shared" si="425"/>
        <v>0,0</v>
      </c>
      <c r="F1267" s="90">
        <v>0</v>
      </c>
      <c r="G1267" s="56" t="str">
        <f t="shared" si="426"/>
        <v>0,0</v>
      </c>
      <c r="H1267" s="56" t="str">
        <f t="shared" si="424"/>
        <v>0,0</v>
      </c>
      <c r="I1267" s="19"/>
      <c r="J1267" s="20"/>
      <c r="K1267" s="21"/>
    </row>
    <row r="1268" spans="1:11" s="16" customFormat="1" ht="31.5" hidden="1" outlineLevel="1" x14ac:dyDescent="0.25">
      <c r="A1268" s="157"/>
      <c r="B1268" s="168"/>
      <c r="C1268" s="88" t="s">
        <v>471</v>
      </c>
      <c r="D1268" s="91">
        <v>0</v>
      </c>
      <c r="E1268" s="56" t="str">
        <f t="shared" si="425"/>
        <v>0,0</v>
      </c>
      <c r="F1268" s="91">
        <v>0</v>
      </c>
      <c r="G1268" s="56" t="str">
        <f t="shared" si="426"/>
        <v>0,0</v>
      </c>
      <c r="H1268" s="56" t="str">
        <f t="shared" si="424"/>
        <v>0,0</v>
      </c>
      <c r="I1268" s="19"/>
      <c r="J1268" s="20"/>
      <c r="K1268" s="21"/>
    </row>
    <row r="1269" spans="1:11" s="16" customFormat="1" hidden="1" outlineLevel="1" x14ac:dyDescent="0.25">
      <c r="A1269" s="157"/>
      <c r="B1269" s="168"/>
      <c r="C1269" s="92" t="s">
        <v>472</v>
      </c>
      <c r="D1269" s="93">
        <v>0</v>
      </c>
      <c r="E1269" s="56" t="str">
        <f t="shared" si="425"/>
        <v>0,0</v>
      </c>
      <c r="F1269" s="90">
        <v>0</v>
      </c>
      <c r="G1269" s="56" t="str">
        <f t="shared" si="426"/>
        <v>0,0</v>
      </c>
      <c r="H1269" s="56" t="str">
        <f t="shared" si="424"/>
        <v>0,0</v>
      </c>
      <c r="I1269" s="19"/>
      <c r="J1269" s="20"/>
      <c r="K1269" s="21"/>
    </row>
    <row r="1270" spans="1:11" s="16" customFormat="1" hidden="1" outlineLevel="1" x14ac:dyDescent="0.25">
      <c r="A1270" s="157"/>
      <c r="B1270" s="168"/>
      <c r="C1270" s="87" t="s">
        <v>473</v>
      </c>
      <c r="D1270" s="94">
        <v>0</v>
      </c>
      <c r="E1270" s="56" t="str">
        <f t="shared" si="425"/>
        <v>0,0</v>
      </c>
      <c r="F1270" s="91">
        <v>0</v>
      </c>
      <c r="G1270" s="56" t="str">
        <f t="shared" si="426"/>
        <v>0,0</v>
      </c>
      <c r="H1270" s="56" t="str">
        <f t="shared" si="424"/>
        <v>0,0</v>
      </c>
      <c r="I1270" s="19"/>
      <c r="J1270" s="20"/>
      <c r="K1270" s="21"/>
    </row>
    <row r="1271" spans="1:11" s="16" customFormat="1" hidden="1" outlineLevel="1" x14ac:dyDescent="0.25">
      <c r="A1271" s="157"/>
      <c r="B1271" s="169"/>
      <c r="C1271" s="92" t="s">
        <v>474</v>
      </c>
      <c r="D1271" s="90">
        <v>0</v>
      </c>
      <c r="E1271" s="56" t="str">
        <f t="shared" si="425"/>
        <v>0,0</v>
      </c>
      <c r="F1271" s="90">
        <v>0</v>
      </c>
      <c r="G1271" s="56" t="str">
        <f t="shared" si="426"/>
        <v>0,0</v>
      </c>
      <c r="H1271" s="56" t="str">
        <f t="shared" ref="H1271" si="427">IFERROR(F1271/D1271*100-100,"0,0")</f>
        <v>0,0</v>
      </c>
      <c r="I1271" s="19"/>
      <c r="J1271" s="20"/>
      <c r="K1271" s="21"/>
    </row>
    <row r="1272" spans="1:11" hidden="1" outlineLevel="1" x14ac:dyDescent="0.2">
      <c r="A1272" s="117" t="s">
        <v>397</v>
      </c>
      <c r="B1272" s="170" t="s">
        <v>658</v>
      </c>
      <c r="C1272" s="114" t="s">
        <v>470</v>
      </c>
      <c r="D1272" s="8">
        <f>D1273+D1274+D1275+D1276</f>
        <v>267254</v>
      </c>
      <c r="E1272" s="111">
        <f>E1273+E1274+E1275+E1276</f>
        <v>100</v>
      </c>
      <c r="F1272" s="8">
        <f>F1273+F1274+F1275+F1276</f>
        <v>263434.40000000002</v>
      </c>
      <c r="G1272" s="111">
        <f>G1273+G1274+G1275+G1276</f>
        <v>100</v>
      </c>
      <c r="H1272" s="111">
        <f t="shared" ref="H1272:H1273" si="428">IFERROR(F1272/D1272*100-100,"0")</f>
        <v>-1.4</v>
      </c>
    </row>
    <row r="1273" spans="1:11" ht="31.5" hidden="1" outlineLevel="1" x14ac:dyDescent="0.25">
      <c r="A1273" s="117"/>
      <c r="B1273" s="171"/>
      <c r="C1273" s="95" t="s">
        <v>471</v>
      </c>
      <c r="D1273" s="8">
        <f>D1283</f>
        <v>80774</v>
      </c>
      <c r="E1273" s="111">
        <f>IFERROR(D1273/D1272*100,"0,0")</f>
        <v>30.2</v>
      </c>
      <c r="F1273" s="8">
        <f>F1283</f>
        <v>76954.399999999994</v>
      </c>
      <c r="G1273" s="111">
        <f>IFERROR(F1273/F1272*100,"0,0")</f>
        <v>29.2</v>
      </c>
      <c r="H1273" s="111">
        <f t="shared" si="428"/>
        <v>-4.7</v>
      </c>
    </row>
    <row r="1274" spans="1:11" hidden="1" outlineLevel="1" x14ac:dyDescent="0.25">
      <c r="A1274" s="117"/>
      <c r="B1274" s="171"/>
      <c r="C1274" s="96" t="s">
        <v>472</v>
      </c>
      <c r="D1274" s="8">
        <f>D1284</f>
        <v>0</v>
      </c>
      <c r="E1274" s="111">
        <f>IFERROR(D1274/D1272*100,"0,0")</f>
        <v>0</v>
      </c>
      <c r="F1274" s="8">
        <f>F1284</f>
        <v>0</v>
      </c>
      <c r="G1274" s="111">
        <f>IFERROR(F1274/F1272*100,"0,0")</f>
        <v>0</v>
      </c>
      <c r="H1274" s="111" t="str">
        <f>IFERROR(F1274/D1274*100-100,"0,0")</f>
        <v>0,0</v>
      </c>
    </row>
    <row r="1275" spans="1:11" hidden="1" outlineLevel="1" x14ac:dyDescent="0.25">
      <c r="A1275" s="117"/>
      <c r="B1275" s="171"/>
      <c r="C1275" s="96" t="s">
        <v>473</v>
      </c>
      <c r="D1275" s="8">
        <f>D1285</f>
        <v>186480</v>
      </c>
      <c r="E1275" s="111">
        <f>IFERROR(D1275/D1272*100,"0,0")</f>
        <v>69.8</v>
      </c>
      <c r="F1275" s="8">
        <f>F1285</f>
        <v>186480</v>
      </c>
      <c r="G1275" s="111">
        <f>IFERROR(F1275/F1272*100,"0,0")</f>
        <v>70.8</v>
      </c>
      <c r="H1275" s="111">
        <f t="shared" ref="H1275:H1283" si="429">IFERROR(F1275/D1275*100-100,"0")</f>
        <v>0</v>
      </c>
    </row>
    <row r="1276" spans="1:11" hidden="1" outlineLevel="1" x14ac:dyDescent="0.25">
      <c r="A1276" s="117"/>
      <c r="B1276" s="172"/>
      <c r="C1276" s="96" t="s">
        <v>474</v>
      </c>
      <c r="D1276" s="8">
        <f>D1286</f>
        <v>0</v>
      </c>
      <c r="E1276" s="111">
        <f>IFERROR(D1276/D1272*100,"0,0")</f>
        <v>0</v>
      </c>
      <c r="F1276" s="8">
        <f>F1286</f>
        <v>0</v>
      </c>
      <c r="G1276" s="111">
        <f>IFERROR(F1276/F1272*100,"0,0")</f>
        <v>0</v>
      </c>
      <c r="H1276" s="111" t="str">
        <f>IFERROR(F1276/D1276*100-100,"0,0")</f>
        <v>0,0</v>
      </c>
    </row>
    <row r="1277" spans="1:11" hidden="1" outlineLevel="1" x14ac:dyDescent="0.25">
      <c r="A1277" s="156" t="s">
        <v>398</v>
      </c>
      <c r="B1277" s="164" t="s">
        <v>659</v>
      </c>
      <c r="C1277" s="16" t="s">
        <v>487</v>
      </c>
      <c r="D1277" s="31">
        <v>0</v>
      </c>
      <c r="E1277" s="97">
        <v>0</v>
      </c>
      <c r="F1277" s="31">
        <v>0</v>
      </c>
      <c r="G1277" s="97">
        <v>0</v>
      </c>
      <c r="H1277" s="33">
        <v>0</v>
      </c>
    </row>
    <row r="1278" spans="1:11" ht="33" hidden="1" customHeight="1" outlineLevel="1" x14ac:dyDescent="0.2">
      <c r="A1278" s="162"/>
      <c r="B1278" s="165"/>
      <c r="C1278" s="35" t="s">
        <v>471</v>
      </c>
      <c r="D1278" s="98">
        <v>0</v>
      </c>
      <c r="E1278" s="33">
        <v>0</v>
      </c>
      <c r="F1278" s="98">
        <v>0</v>
      </c>
      <c r="G1278" s="33">
        <v>0</v>
      </c>
      <c r="H1278" s="33">
        <v>0</v>
      </c>
    </row>
    <row r="1279" spans="1:11" hidden="1" outlineLevel="1" x14ac:dyDescent="0.25">
      <c r="A1279" s="162"/>
      <c r="B1279" s="165"/>
      <c r="C1279" s="16" t="s">
        <v>472</v>
      </c>
      <c r="D1279" s="33">
        <v>0</v>
      </c>
      <c r="E1279" s="97">
        <v>0</v>
      </c>
      <c r="F1279" s="31">
        <v>0</v>
      </c>
      <c r="G1279" s="97">
        <v>0</v>
      </c>
      <c r="H1279" s="33">
        <v>0</v>
      </c>
    </row>
    <row r="1280" spans="1:11" hidden="1" outlineLevel="1" x14ac:dyDescent="0.25">
      <c r="A1280" s="162"/>
      <c r="B1280" s="165"/>
      <c r="C1280" s="84" t="s">
        <v>473</v>
      </c>
      <c r="D1280" s="97">
        <v>0</v>
      </c>
      <c r="E1280" s="33">
        <v>0</v>
      </c>
      <c r="F1280" s="98">
        <v>0</v>
      </c>
      <c r="G1280" s="33">
        <v>0</v>
      </c>
      <c r="H1280" s="33">
        <v>0</v>
      </c>
    </row>
    <row r="1281" spans="1:8" hidden="1" outlineLevel="1" x14ac:dyDescent="0.25">
      <c r="A1281" s="163"/>
      <c r="B1281" s="166"/>
      <c r="C1281" s="16" t="s">
        <v>474</v>
      </c>
      <c r="D1281" s="31">
        <v>0</v>
      </c>
      <c r="E1281" s="97">
        <v>0</v>
      </c>
      <c r="F1281" s="31">
        <v>0</v>
      </c>
      <c r="G1281" s="97">
        <v>0</v>
      </c>
      <c r="H1281" s="33">
        <v>0</v>
      </c>
    </row>
    <row r="1282" spans="1:8" hidden="1" outlineLevel="1" x14ac:dyDescent="0.2">
      <c r="A1282" s="161" t="s">
        <v>595</v>
      </c>
      <c r="B1282" s="158" t="s">
        <v>596</v>
      </c>
      <c r="C1282" s="35" t="s">
        <v>470</v>
      </c>
      <c r="D1282" s="49">
        <f>D1283+D1284+D1285+D1286</f>
        <v>267254</v>
      </c>
      <c r="E1282" s="36">
        <f>E1283+E1284+E1285+E1286</f>
        <v>100</v>
      </c>
      <c r="F1282" s="49">
        <f>F1283+F1284+F1285+F1286</f>
        <v>263434.40000000002</v>
      </c>
      <c r="G1282" s="36">
        <f>G1283+G1284+G1285+G1286</f>
        <v>100</v>
      </c>
      <c r="H1282" s="36">
        <f t="shared" si="429"/>
        <v>-1.4</v>
      </c>
    </row>
    <row r="1283" spans="1:8" ht="31.5" hidden="1" outlineLevel="1" x14ac:dyDescent="0.2">
      <c r="A1283" s="162"/>
      <c r="B1283" s="159"/>
      <c r="C1283" s="35" t="s">
        <v>471</v>
      </c>
      <c r="D1283" s="49">
        <v>80774</v>
      </c>
      <c r="E1283" s="36">
        <f>IFERROR(D1283/D1282*100,"0,0")</f>
        <v>30.2</v>
      </c>
      <c r="F1283" s="49">
        <v>76954.399999999994</v>
      </c>
      <c r="G1283" s="36">
        <f>IFERROR(F1283/F1282*100,"0,0")</f>
        <v>29.2</v>
      </c>
      <c r="H1283" s="36">
        <f t="shared" si="429"/>
        <v>-4.7</v>
      </c>
    </row>
    <row r="1284" spans="1:8" hidden="1" outlineLevel="1" x14ac:dyDescent="0.2">
      <c r="A1284" s="162"/>
      <c r="B1284" s="159"/>
      <c r="C1284" s="35" t="s">
        <v>472</v>
      </c>
      <c r="D1284" s="49">
        <v>0</v>
      </c>
      <c r="E1284" s="36">
        <f>IFERROR(D1284/D1282*100,"0,0")</f>
        <v>0</v>
      </c>
      <c r="F1284" s="49">
        <v>0</v>
      </c>
      <c r="G1284" s="36">
        <f>IFERROR(F1284/F1282*100,"0,0")</f>
        <v>0</v>
      </c>
      <c r="H1284" s="36" t="str">
        <f>IFERROR(F1284/D1284*100-100,"0,0")</f>
        <v>0,0</v>
      </c>
    </row>
    <row r="1285" spans="1:8" hidden="1" outlineLevel="1" x14ac:dyDescent="0.2">
      <c r="A1285" s="162"/>
      <c r="B1285" s="159"/>
      <c r="C1285" s="35" t="s">
        <v>473</v>
      </c>
      <c r="D1285" s="49">
        <v>186480</v>
      </c>
      <c r="E1285" s="36">
        <f>IFERROR(D1285/D1282*100,"0,0")</f>
        <v>69.8</v>
      </c>
      <c r="F1285" s="49">
        <v>186480</v>
      </c>
      <c r="G1285" s="36">
        <f>IFERROR(F1285/F1282*100,"0,0")</f>
        <v>70.8</v>
      </c>
      <c r="H1285" s="36">
        <f t="shared" ref="H1285:H1287" si="430">IFERROR(F1285/D1285*100-100,"0")</f>
        <v>0</v>
      </c>
    </row>
    <row r="1286" spans="1:8" hidden="1" outlineLevel="1" x14ac:dyDescent="0.2">
      <c r="A1286" s="163"/>
      <c r="B1286" s="160"/>
      <c r="C1286" s="35" t="s">
        <v>474</v>
      </c>
      <c r="D1286" s="49">
        <v>0</v>
      </c>
      <c r="E1286" s="36">
        <f>IFERROR(D1286/D1282*100,"0,0")</f>
        <v>0</v>
      </c>
      <c r="F1286" s="49">
        <v>0</v>
      </c>
      <c r="G1286" s="36">
        <f>IFERROR(F1286/F1282*100,"0,0")</f>
        <v>0</v>
      </c>
      <c r="H1286" s="36" t="str">
        <f>IFERROR(F1286/D1286*100-100,"0,0")</f>
        <v>0,0</v>
      </c>
    </row>
    <row r="1287" spans="1:8" s="12" customFormat="1" hidden="1" outlineLevel="1" x14ac:dyDescent="0.2">
      <c r="A1287" s="156" t="s">
        <v>597</v>
      </c>
      <c r="B1287" s="164" t="s">
        <v>657</v>
      </c>
      <c r="C1287" s="35" t="s">
        <v>470</v>
      </c>
      <c r="D1287" s="49">
        <f>D1290</f>
        <v>186480</v>
      </c>
      <c r="E1287" s="36">
        <f>E1288+E1289+E1290+E1291</f>
        <v>100</v>
      </c>
      <c r="F1287" s="49">
        <f>F1290</f>
        <v>172642.8</v>
      </c>
      <c r="G1287" s="36">
        <f>G1288+G1289+G1290+G1291</f>
        <v>100</v>
      </c>
      <c r="H1287" s="36">
        <f t="shared" si="430"/>
        <v>-7.4</v>
      </c>
    </row>
    <row r="1288" spans="1:8" s="12" customFormat="1" ht="31.5" hidden="1" outlineLevel="1" x14ac:dyDescent="0.2">
      <c r="A1288" s="162"/>
      <c r="B1288" s="165"/>
      <c r="C1288" s="35" t="s">
        <v>471</v>
      </c>
      <c r="D1288" s="49">
        <v>0</v>
      </c>
      <c r="E1288" s="36">
        <f>IFERROR(D1288/D1287*100,"0,0")</f>
        <v>0</v>
      </c>
      <c r="F1288" s="49">
        <v>0</v>
      </c>
      <c r="G1288" s="36">
        <f>IFERROR(F1288/F1287*100,"0,0")</f>
        <v>0</v>
      </c>
      <c r="H1288" s="36" t="str">
        <f>IFERROR(F1288/D1288*100-100,"0,0")</f>
        <v>0,0</v>
      </c>
    </row>
    <row r="1289" spans="1:8" s="12" customFormat="1" hidden="1" outlineLevel="1" x14ac:dyDescent="0.2">
      <c r="A1289" s="162"/>
      <c r="B1289" s="165"/>
      <c r="C1289" s="35" t="s">
        <v>472</v>
      </c>
      <c r="D1289" s="49">
        <v>0</v>
      </c>
      <c r="E1289" s="36">
        <f>IFERROR(D1289/D1287*100,"0,0")</f>
        <v>0</v>
      </c>
      <c r="F1289" s="49">
        <v>0</v>
      </c>
      <c r="G1289" s="36">
        <f>IFERROR(F1289/F1287*100,"0,0")</f>
        <v>0</v>
      </c>
      <c r="H1289" s="36" t="str">
        <f>IFERROR(F1289/D1289*100-100,"0,0")</f>
        <v>0,0</v>
      </c>
    </row>
    <row r="1290" spans="1:8" s="12" customFormat="1" hidden="1" outlineLevel="1" x14ac:dyDescent="0.2">
      <c r="A1290" s="162"/>
      <c r="B1290" s="165"/>
      <c r="C1290" s="35" t="s">
        <v>473</v>
      </c>
      <c r="D1290" s="49">
        <v>186480</v>
      </c>
      <c r="E1290" s="36">
        <f>IFERROR(D1290/D1287*100,"0,0")</f>
        <v>100</v>
      </c>
      <c r="F1290" s="99">
        <v>172642.8</v>
      </c>
      <c r="G1290" s="36">
        <f>IFERROR(F1290/F1287*100,"0,0")</f>
        <v>100</v>
      </c>
      <c r="H1290" s="36">
        <f t="shared" ref="H1290:H1293" si="431">IFERROR(F1290/D1290*100-100,"0")</f>
        <v>-7.4</v>
      </c>
    </row>
    <row r="1291" spans="1:8" s="12" customFormat="1" hidden="1" outlineLevel="1" x14ac:dyDescent="0.2">
      <c r="A1291" s="163"/>
      <c r="B1291" s="166"/>
      <c r="C1291" s="35" t="s">
        <v>474</v>
      </c>
      <c r="D1291" s="49">
        <v>0</v>
      </c>
      <c r="E1291" s="36">
        <f>IFERROR(D1291/D1287*100,"0,0")</f>
        <v>0</v>
      </c>
      <c r="F1291" s="49">
        <v>0</v>
      </c>
      <c r="G1291" s="36">
        <f>IFERROR(F1291/F1287*100,"0,0")</f>
        <v>0</v>
      </c>
      <c r="H1291" s="36" t="str">
        <f>IFERROR(F1291/D1291*100-100,"0,0")</f>
        <v>0,0</v>
      </c>
    </row>
    <row r="1292" spans="1:8" hidden="1" outlineLevel="1" x14ac:dyDescent="0.2">
      <c r="A1292" s="117" t="s">
        <v>399</v>
      </c>
      <c r="B1292" s="155" t="s">
        <v>598</v>
      </c>
      <c r="C1292" s="83" t="s">
        <v>470</v>
      </c>
      <c r="D1292" s="110">
        <f>D1293+D1294+D1295+D1296</f>
        <v>262615.7</v>
      </c>
      <c r="E1292" s="112">
        <f>E1293+E1294+E1295+E1296</f>
        <v>100</v>
      </c>
      <c r="F1292" s="110">
        <f>F1293+F1294+F1295+F1296</f>
        <v>182667.5</v>
      </c>
      <c r="G1292" s="112">
        <f>G1293+G1294+G1295+G1296</f>
        <v>100</v>
      </c>
      <c r="H1292" s="112">
        <f t="shared" si="431"/>
        <v>-30.4</v>
      </c>
    </row>
    <row r="1293" spans="1:8" ht="31.5" hidden="1" outlineLevel="1" x14ac:dyDescent="0.2">
      <c r="A1293" s="117"/>
      <c r="B1293" s="155"/>
      <c r="C1293" s="83" t="s">
        <v>471</v>
      </c>
      <c r="D1293" s="110">
        <f>D1298+D1303</f>
        <v>262615.7</v>
      </c>
      <c r="E1293" s="112">
        <f>IFERROR(D1293/D1292*100,"0,0")</f>
        <v>100</v>
      </c>
      <c r="F1293" s="109">
        <f>F1298+F1303</f>
        <v>182667.5</v>
      </c>
      <c r="G1293" s="112">
        <f>IFERROR(F1293/F1292*100,"0,0")</f>
        <v>100</v>
      </c>
      <c r="H1293" s="112">
        <f t="shared" si="431"/>
        <v>-30.4</v>
      </c>
    </row>
    <row r="1294" spans="1:8" hidden="1" outlineLevel="1" x14ac:dyDescent="0.2">
      <c r="A1294" s="117"/>
      <c r="B1294" s="155"/>
      <c r="C1294" s="83" t="s">
        <v>472</v>
      </c>
      <c r="D1294" s="110">
        <f>D1299</f>
        <v>0</v>
      </c>
      <c r="E1294" s="112">
        <f>IFERROR(D1294/D1292*100,"0,0")</f>
        <v>0</v>
      </c>
      <c r="F1294" s="110">
        <f>F1299</f>
        <v>0</v>
      </c>
      <c r="G1294" s="112">
        <f>IFERROR(F1294/F1292*100,"0,0")</f>
        <v>0</v>
      </c>
      <c r="H1294" s="112" t="str">
        <f>IFERROR(F1294/D1294*100-100,"0,0")</f>
        <v>0,0</v>
      </c>
    </row>
    <row r="1295" spans="1:8" hidden="1" outlineLevel="1" x14ac:dyDescent="0.2">
      <c r="A1295" s="117"/>
      <c r="B1295" s="155"/>
      <c r="C1295" s="83" t="s">
        <v>473</v>
      </c>
      <c r="D1295" s="110">
        <f>D1300</f>
        <v>0</v>
      </c>
      <c r="E1295" s="112">
        <f>IFERROR(D1295/D1292*100,"0,0")</f>
        <v>0</v>
      </c>
      <c r="F1295" s="110">
        <f>F1300</f>
        <v>0</v>
      </c>
      <c r="G1295" s="112">
        <f>IFERROR(F1295/F1292*100,"0,0")</f>
        <v>0</v>
      </c>
      <c r="H1295" s="112" t="str">
        <f t="shared" ref="H1295:H1296" si="432">IFERROR(F1295/D1295*100-100,"0,0")</f>
        <v>0,0</v>
      </c>
    </row>
    <row r="1296" spans="1:8" hidden="1" outlineLevel="1" x14ac:dyDescent="0.2">
      <c r="A1296" s="117"/>
      <c r="B1296" s="155"/>
      <c r="C1296" s="83" t="s">
        <v>474</v>
      </c>
      <c r="D1296" s="110">
        <f>D1301</f>
        <v>0</v>
      </c>
      <c r="E1296" s="112">
        <f>IFERROR(D1296/D1292*100,"0,0")</f>
        <v>0</v>
      </c>
      <c r="F1296" s="110">
        <f>F1301</f>
        <v>0</v>
      </c>
      <c r="G1296" s="112">
        <f>IFERROR(F1296/F1292*100,"0,0")</f>
        <v>0</v>
      </c>
      <c r="H1296" s="112" t="str">
        <f t="shared" si="432"/>
        <v>0,0</v>
      </c>
    </row>
    <row r="1297" spans="1:8" s="12" customFormat="1" hidden="1" outlineLevel="1" x14ac:dyDescent="0.2">
      <c r="A1297" s="157" t="s">
        <v>400</v>
      </c>
      <c r="B1297" s="154" t="s">
        <v>599</v>
      </c>
      <c r="C1297" s="35" t="s">
        <v>470</v>
      </c>
      <c r="D1297" s="49">
        <f>D1298+D1299+D1300+D1301</f>
        <v>73523.7</v>
      </c>
      <c r="E1297" s="36">
        <f>E1298+E1299+E1300+E1301</f>
        <v>100</v>
      </c>
      <c r="F1297" s="49">
        <f>F1298+F1299+F1300+F1301</f>
        <v>51424.1</v>
      </c>
      <c r="G1297" s="36">
        <f>G1298+G1299+G1300+G1301</f>
        <v>100</v>
      </c>
      <c r="H1297" s="36">
        <f t="shared" ref="H1297:H1298" si="433">IFERROR(F1297/D1297*100-100,"0")</f>
        <v>-30.1</v>
      </c>
    </row>
    <row r="1298" spans="1:8" s="12" customFormat="1" ht="31.5" hidden="1" outlineLevel="1" x14ac:dyDescent="0.2">
      <c r="A1298" s="157"/>
      <c r="B1298" s="154"/>
      <c r="C1298" s="35" t="s">
        <v>471</v>
      </c>
      <c r="D1298" s="49">
        <v>73523.7</v>
      </c>
      <c r="E1298" s="36">
        <f>IFERROR(D1298/D1297*100,"0,0")</f>
        <v>100</v>
      </c>
      <c r="F1298" s="49">
        <v>51424.1</v>
      </c>
      <c r="G1298" s="36">
        <f>IFERROR(F1298/F1297*100,"0,0")</f>
        <v>100</v>
      </c>
      <c r="H1298" s="36">
        <f t="shared" si="433"/>
        <v>-30.1</v>
      </c>
    </row>
    <row r="1299" spans="1:8" s="12" customFormat="1" hidden="1" outlineLevel="1" x14ac:dyDescent="0.2">
      <c r="A1299" s="157"/>
      <c r="B1299" s="154"/>
      <c r="C1299" s="35" t="s">
        <v>472</v>
      </c>
      <c r="D1299" s="49">
        <v>0</v>
      </c>
      <c r="E1299" s="36">
        <f>IFERROR(D1299/D1297*100,"0,0")</f>
        <v>0</v>
      </c>
      <c r="F1299" s="49">
        <v>0</v>
      </c>
      <c r="G1299" s="36">
        <f>IFERROR(F1299/F1297*100,"0,0")</f>
        <v>0</v>
      </c>
      <c r="H1299" s="36" t="str">
        <f>IFERROR(F1299/D1299*100-100,"0,0")</f>
        <v>0,0</v>
      </c>
    </row>
    <row r="1300" spans="1:8" s="12" customFormat="1" hidden="1" outlineLevel="1" x14ac:dyDescent="0.2">
      <c r="A1300" s="157"/>
      <c r="B1300" s="154"/>
      <c r="C1300" s="35" t="s">
        <v>473</v>
      </c>
      <c r="D1300" s="49">
        <v>0</v>
      </c>
      <c r="E1300" s="36">
        <f>IFERROR(D1300/D1297*100,"0,0")</f>
        <v>0</v>
      </c>
      <c r="F1300" s="49">
        <v>0</v>
      </c>
      <c r="G1300" s="36">
        <f>IFERROR(F1300/F1297*100,"0,0")</f>
        <v>0</v>
      </c>
      <c r="H1300" s="36" t="str">
        <f t="shared" ref="H1300:H1301" si="434">IFERROR(F1300/D1300*100-100,"0,0")</f>
        <v>0,0</v>
      </c>
    </row>
    <row r="1301" spans="1:8" s="12" customFormat="1" hidden="1" outlineLevel="1" x14ac:dyDescent="0.2">
      <c r="A1301" s="157"/>
      <c r="B1301" s="154"/>
      <c r="C1301" s="35" t="s">
        <v>474</v>
      </c>
      <c r="D1301" s="49">
        <v>0</v>
      </c>
      <c r="E1301" s="36">
        <f>IFERROR(D1301/D1297*100,"0,0")</f>
        <v>0</v>
      </c>
      <c r="F1301" s="49">
        <v>0</v>
      </c>
      <c r="G1301" s="36">
        <f>IFERROR(F1301/F1297*100,"0,0")</f>
        <v>0</v>
      </c>
      <c r="H1301" s="36" t="str">
        <f t="shared" si="434"/>
        <v>0,0</v>
      </c>
    </row>
    <row r="1302" spans="1:8" s="12" customFormat="1" hidden="1" outlineLevel="1" x14ac:dyDescent="0.2">
      <c r="A1302" s="156" t="s">
        <v>401</v>
      </c>
      <c r="B1302" s="158" t="s">
        <v>656</v>
      </c>
      <c r="C1302" s="1" t="s">
        <v>470</v>
      </c>
      <c r="D1302" s="51">
        <f>D1303</f>
        <v>189092</v>
      </c>
      <c r="E1302" s="100">
        <v>100</v>
      </c>
      <c r="F1302" s="51">
        <f>F1303</f>
        <v>131243.4</v>
      </c>
      <c r="G1302" s="100">
        <v>100</v>
      </c>
      <c r="H1302" s="33">
        <f>F1302/D1302*100-100</f>
        <v>-30.59</v>
      </c>
    </row>
    <row r="1303" spans="1:8" s="12" customFormat="1" ht="31.5" hidden="1" outlineLevel="1" x14ac:dyDescent="0.25">
      <c r="A1303" s="157"/>
      <c r="B1303" s="159"/>
      <c r="C1303" s="38" t="s">
        <v>471</v>
      </c>
      <c r="D1303" s="101">
        <v>189092</v>
      </c>
      <c r="E1303" s="17">
        <f>D1303/D1302*100</f>
        <v>100</v>
      </c>
      <c r="F1303" s="101">
        <v>131243.4</v>
      </c>
      <c r="G1303" s="17">
        <f>F1303/F1302*100</f>
        <v>100</v>
      </c>
      <c r="H1303" s="33">
        <f>F1303/D1303*100-100</f>
        <v>-30.59</v>
      </c>
    </row>
    <row r="1304" spans="1:8" s="12" customFormat="1" hidden="1" outlineLevel="1" x14ac:dyDescent="0.25">
      <c r="A1304" s="157"/>
      <c r="B1304" s="159"/>
      <c r="C1304" s="102" t="s">
        <v>472</v>
      </c>
      <c r="D1304" s="49">
        <v>0</v>
      </c>
      <c r="E1304" s="36">
        <v>0</v>
      </c>
      <c r="F1304" s="49">
        <v>0</v>
      </c>
      <c r="G1304" s="36">
        <v>0</v>
      </c>
      <c r="H1304" s="36" t="str">
        <f t="shared" ref="H1304:H1306" si="435">IFERROR(F1304/D1304*100-100,"0,0")</f>
        <v>0,0</v>
      </c>
    </row>
    <row r="1305" spans="1:8" s="12" customFormat="1" hidden="1" outlineLevel="1" x14ac:dyDescent="0.25">
      <c r="A1305" s="157"/>
      <c r="B1305" s="159"/>
      <c r="C1305" s="38" t="s">
        <v>473</v>
      </c>
      <c r="D1305" s="49">
        <v>0</v>
      </c>
      <c r="E1305" s="36">
        <f>D1305/D1302*100</f>
        <v>0</v>
      </c>
      <c r="F1305" s="49">
        <v>0</v>
      </c>
      <c r="G1305" s="36">
        <f>F1305/F1302*100</f>
        <v>0</v>
      </c>
      <c r="H1305" s="36" t="str">
        <f t="shared" si="435"/>
        <v>0,0</v>
      </c>
    </row>
    <row r="1306" spans="1:8" s="12" customFormat="1" hidden="1" outlineLevel="1" x14ac:dyDescent="0.25">
      <c r="A1306" s="157"/>
      <c r="B1306" s="160"/>
      <c r="C1306" s="102" t="s">
        <v>474</v>
      </c>
      <c r="D1306" s="49">
        <v>0</v>
      </c>
      <c r="E1306" s="36">
        <v>0</v>
      </c>
      <c r="F1306" s="49">
        <v>0</v>
      </c>
      <c r="G1306" s="36">
        <v>0</v>
      </c>
      <c r="H1306" s="36" t="str">
        <f t="shared" si="435"/>
        <v>0,0</v>
      </c>
    </row>
    <row r="1307" spans="1:8" hidden="1" outlineLevel="1" x14ac:dyDescent="0.2">
      <c r="A1307" s="117" t="s">
        <v>402</v>
      </c>
      <c r="B1307" s="155" t="s">
        <v>600</v>
      </c>
      <c r="C1307" s="83" t="s">
        <v>470</v>
      </c>
      <c r="D1307" s="110">
        <v>0</v>
      </c>
      <c r="E1307" s="112">
        <f>E1308+E1309+E1310+E1311</f>
        <v>0</v>
      </c>
      <c r="F1307" s="110">
        <v>0</v>
      </c>
      <c r="G1307" s="112">
        <f>G1308+G1309+G1310+G1311</f>
        <v>0</v>
      </c>
      <c r="H1307" s="112" t="str">
        <f t="shared" ref="H1307:H1316" si="436">IFERROR(F1307/D1307*100-100,"0,0")</f>
        <v>0,0</v>
      </c>
    </row>
    <row r="1308" spans="1:8" ht="31.5" hidden="1" outlineLevel="1" x14ac:dyDescent="0.2">
      <c r="A1308" s="117"/>
      <c r="B1308" s="155"/>
      <c r="C1308" s="83" t="s">
        <v>471</v>
      </c>
      <c r="D1308" s="110">
        <v>0</v>
      </c>
      <c r="E1308" s="112" t="str">
        <f>IFERROR(D1308/D1307*100,"0,0")</f>
        <v>0,0</v>
      </c>
      <c r="F1308" s="110">
        <v>0</v>
      </c>
      <c r="G1308" s="112" t="str">
        <f>IFERROR(F1308/F1307*100,"0,0")</f>
        <v>0,0</v>
      </c>
      <c r="H1308" s="112" t="str">
        <f t="shared" si="436"/>
        <v>0,0</v>
      </c>
    </row>
    <row r="1309" spans="1:8" hidden="1" outlineLevel="1" x14ac:dyDescent="0.2">
      <c r="A1309" s="117"/>
      <c r="B1309" s="155"/>
      <c r="C1309" s="83" t="s">
        <v>472</v>
      </c>
      <c r="D1309" s="110">
        <v>0</v>
      </c>
      <c r="E1309" s="112" t="str">
        <f>IFERROR(D1309/D1307*100,"0,0")</f>
        <v>0,0</v>
      </c>
      <c r="F1309" s="110">
        <v>0</v>
      </c>
      <c r="G1309" s="112" t="str">
        <f>IFERROR(F1309/F1307*100,"0,0")</f>
        <v>0,0</v>
      </c>
      <c r="H1309" s="112" t="str">
        <f t="shared" si="436"/>
        <v>0,0</v>
      </c>
    </row>
    <row r="1310" spans="1:8" hidden="1" outlineLevel="1" x14ac:dyDescent="0.2">
      <c r="A1310" s="117"/>
      <c r="B1310" s="155"/>
      <c r="C1310" s="83" t="s">
        <v>473</v>
      </c>
      <c r="D1310" s="110">
        <v>0</v>
      </c>
      <c r="E1310" s="112" t="str">
        <f>IFERROR(D1310/D1307*100,"0,0")</f>
        <v>0,0</v>
      </c>
      <c r="F1310" s="110">
        <v>0</v>
      </c>
      <c r="G1310" s="112" t="str">
        <f>IFERROR(F1310/F1307*100,"0,0")</f>
        <v>0,0</v>
      </c>
      <c r="H1310" s="112" t="str">
        <f t="shared" si="436"/>
        <v>0,0</v>
      </c>
    </row>
    <row r="1311" spans="1:8" hidden="1" outlineLevel="1" x14ac:dyDescent="0.2">
      <c r="A1311" s="117"/>
      <c r="B1311" s="155"/>
      <c r="C1311" s="83" t="s">
        <v>474</v>
      </c>
      <c r="D1311" s="110">
        <v>0</v>
      </c>
      <c r="E1311" s="112" t="str">
        <f>IFERROR(D1311/D1307*100,"0,0")</f>
        <v>0,0</v>
      </c>
      <c r="F1311" s="110">
        <v>0</v>
      </c>
      <c r="G1311" s="112" t="str">
        <f>IFERROR(F1311/F1307*100,"0,0")</f>
        <v>0,0</v>
      </c>
      <c r="H1311" s="112" t="str">
        <f t="shared" si="436"/>
        <v>0,0</v>
      </c>
    </row>
    <row r="1312" spans="1:8" hidden="1" outlineLevel="1" x14ac:dyDescent="0.2">
      <c r="A1312" s="156" t="s">
        <v>403</v>
      </c>
      <c r="B1312" s="158" t="s">
        <v>655</v>
      </c>
      <c r="C1312" s="35" t="s">
        <v>470</v>
      </c>
      <c r="D1312" s="115">
        <v>0</v>
      </c>
      <c r="E1312" s="14">
        <f>E1313+E1314+E1315+E1316</f>
        <v>0</v>
      </c>
      <c r="F1312" s="115">
        <v>0</v>
      </c>
      <c r="G1312" s="14">
        <f>G1313+G1314+G1315+G1316</f>
        <v>0</v>
      </c>
      <c r="H1312" s="14" t="str">
        <f t="shared" si="436"/>
        <v>0,0</v>
      </c>
    </row>
    <row r="1313" spans="1:8" ht="31.5" hidden="1" outlineLevel="1" x14ac:dyDescent="0.2">
      <c r="A1313" s="157"/>
      <c r="B1313" s="159"/>
      <c r="C1313" s="35" t="s">
        <v>471</v>
      </c>
      <c r="D1313" s="115">
        <v>0</v>
      </c>
      <c r="E1313" s="14" t="str">
        <f>IFERROR(D1313/D1312*100,"0,0")</f>
        <v>0,0</v>
      </c>
      <c r="F1313" s="115">
        <v>0</v>
      </c>
      <c r="G1313" s="14" t="str">
        <f>IFERROR(F1313/F1312*100,"0,0")</f>
        <v>0,0</v>
      </c>
      <c r="H1313" s="14" t="str">
        <f t="shared" si="436"/>
        <v>0,0</v>
      </c>
    </row>
    <row r="1314" spans="1:8" hidden="1" outlineLevel="1" x14ac:dyDescent="0.2">
      <c r="A1314" s="157"/>
      <c r="B1314" s="159"/>
      <c r="C1314" s="35" t="s">
        <v>472</v>
      </c>
      <c r="D1314" s="115">
        <v>0</v>
      </c>
      <c r="E1314" s="14" t="str">
        <f>IFERROR(D1314/D1312*100,"0,0")</f>
        <v>0,0</v>
      </c>
      <c r="F1314" s="115">
        <v>0</v>
      </c>
      <c r="G1314" s="14" t="str">
        <f>IFERROR(F1314/F1312*100,"0,0")</f>
        <v>0,0</v>
      </c>
      <c r="H1314" s="14" t="str">
        <f t="shared" si="436"/>
        <v>0,0</v>
      </c>
    </row>
    <row r="1315" spans="1:8" hidden="1" outlineLevel="1" x14ac:dyDescent="0.2">
      <c r="A1315" s="157"/>
      <c r="B1315" s="159"/>
      <c r="C1315" s="35" t="s">
        <v>473</v>
      </c>
      <c r="D1315" s="115">
        <v>0</v>
      </c>
      <c r="E1315" s="14" t="str">
        <f>IFERROR(D1315/D1312*100,"0,0")</f>
        <v>0,0</v>
      </c>
      <c r="F1315" s="115">
        <v>0</v>
      </c>
      <c r="G1315" s="14" t="str">
        <f>IFERROR(F1315/F1312*100,"0,0")</f>
        <v>0,0</v>
      </c>
      <c r="H1315" s="14" t="str">
        <f t="shared" si="436"/>
        <v>0,0</v>
      </c>
    </row>
    <row r="1316" spans="1:8" hidden="1" outlineLevel="1" x14ac:dyDescent="0.2">
      <c r="A1316" s="157"/>
      <c r="B1316" s="160"/>
      <c r="C1316" s="35" t="s">
        <v>474</v>
      </c>
      <c r="D1316" s="115">
        <v>0</v>
      </c>
      <c r="E1316" s="14" t="str">
        <f>IFERROR(D1316/D1312*100,"0,0")</f>
        <v>0,0</v>
      </c>
      <c r="F1316" s="115">
        <v>0</v>
      </c>
      <c r="G1316" s="14" t="str">
        <f>IFERROR(F1316/F1312*100,"0,0")</f>
        <v>0,0</v>
      </c>
      <c r="H1316" s="14" t="str">
        <f t="shared" si="436"/>
        <v>0,0</v>
      </c>
    </row>
    <row r="1317" spans="1:8" collapsed="1" x14ac:dyDescent="0.2">
      <c r="A1317" s="147" t="s">
        <v>404</v>
      </c>
      <c r="B1317" s="146" t="s">
        <v>405</v>
      </c>
      <c r="C1317" s="114" t="s">
        <v>601</v>
      </c>
      <c r="D1317" s="110">
        <f>D1318</f>
        <v>16311.2</v>
      </c>
      <c r="E1317" s="112">
        <f>E1318+E1319+E1320+E1321</f>
        <v>100</v>
      </c>
      <c r="F1317" s="110">
        <f>F1318</f>
        <v>9863.61</v>
      </c>
      <c r="G1317" s="112">
        <f>G1318+G1319+G1320+G1321</f>
        <v>100</v>
      </c>
      <c r="H1317" s="112">
        <f t="shared" ref="H1317:H1318" si="437">IFERROR(F1317/D1317*100-100,"0")</f>
        <v>-39.5</v>
      </c>
    </row>
    <row r="1318" spans="1:8" ht="31.5" x14ac:dyDescent="0.2">
      <c r="A1318" s="147"/>
      <c r="B1318" s="146"/>
      <c r="C1318" s="114" t="s">
        <v>471</v>
      </c>
      <c r="D1318" s="110">
        <f>D1323+D1328+D1333+D1338+D1343</f>
        <v>16311.2</v>
      </c>
      <c r="E1318" s="112">
        <f>IFERROR(D1318/D1317*100,"0,0")</f>
        <v>100</v>
      </c>
      <c r="F1318" s="110">
        <f>F1323+F1328+F1333+F1338+F1343</f>
        <v>9863.61</v>
      </c>
      <c r="G1318" s="112">
        <f>IFERROR(F1318/F1317*100,"0,0")</f>
        <v>100</v>
      </c>
      <c r="H1318" s="112">
        <f t="shared" si="437"/>
        <v>-39.5</v>
      </c>
    </row>
    <row r="1319" spans="1:8" x14ac:dyDescent="0.2">
      <c r="A1319" s="147"/>
      <c r="B1319" s="146"/>
      <c r="C1319" s="114" t="s">
        <v>472</v>
      </c>
      <c r="D1319" s="110">
        <v>0</v>
      </c>
      <c r="E1319" s="112">
        <f>IFERROR(D1319/D1317*100,"0,0")</f>
        <v>0</v>
      </c>
      <c r="F1319" s="110">
        <v>0</v>
      </c>
      <c r="G1319" s="112">
        <f>IFERROR(F1319/F1317*100,"0,0")</f>
        <v>0</v>
      </c>
      <c r="H1319" s="112" t="str">
        <f>IFERROR(F1319/D1319*100-100,"0,0")</f>
        <v>0,0</v>
      </c>
    </row>
    <row r="1320" spans="1:8" x14ac:dyDescent="0.2">
      <c r="A1320" s="147"/>
      <c r="B1320" s="146"/>
      <c r="C1320" s="114" t="s">
        <v>473</v>
      </c>
      <c r="D1320" s="110">
        <v>0</v>
      </c>
      <c r="E1320" s="112">
        <f>IFERROR(D1320/D1317*100,"0,0")</f>
        <v>0</v>
      </c>
      <c r="F1320" s="110">
        <v>0</v>
      </c>
      <c r="G1320" s="112">
        <f>IFERROR(F1320/F1317*100,"0,0")</f>
        <v>0</v>
      </c>
      <c r="H1320" s="112" t="str">
        <f t="shared" ref="H1320:H1321" si="438">IFERROR(F1320/D1320*100-100,"0,0")</f>
        <v>0,0</v>
      </c>
    </row>
    <row r="1321" spans="1:8" x14ac:dyDescent="0.2">
      <c r="A1321" s="147"/>
      <c r="B1321" s="146"/>
      <c r="C1321" s="114" t="s">
        <v>474</v>
      </c>
      <c r="D1321" s="110">
        <v>0</v>
      </c>
      <c r="E1321" s="112">
        <f>IFERROR(D1321/D1317*100,"0,0")</f>
        <v>0</v>
      </c>
      <c r="F1321" s="110">
        <v>0</v>
      </c>
      <c r="G1321" s="112">
        <f>IFERROR(F1321/F1317*100,"0,0")</f>
        <v>0</v>
      </c>
      <c r="H1321" s="112" t="str">
        <f t="shared" si="438"/>
        <v>0,0</v>
      </c>
    </row>
    <row r="1322" spans="1:8" hidden="1" outlineLevel="1" x14ac:dyDescent="0.2">
      <c r="A1322" s="145" t="s">
        <v>602</v>
      </c>
      <c r="B1322" s="134" t="s">
        <v>408</v>
      </c>
      <c r="C1322" s="116" t="s">
        <v>601</v>
      </c>
      <c r="D1322" s="115">
        <f>D1323</f>
        <v>3419</v>
      </c>
      <c r="E1322" s="14">
        <f>E1323+E1324+E1325+E1326</f>
        <v>100</v>
      </c>
      <c r="F1322" s="115">
        <f>F1323</f>
        <v>2279.6799999999998</v>
      </c>
      <c r="G1322" s="14">
        <f>G1323+G1324+G1325+G1326</f>
        <v>100</v>
      </c>
      <c r="H1322" s="14">
        <f t="shared" ref="H1322:H1323" si="439">IFERROR(F1322/D1322*100-100,"0")</f>
        <v>-33.299999999999997</v>
      </c>
    </row>
    <row r="1323" spans="1:8" ht="31.5" hidden="1" outlineLevel="1" x14ac:dyDescent="0.2">
      <c r="A1323" s="145"/>
      <c r="B1323" s="134"/>
      <c r="C1323" s="116" t="s">
        <v>471</v>
      </c>
      <c r="D1323" s="115">
        <v>3419</v>
      </c>
      <c r="E1323" s="14">
        <f>IFERROR(D1323/D1322*100,"0,0")</f>
        <v>100</v>
      </c>
      <c r="F1323" s="115">
        <v>2279.6799999999998</v>
      </c>
      <c r="G1323" s="14">
        <f>IFERROR(F1323/F1322*100,"0,0")</f>
        <v>100</v>
      </c>
      <c r="H1323" s="14">
        <f t="shared" si="439"/>
        <v>-33.299999999999997</v>
      </c>
    </row>
    <row r="1324" spans="1:8" hidden="1" outlineLevel="1" x14ac:dyDescent="0.2">
      <c r="A1324" s="145"/>
      <c r="B1324" s="134"/>
      <c r="C1324" s="116" t="s">
        <v>472</v>
      </c>
      <c r="D1324" s="115">
        <v>0</v>
      </c>
      <c r="E1324" s="14">
        <f>IFERROR(D1324/D1322*100,"0,0")</f>
        <v>0</v>
      </c>
      <c r="F1324" s="115">
        <v>0</v>
      </c>
      <c r="G1324" s="14">
        <f>IFERROR(F1324/F1322*100,"0,0")</f>
        <v>0</v>
      </c>
      <c r="H1324" s="14" t="str">
        <f>IFERROR(F1324/D1324*100-100,"0,0")</f>
        <v>0,0</v>
      </c>
    </row>
    <row r="1325" spans="1:8" hidden="1" outlineLevel="1" x14ac:dyDescent="0.2">
      <c r="A1325" s="145"/>
      <c r="B1325" s="134"/>
      <c r="C1325" s="116" t="s">
        <v>473</v>
      </c>
      <c r="D1325" s="115">
        <v>0</v>
      </c>
      <c r="E1325" s="14">
        <f>IFERROR(D1325/D1322*100,"0,0")</f>
        <v>0</v>
      </c>
      <c r="F1325" s="115">
        <v>0</v>
      </c>
      <c r="G1325" s="14">
        <f>IFERROR(F1325/F1322*100,"0,0")</f>
        <v>0</v>
      </c>
      <c r="H1325" s="14" t="str">
        <f t="shared" ref="H1325:H1326" si="440">IFERROR(F1325/D1325*100-100,"0,0")</f>
        <v>0,0</v>
      </c>
    </row>
    <row r="1326" spans="1:8" hidden="1" outlineLevel="1" x14ac:dyDescent="0.2">
      <c r="A1326" s="145"/>
      <c r="B1326" s="134"/>
      <c r="C1326" s="116" t="s">
        <v>474</v>
      </c>
      <c r="D1326" s="115">
        <v>0</v>
      </c>
      <c r="E1326" s="14">
        <f>IFERROR(D1326/D1322*100,"0,0")</f>
        <v>0</v>
      </c>
      <c r="F1326" s="115">
        <v>0</v>
      </c>
      <c r="G1326" s="14">
        <f>IFERROR(F1326/F1322*100,"0,0")</f>
        <v>0</v>
      </c>
      <c r="H1326" s="14" t="str">
        <f t="shared" si="440"/>
        <v>0,0</v>
      </c>
    </row>
    <row r="1327" spans="1:8" hidden="1" outlineLevel="1" x14ac:dyDescent="0.2">
      <c r="A1327" s="145" t="s">
        <v>603</v>
      </c>
      <c r="B1327" s="134" t="s">
        <v>604</v>
      </c>
      <c r="C1327" s="116" t="s">
        <v>601</v>
      </c>
      <c r="D1327" s="115">
        <f>D1328</f>
        <v>4192.8999999999996</v>
      </c>
      <c r="E1327" s="14">
        <f>E1328+E1329+E1330+E1331</f>
        <v>100</v>
      </c>
      <c r="F1327" s="115">
        <f>F1328</f>
        <v>3247.81</v>
      </c>
      <c r="G1327" s="14">
        <f>G1328+G1329+G1330+G1331</f>
        <v>100</v>
      </c>
      <c r="H1327" s="14">
        <f t="shared" ref="H1327:H1328" si="441">IFERROR(F1327/D1327*100-100,"0")</f>
        <v>-22.5</v>
      </c>
    </row>
    <row r="1328" spans="1:8" ht="31.5" hidden="1" outlineLevel="1" x14ac:dyDescent="0.2">
      <c r="A1328" s="145"/>
      <c r="B1328" s="134"/>
      <c r="C1328" s="116" t="s">
        <v>471</v>
      </c>
      <c r="D1328" s="115">
        <v>4192.8999999999996</v>
      </c>
      <c r="E1328" s="14">
        <f>IFERROR(D1328/D1327*100,"0,0")</f>
        <v>100</v>
      </c>
      <c r="F1328" s="115">
        <v>3247.81</v>
      </c>
      <c r="G1328" s="14">
        <f>IFERROR(F1328/F1327*100,"0,0")</f>
        <v>100</v>
      </c>
      <c r="H1328" s="14">
        <f t="shared" si="441"/>
        <v>-22.5</v>
      </c>
    </row>
    <row r="1329" spans="1:8" hidden="1" outlineLevel="1" x14ac:dyDescent="0.2">
      <c r="A1329" s="145"/>
      <c r="B1329" s="134"/>
      <c r="C1329" s="116" t="s">
        <v>472</v>
      </c>
      <c r="D1329" s="115">
        <v>0</v>
      </c>
      <c r="E1329" s="14">
        <f>IFERROR(D1329/D1327*100,"0,0")</f>
        <v>0</v>
      </c>
      <c r="F1329" s="115">
        <v>0</v>
      </c>
      <c r="G1329" s="14">
        <f>IFERROR(F1329/F1327*100,"0,0")</f>
        <v>0</v>
      </c>
      <c r="H1329" s="14" t="str">
        <f>IFERROR(F1329/D1329*100-100,"0,0")</f>
        <v>0,0</v>
      </c>
    </row>
    <row r="1330" spans="1:8" hidden="1" outlineLevel="1" x14ac:dyDescent="0.2">
      <c r="A1330" s="145"/>
      <c r="B1330" s="134"/>
      <c r="C1330" s="116" t="s">
        <v>473</v>
      </c>
      <c r="D1330" s="115">
        <v>0</v>
      </c>
      <c r="E1330" s="14">
        <f>IFERROR(D1330/D1327*100,"0,0")</f>
        <v>0</v>
      </c>
      <c r="F1330" s="115">
        <v>0</v>
      </c>
      <c r="G1330" s="14">
        <f>IFERROR(F1330/F1327*100,"0,0")</f>
        <v>0</v>
      </c>
      <c r="H1330" s="14" t="str">
        <f t="shared" ref="H1330:H1331" si="442">IFERROR(F1330/D1330*100-100,"0,0")</f>
        <v>0,0</v>
      </c>
    </row>
    <row r="1331" spans="1:8" hidden="1" outlineLevel="1" x14ac:dyDescent="0.2">
      <c r="A1331" s="145"/>
      <c r="B1331" s="134"/>
      <c r="C1331" s="103" t="s">
        <v>474</v>
      </c>
      <c r="D1331" s="115">
        <v>0</v>
      </c>
      <c r="E1331" s="14">
        <f>IFERROR(D1331/D1327*100,"0,0")</f>
        <v>0</v>
      </c>
      <c r="F1331" s="115">
        <v>0</v>
      </c>
      <c r="G1331" s="14">
        <f>IFERROR(F1331/F1327*100,"0,0")</f>
        <v>0</v>
      </c>
      <c r="H1331" s="14" t="str">
        <f t="shared" si="442"/>
        <v>0,0</v>
      </c>
    </row>
    <row r="1332" spans="1:8" hidden="1" outlineLevel="1" x14ac:dyDescent="0.2">
      <c r="A1332" s="145" t="s">
        <v>605</v>
      </c>
      <c r="B1332" s="134" t="s">
        <v>606</v>
      </c>
      <c r="C1332" s="116" t="s">
        <v>601</v>
      </c>
      <c r="D1332" s="115">
        <f>D1333</f>
        <v>7652.3</v>
      </c>
      <c r="E1332" s="14">
        <f>E1333+E1334+E1335+E1336</f>
        <v>100</v>
      </c>
      <c r="F1332" s="115">
        <f>F1333</f>
        <v>4322.0200000000004</v>
      </c>
      <c r="G1332" s="14">
        <f>G1333+G1334+G1335+G1336</f>
        <v>100</v>
      </c>
      <c r="H1332" s="14">
        <f t="shared" ref="H1332:H1333" si="443">IFERROR(F1332/D1332*100-100,"0")</f>
        <v>-43.5</v>
      </c>
    </row>
    <row r="1333" spans="1:8" ht="31.5" hidden="1" outlineLevel="1" x14ac:dyDescent="0.2">
      <c r="A1333" s="145"/>
      <c r="B1333" s="134"/>
      <c r="C1333" s="116" t="s">
        <v>471</v>
      </c>
      <c r="D1333" s="115">
        <v>7652.3</v>
      </c>
      <c r="E1333" s="14">
        <f>IFERROR(D1333/D1332*100,"0,0")</f>
        <v>100</v>
      </c>
      <c r="F1333" s="115">
        <v>4322.0200000000004</v>
      </c>
      <c r="G1333" s="14">
        <f>IFERROR(F1333/F1332*100,"0,0")</f>
        <v>100</v>
      </c>
      <c r="H1333" s="14">
        <f t="shared" si="443"/>
        <v>-43.5</v>
      </c>
    </row>
    <row r="1334" spans="1:8" hidden="1" outlineLevel="1" x14ac:dyDescent="0.2">
      <c r="A1334" s="145"/>
      <c r="B1334" s="134"/>
      <c r="C1334" s="116" t="s">
        <v>472</v>
      </c>
      <c r="D1334" s="115">
        <v>0</v>
      </c>
      <c r="E1334" s="14">
        <f>IFERROR(D1334/D1332*100,"0,0")</f>
        <v>0</v>
      </c>
      <c r="F1334" s="115">
        <v>0</v>
      </c>
      <c r="G1334" s="14">
        <f>IFERROR(F1334/F1332*100,"0,0")</f>
        <v>0</v>
      </c>
      <c r="H1334" s="14" t="str">
        <f>IFERROR(F1334/D1334*100-100,"0,0")</f>
        <v>0,0</v>
      </c>
    </row>
    <row r="1335" spans="1:8" hidden="1" outlineLevel="1" x14ac:dyDescent="0.2">
      <c r="A1335" s="145"/>
      <c r="B1335" s="134"/>
      <c r="C1335" s="116" t="s">
        <v>473</v>
      </c>
      <c r="D1335" s="115">
        <v>0</v>
      </c>
      <c r="E1335" s="14">
        <f>IFERROR(D1335/D1332*100,"0,0")</f>
        <v>0</v>
      </c>
      <c r="F1335" s="115">
        <v>0</v>
      </c>
      <c r="G1335" s="14">
        <f>IFERROR(F1335/F1332*100,"0,0")</f>
        <v>0</v>
      </c>
      <c r="H1335" s="14" t="str">
        <f t="shared" ref="H1335:H1336" si="444">IFERROR(F1335/D1335*100-100,"0,0")</f>
        <v>0,0</v>
      </c>
    </row>
    <row r="1336" spans="1:8" hidden="1" outlineLevel="1" x14ac:dyDescent="0.2">
      <c r="A1336" s="145"/>
      <c r="B1336" s="134"/>
      <c r="C1336" s="116" t="s">
        <v>474</v>
      </c>
      <c r="D1336" s="115">
        <v>0</v>
      </c>
      <c r="E1336" s="14">
        <f>IFERROR(D1336/D1332*100,"0,0")</f>
        <v>0</v>
      </c>
      <c r="F1336" s="115">
        <v>0</v>
      </c>
      <c r="G1336" s="14">
        <f>IFERROR(F1336/F1332*100,"0,0")</f>
        <v>0</v>
      </c>
      <c r="H1336" s="14" t="str">
        <f t="shared" si="444"/>
        <v>0,0</v>
      </c>
    </row>
    <row r="1337" spans="1:8" hidden="1" outlineLevel="1" x14ac:dyDescent="0.2">
      <c r="A1337" s="145" t="s">
        <v>607</v>
      </c>
      <c r="B1337" s="134" t="s">
        <v>409</v>
      </c>
      <c r="C1337" s="116" t="s">
        <v>601</v>
      </c>
      <c r="D1337" s="115">
        <f>D1338</f>
        <v>1032</v>
      </c>
      <c r="E1337" s="14">
        <f>E1338+E1339+E1340+E1341</f>
        <v>100</v>
      </c>
      <c r="F1337" s="115">
        <f>F1338</f>
        <v>5.8</v>
      </c>
      <c r="G1337" s="14">
        <f>G1338+G1339+G1340+G1341</f>
        <v>100</v>
      </c>
      <c r="H1337" s="14">
        <f t="shared" ref="H1337:H1338" si="445">IFERROR(F1337/D1337*100-100,"0")</f>
        <v>-99.4</v>
      </c>
    </row>
    <row r="1338" spans="1:8" ht="31.5" hidden="1" outlineLevel="1" x14ac:dyDescent="0.2">
      <c r="A1338" s="145"/>
      <c r="B1338" s="134"/>
      <c r="C1338" s="116" t="s">
        <v>471</v>
      </c>
      <c r="D1338" s="115">
        <v>1032</v>
      </c>
      <c r="E1338" s="14">
        <f>IFERROR(D1338/D1337*100,"0,0")</f>
        <v>100</v>
      </c>
      <c r="F1338" s="115">
        <v>5.8</v>
      </c>
      <c r="G1338" s="14">
        <f>IFERROR(F1338/F1337*100,"0,0")</f>
        <v>100</v>
      </c>
      <c r="H1338" s="14">
        <f t="shared" si="445"/>
        <v>-99.4</v>
      </c>
    </row>
    <row r="1339" spans="1:8" hidden="1" outlineLevel="1" x14ac:dyDescent="0.2">
      <c r="A1339" s="145"/>
      <c r="B1339" s="134"/>
      <c r="C1339" s="116" t="s">
        <v>472</v>
      </c>
      <c r="D1339" s="115">
        <v>0</v>
      </c>
      <c r="E1339" s="14">
        <f>IFERROR(D1339/D1337*100,"0,0")</f>
        <v>0</v>
      </c>
      <c r="F1339" s="115">
        <v>0</v>
      </c>
      <c r="G1339" s="14">
        <f>IFERROR(F1339/F1337*100,"0,0")</f>
        <v>0</v>
      </c>
      <c r="H1339" s="14" t="str">
        <f>IFERROR(F1339/D1339*100-100,"0,0")</f>
        <v>0,0</v>
      </c>
    </row>
    <row r="1340" spans="1:8" hidden="1" outlineLevel="1" x14ac:dyDescent="0.2">
      <c r="A1340" s="145"/>
      <c r="B1340" s="134"/>
      <c r="C1340" s="116" t="s">
        <v>473</v>
      </c>
      <c r="D1340" s="115">
        <v>0</v>
      </c>
      <c r="E1340" s="14">
        <f>IFERROR(D1340/D1337*100,"0,0")</f>
        <v>0</v>
      </c>
      <c r="F1340" s="115">
        <v>0</v>
      </c>
      <c r="G1340" s="14">
        <f>IFERROR(F1340/F1337*100,"0,0")</f>
        <v>0</v>
      </c>
      <c r="H1340" s="14" t="str">
        <f t="shared" ref="H1340:H1341" si="446">IFERROR(F1340/D1340*100-100,"0,0")</f>
        <v>0,0</v>
      </c>
    </row>
    <row r="1341" spans="1:8" hidden="1" outlineLevel="1" x14ac:dyDescent="0.2">
      <c r="A1341" s="145"/>
      <c r="B1341" s="134"/>
      <c r="C1341" s="116" t="s">
        <v>474</v>
      </c>
      <c r="D1341" s="115">
        <v>0</v>
      </c>
      <c r="E1341" s="14">
        <f>IFERROR(D1341/D1337*100,"0,0")</f>
        <v>0</v>
      </c>
      <c r="F1341" s="115">
        <v>0</v>
      </c>
      <c r="G1341" s="14">
        <f>IFERROR(F1341/F1337*100,"0,0")</f>
        <v>0</v>
      </c>
      <c r="H1341" s="14" t="str">
        <f t="shared" si="446"/>
        <v>0,0</v>
      </c>
    </row>
    <row r="1342" spans="1:8" hidden="1" outlineLevel="1" x14ac:dyDescent="0.2">
      <c r="A1342" s="145" t="s">
        <v>608</v>
      </c>
      <c r="B1342" s="134" t="s">
        <v>609</v>
      </c>
      <c r="C1342" s="116" t="s">
        <v>601</v>
      </c>
      <c r="D1342" s="115">
        <f>D1343</f>
        <v>15</v>
      </c>
      <c r="E1342" s="14">
        <f>E1343+E1344+E1345+E1346</f>
        <v>100</v>
      </c>
      <c r="F1342" s="115">
        <v>8.3000000000000007</v>
      </c>
      <c r="G1342" s="14">
        <f>G1343+G1344+G1345+G1346</f>
        <v>100</v>
      </c>
      <c r="H1342" s="14">
        <f t="shared" ref="H1342:H1343" si="447">IFERROR(F1342/D1342*100-100,"0")</f>
        <v>-44.7</v>
      </c>
    </row>
    <row r="1343" spans="1:8" ht="31.5" hidden="1" outlineLevel="1" x14ac:dyDescent="0.2">
      <c r="A1343" s="145"/>
      <c r="B1343" s="134"/>
      <c r="C1343" s="116" t="s">
        <v>471</v>
      </c>
      <c r="D1343" s="115">
        <v>15</v>
      </c>
      <c r="E1343" s="14">
        <f>IFERROR(D1343/D1342*100,"0,0")</f>
        <v>100</v>
      </c>
      <c r="F1343" s="115">
        <v>8.3000000000000007</v>
      </c>
      <c r="G1343" s="14">
        <f>IFERROR(F1343/F1342*100,"0,0")</f>
        <v>100</v>
      </c>
      <c r="H1343" s="14">
        <f t="shared" si="447"/>
        <v>-44.7</v>
      </c>
    </row>
    <row r="1344" spans="1:8" hidden="1" outlineLevel="1" x14ac:dyDescent="0.2">
      <c r="A1344" s="145"/>
      <c r="B1344" s="134"/>
      <c r="C1344" s="116" t="s">
        <v>472</v>
      </c>
      <c r="D1344" s="115">
        <v>0</v>
      </c>
      <c r="E1344" s="14">
        <f>IFERROR(D1344/D1342*100,"0,0")</f>
        <v>0</v>
      </c>
      <c r="F1344" s="115">
        <v>0</v>
      </c>
      <c r="G1344" s="14">
        <f>IFERROR(F1344/F1342*100,"0,0")</f>
        <v>0</v>
      </c>
      <c r="H1344" s="14" t="str">
        <f>IFERROR(F1344/D1344*100-100,"0,0")</f>
        <v>0,0</v>
      </c>
    </row>
    <row r="1345" spans="1:8" hidden="1" outlineLevel="1" x14ac:dyDescent="0.2">
      <c r="A1345" s="145"/>
      <c r="B1345" s="134"/>
      <c r="C1345" s="116" t="s">
        <v>473</v>
      </c>
      <c r="D1345" s="115">
        <v>0</v>
      </c>
      <c r="E1345" s="14">
        <f>IFERROR(D1345/D1342*100,"0,0")</f>
        <v>0</v>
      </c>
      <c r="F1345" s="115">
        <v>0</v>
      </c>
      <c r="G1345" s="14">
        <f>IFERROR(F1345/F1342*100,"0,0")</f>
        <v>0</v>
      </c>
      <c r="H1345" s="14" t="str">
        <f t="shared" ref="H1345:H1346" si="448">IFERROR(F1345/D1345*100-100,"0,0")</f>
        <v>0,0</v>
      </c>
    </row>
    <row r="1346" spans="1:8" hidden="1" outlineLevel="1" x14ac:dyDescent="0.2">
      <c r="A1346" s="145"/>
      <c r="B1346" s="134"/>
      <c r="C1346" s="116" t="s">
        <v>474</v>
      </c>
      <c r="D1346" s="115">
        <v>0</v>
      </c>
      <c r="E1346" s="14">
        <f>IFERROR(D1346/D1342*100,"0,0")</f>
        <v>0</v>
      </c>
      <c r="F1346" s="115">
        <v>0</v>
      </c>
      <c r="G1346" s="14">
        <f>IFERROR(F1346/F1342*100,"0,0")</f>
        <v>0</v>
      </c>
      <c r="H1346" s="14" t="str">
        <f t="shared" si="448"/>
        <v>0,0</v>
      </c>
    </row>
    <row r="1347" spans="1:8" collapsed="1" x14ac:dyDescent="0.2">
      <c r="A1347" s="147" t="s">
        <v>410</v>
      </c>
      <c r="B1347" s="146" t="s">
        <v>411</v>
      </c>
      <c r="C1347" s="114" t="s">
        <v>470</v>
      </c>
      <c r="D1347" s="110">
        <f>D1348+D1349+D1350+D1351</f>
        <v>299859.20000000001</v>
      </c>
      <c r="E1347" s="112">
        <f>E1348+E1349+E1350+E1351</f>
        <v>100</v>
      </c>
      <c r="F1347" s="110">
        <f>F1348+F1349+F1350+F1351</f>
        <v>204576</v>
      </c>
      <c r="G1347" s="112">
        <f>G1348+G1349+G1350+G1351</f>
        <v>100</v>
      </c>
      <c r="H1347" s="112">
        <f t="shared" ref="H1347:H1348" si="449">IFERROR(F1347/D1347*100-100,"0")</f>
        <v>-31.8</v>
      </c>
    </row>
    <row r="1348" spans="1:8" ht="31.5" x14ac:dyDescent="0.2">
      <c r="A1348" s="147"/>
      <c r="B1348" s="146"/>
      <c r="C1348" s="114" t="s">
        <v>471</v>
      </c>
      <c r="D1348" s="110">
        <f>D1353+D1383+D1408</f>
        <v>288214.2</v>
      </c>
      <c r="E1348" s="112">
        <f>IFERROR(D1348/D1347*100,"0,0")</f>
        <v>96.1</v>
      </c>
      <c r="F1348" s="110">
        <f>F1353+F1383+F1408</f>
        <v>191757</v>
      </c>
      <c r="G1348" s="112">
        <f>IFERROR(F1348/F1347*100,"0,0")</f>
        <v>93.7</v>
      </c>
      <c r="H1348" s="112">
        <f t="shared" si="449"/>
        <v>-33.5</v>
      </c>
    </row>
    <row r="1349" spans="1:8" x14ac:dyDescent="0.2">
      <c r="A1349" s="147"/>
      <c r="B1349" s="146"/>
      <c r="C1349" s="114" t="s">
        <v>472</v>
      </c>
      <c r="D1349" s="110">
        <f>D1354+D1384+D1409</f>
        <v>3043.9</v>
      </c>
      <c r="E1349" s="112">
        <f>IFERROR(D1349/D1347*100,"0,0")</f>
        <v>1</v>
      </c>
      <c r="F1349" s="110">
        <f>F1354+F1384+F1409</f>
        <v>3043.9</v>
      </c>
      <c r="G1349" s="112">
        <f>IFERROR(F1349/F1347*100,"0,0")</f>
        <v>1.5</v>
      </c>
      <c r="H1349" s="112">
        <f>IFERROR(F1349/D1349*100-100,"0,0")</f>
        <v>0</v>
      </c>
    </row>
    <row r="1350" spans="1:8" x14ac:dyDescent="0.2">
      <c r="A1350" s="147"/>
      <c r="B1350" s="146"/>
      <c r="C1350" s="114" t="s">
        <v>473</v>
      </c>
      <c r="D1350" s="110">
        <f>D1355+D1385+D1410</f>
        <v>8601.1</v>
      </c>
      <c r="E1350" s="112">
        <f>IFERROR(D1350/D1347*100,"0,0")</f>
        <v>2.9</v>
      </c>
      <c r="F1350" s="110">
        <f>F1355+F1385+F1410</f>
        <v>9775.1</v>
      </c>
      <c r="G1350" s="112">
        <f>IFERROR(F1350/F1347*100,"0,0")</f>
        <v>4.8</v>
      </c>
      <c r="H1350" s="112">
        <f t="shared" ref="H1350:H1351" si="450">IFERROR(F1350/D1350*100-100,"0,0")</f>
        <v>13.6</v>
      </c>
    </row>
    <row r="1351" spans="1:8" x14ac:dyDescent="0.2">
      <c r="A1351" s="147"/>
      <c r="B1351" s="146"/>
      <c r="C1351" s="114" t="s">
        <v>474</v>
      </c>
      <c r="D1351" s="110">
        <f>D1356+D1386+D1411</f>
        <v>0</v>
      </c>
      <c r="E1351" s="112">
        <f>IFERROR(D1351/D1347*100,"0,0")</f>
        <v>0</v>
      </c>
      <c r="F1351" s="110">
        <f>F1356+F1386+F1411</f>
        <v>0</v>
      </c>
      <c r="G1351" s="112">
        <f>IFERROR(F1351/F1347*100,"0,0")</f>
        <v>0</v>
      </c>
      <c r="H1351" s="112" t="str">
        <f t="shared" si="450"/>
        <v>0,0</v>
      </c>
    </row>
    <row r="1352" spans="1:8" hidden="1" outlineLevel="1" x14ac:dyDescent="0.2">
      <c r="A1352" s="147" t="s">
        <v>421</v>
      </c>
      <c r="B1352" s="146" t="s">
        <v>610</v>
      </c>
      <c r="C1352" s="114" t="s">
        <v>470</v>
      </c>
      <c r="D1352" s="110">
        <f>D1353+D1354+D1355+D1356</f>
        <v>250657.7</v>
      </c>
      <c r="E1352" s="112">
        <f>E1353+E1354+E1355+E1356</f>
        <v>100</v>
      </c>
      <c r="F1352" s="110">
        <f>F1353+F1354+F1355+F1356</f>
        <v>165118.79999999999</v>
      </c>
      <c r="G1352" s="112">
        <f>G1353+G1354+G1355+G1356</f>
        <v>100</v>
      </c>
      <c r="H1352" s="112">
        <f t="shared" ref="H1352:H1353" si="451">IFERROR(F1352/D1352*100-100,"0")</f>
        <v>-34.1</v>
      </c>
    </row>
    <row r="1353" spans="1:8" ht="31.5" hidden="1" outlineLevel="1" x14ac:dyDescent="0.2">
      <c r="A1353" s="147"/>
      <c r="B1353" s="146"/>
      <c r="C1353" s="114" t="s">
        <v>471</v>
      </c>
      <c r="D1353" s="110">
        <f>D1358+D1363+D1373</f>
        <v>250657.7</v>
      </c>
      <c r="E1353" s="112">
        <f>IFERROR(D1353/D1352*100,"0,0")</f>
        <v>100</v>
      </c>
      <c r="F1353" s="110">
        <f>F1358+F1363+F1373</f>
        <v>163944.79999999999</v>
      </c>
      <c r="G1353" s="112">
        <f>IFERROR(F1353/F1352*100,"0,0")</f>
        <v>99.3</v>
      </c>
      <c r="H1353" s="112">
        <f t="shared" si="451"/>
        <v>-34.6</v>
      </c>
    </row>
    <row r="1354" spans="1:8" hidden="1" outlineLevel="1" x14ac:dyDescent="0.2">
      <c r="A1354" s="147"/>
      <c r="B1354" s="146"/>
      <c r="C1354" s="114" t="s">
        <v>472</v>
      </c>
      <c r="D1354" s="110">
        <f>D1359+D1364+D1374</f>
        <v>0</v>
      </c>
      <c r="E1354" s="112">
        <f>IFERROR(D1354/D1352*100,"0,0")</f>
        <v>0</v>
      </c>
      <c r="F1354" s="110">
        <f>F1359+F1364+F1374</f>
        <v>0</v>
      </c>
      <c r="G1354" s="112">
        <f>IFERROR(F1354/F1352*100,"0,0")</f>
        <v>0</v>
      </c>
      <c r="H1354" s="112" t="str">
        <f>IFERROR(F1354/D1354*100-100,"0,0")</f>
        <v>0,0</v>
      </c>
    </row>
    <row r="1355" spans="1:8" hidden="1" outlineLevel="1" x14ac:dyDescent="0.2">
      <c r="A1355" s="147"/>
      <c r="B1355" s="146"/>
      <c r="C1355" s="114" t="s">
        <v>473</v>
      </c>
      <c r="D1355" s="110">
        <f>D1360+D1365+D1375</f>
        <v>0</v>
      </c>
      <c r="E1355" s="112">
        <f>IFERROR(D1355/D1352*100,"0,0")</f>
        <v>0</v>
      </c>
      <c r="F1355" s="110">
        <f>F1360+F1365+F1375</f>
        <v>1174</v>
      </c>
      <c r="G1355" s="112">
        <f>IFERROR(F1355/F1352*100,"0,0")</f>
        <v>0.7</v>
      </c>
      <c r="H1355" s="112" t="str">
        <f t="shared" ref="H1355:H1356" si="452">IFERROR(F1355/D1355*100-100,"0,0")</f>
        <v>0,0</v>
      </c>
    </row>
    <row r="1356" spans="1:8" hidden="1" outlineLevel="1" x14ac:dyDescent="0.2">
      <c r="A1356" s="147"/>
      <c r="B1356" s="146"/>
      <c r="C1356" s="114" t="s">
        <v>474</v>
      </c>
      <c r="D1356" s="110">
        <f>D1361+D1366+D1376</f>
        <v>0</v>
      </c>
      <c r="E1356" s="112">
        <f>IFERROR(D1356/D1352*100,"0,0")</f>
        <v>0</v>
      </c>
      <c r="F1356" s="110">
        <f>F1361+F1366+F1376</f>
        <v>0</v>
      </c>
      <c r="G1356" s="112">
        <f>IFERROR(F1356/F1352*100,"0,0")</f>
        <v>0</v>
      </c>
      <c r="H1356" s="112" t="str">
        <f t="shared" si="452"/>
        <v>0,0</v>
      </c>
    </row>
    <row r="1357" spans="1:8" hidden="1" outlineLevel="1" x14ac:dyDescent="0.2">
      <c r="A1357" s="145" t="s">
        <v>422</v>
      </c>
      <c r="B1357" s="134" t="s">
        <v>611</v>
      </c>
      <c r="C1357" s="116" t="s">
        <v>470</v>
      </c>
      <c r="D1357" s="115">
        <f>D1358+D1360+D1359+D1361</f>
        <v>83432.7</v>
      </c>
      <c r="E1357" s="14">
        <f>E1358+E1359+E1360+E1361</f>
        <v>100</v>
      </c>
      <c r="F1357" s="115">
        <f>F1358+F1360+F1359+F1361</f>
        <v>40049.800000000003</v>
      </c>
      <c r="G1357" s="14">
        <f>G1358+G1359+G1360+G1361</f>
        <v>100</v>
      </c>
      <c r="H1357" s="14">
        <f t="shared" ref="H1357:H1358" si="453">IFERROR(F1357/D1357*100-100,"0")</f>
        <v>-52</v>
      </c>
    </row>
    <row r="1358" spans="1:8" ht="31.5" hidden="1" outlineLevel="1" x14ac:dyDescent="0.2">
      <c r="A1358" s="145"/>
      <c r="B1358" s="134"/>
      <c r="C1358" s="116" t="s">
        <v>471</v>
      </c>
      <c r="D1358" s="15">
        <v>83432.7</v>
      </c>
      <c r="E1358" s="14">
        <f>IFERROR(D1358/D1357*100,"0,0")</f>
        <v>100</v>
      </c>
      <c r="F1358" s="15">
        <v>40049.800000000003</v>
      </c>
      <c r="G1358" s="14">
        <f>IFERROR(F1358/F1357*100,"0,0")</f>
        <v>100</v>
      </c>
      <c r="H1358" s="14">
        <f t="shared" si="453"/>
        <v>-52</v>
      </c>
    </row>
    <row r="1359" spans="1:8" hidden="1" outlineLevel="1" x14ac:dyDescent="0.2">
      <c r="A1359" s="145"/>
      <c r="B1359" s="134"/>
      <c r="C1359" s="116" t="s">
        <v>472</v>
      </c>
      <c r="D1359" s="115">
        <v>0</v>
      </c>
      <c r="E1359" s="14">
        <f>IFERROR(D1359/D1357*100,"0,0")</f>
        <v>0</v>
      </c>
      <c r="F1359" s="115">
        <v>0</v>
      </c>
      <c r="G1359" s="14">
        <f>IFERROR(F1359/F1357*100,"0,0")</f>
        <v>0</v>
      </c>
      <c r="H1359" s="14" t="str">
        <f>IFERROR(F1359/D1359*100-100,"0,0")</f>
        <v>0,0</v>
      </c>
    </row>
    <row r="1360" spans="1:8" hidden="1" outlineLevel="1" x14ac:dyDescent="0.2">
      <c r="A1360" s="145"/>
      <c r="B1360" s="134"/>
      <c r="C1360" s="116" t="s">
        <v>473</v>
      </c>
      <c r="D1360" s="115">
        <v>0</v>
      </c>
      <c r="E1360" s="14">
        <f>IFERROR(D1360/D1357*100,"0,0")</f>
        <v>0</v>
      </c>
      <c r="F1360" s="115">
        <v>0</v>
      </c>
      <c r="G1360" s="14">
        <f>IFERROR(F1360/F1357*100,"0,0")</f>
        <v>0</v>
      </c>
      <c r="H1360" s="14" t="str">
        <f t="shared" ref="H1360:H1361" si="454">IFERROR(F1360/D1360*100-100,"0,0")</f>
        <v>0,0</v>
      </c>
    </row>
    <row r="1361" spans="1:8" hidden="1" outlineLevel="1" x14ac:dyDescent="0.2">
      <c r="A1361" s="145"/>
      <c r="B1361" s="134"/>
      <c r="C1361" s="116" t="s">
        <v>474</v>
      </c>
      <c r="D1361" s="115">
        <v>0</v>
      </c>
      <c r="E1361" s="14">
        <f>IFERROR(D1361/D1357*100,"0,0")</f>
        <v>0</v>
      </c>
      <c r="F1361" s="115">
        <v>0</v>
      </c>
      <c r="G1361" s="14">
        <f>IFERROR(F1361/F1357*100,"0,0")</f>
        <v>0</v>
      </c>
      <c r="H1361" s="14" t="str">
        <f t="shared" si="454"/>
        <v>0,0</v>
      </c>
    </row>
    <row r="1362" spans="1:8" hidden="1" outlineLevel="1" x14ac:dyDescent="0.2">
      <c r="A1362" s="145" t="s">
        <v>423</v>
      </c>
      <c r="B1362" s="134" t="s">
        <v>48</v>
      </c>
      <c r="C1362" s="116" t="s">
        <v>470</v>
      </c>
      <c r="D1362" s="115">
        <f>D1363+D1364+D1365+D1366</f>
        <v>167225</v>
      </c>
      <c r="E1362" s="14">
        <f>E1363+E1364+E1365+E1366</f>
        <v>100</v>
      </c>
      <c r="F1362" s="115">
        <f>F1363+F1364+F1365+F1366</f>
        <v>125069</v>
      </c>
      <c r="G1362" s="14">
        <f>G1363+G1364+G1365+G1366</f>
        <v>100</v>
      </c>
      <c r="H1362" s="14">
        <f t="shared" ref="H1362:H1363" si="455">IFERROR(F1362/D1362*100-100,"0")</f>
        <v>-25.2</v>
      </c>
    </row>
    <row r="1363" spans="1:8" ht="31.5" hidden="1" outlineLevel="1" x14ac:dyDescent="0.2">
      <c r="A1363" s="145"/>
      <c r="B1363" s="134"/>
      <c r="C1363" s="116" t="s">
        <v>471</v>
      </c>
      <c r="D1363" s="15">
        <v>167225</v>
      </c>
      <c r="E1363" s="14">
        <f>IFERROR(D1363/D1362*100,"0,0")</f>
        <v>100</v>
      </c>
      <c r="F1363" s="15">
        <v>123895</v>
      </c>
      <c r="G1363" s="14">
        <f>IFERROR(F1363/F1362*100,"0,0")</f>
        <v>99.1</v>
      </c>
      <c r="H1363" s="14">
        <f t="shared" si="455"/>
        <v>-25.9</v>
      </c>
    </row>
    <row r="1364" spans="1:8" hidden="1" outlineLevel="1" x14ac:dyDescent="0.2">
      <c r="A1364" s="145"/>
      <c r="B1364" s="134"/>
      <c r="C1364" s="116" t="s">
        <v>472</v>
      </c>
      <c r="D1364" s="115">
        <v>0</v>
      </c>
      <c r="E1364" s="14">
        <f>IFERROR(D1364/D1362*100,"0,0")</f>
        <v>0</v>
      </c>
      <c r="F1364" s="115">
        <v>0</v>
      </c>
      <c r="G1364" s="14">
        <f>IFERROR(F1364/F1362*100,"0,0")</f>
        <v>0</v>
      </c>
      <c r="H1364" s="14" t="str">
        <f>IFERROR(F1364/D1364*100-100,"0,0")</f>
        <v>0,0</v>
      </c>
    </row>
    <row r="1365" spans="1:8" hidden="1" outlineLevel="1" x14ac:dyDescent="0.2">
      <c r="A1365" s="145"/>
      <c r="B1365" s="134"/>
      <c r="C1365" s="116" t="s">
        <v>473</v>
      </c>
      <c r="D1365" s="115">
        <v>0</v>
      </c>
      <c r="E1365" s="14">
        <f>IFERROR(D1365/D1362*100,"0,0")</f>
        <v>0</v>
      </c>
      <c r="F1365" s="115">
        <v>1174</v>
      </c>
      <c r="G1365" s="14">
        <f>IFERROR(F1365/F1362*100,"0,0")</f>
        <v>0.9</v>
      </c>
      <c r="H1365" s="14" t="str">
        <f t="shared" ref="H1365:H1366" si="456">IFERROR(F1365/D1365*100-100,"0,0")</f>
        <v>0,0</v>
      </c>
    </row>
    <row r="1366" spans="1:8" hidden="1" outlineLevel="1" x14ac:dyDescent="0.2">
      <c r="A1366" s="145"/>
      <c r="B1366" s="134"/>
      <c r="C1366" s="116" t="s">
        <v>474</v>
      </c>
      <c r="D1366" s="115">
        <v>0</v>
      </c>
      <c r="E1366" s="14">
        <f>IFERROR(D1366/D1362*100,"0,0")</f>
        <v>0</v>
      </c>
      <c r="F1366" s="115">
        <v>0</v>
      </c>
      <c r="G1366" s="14">
        <f>IFERROR(F1366/F1362*100,"0,0")</f>
        <v>0</v>
      </c>
      <c r="H1366" s="14" t="str">
        <f t="shared" si="456"/>
        <v>0,0</v>
      </c>
    </row>
    <row r="1367" spans="1:8" ht="21.95" hidden="1" customHeight="1" outlineLevel="2" x14ac:dyDescent="0.2">
      <c r="A1367" s="145" t="s">
        <v>612</v>
      </c>
      <c r="B1367" s="134" t="s">
        <v>613</v>
      </c>
      <c r="C1367" s="116" t="s">
        <v>470</v>
      </c>
      <c r="D1367" s="115"/>
      <c r="E1367" s="14">
        <f>E1368+E1369+E1370+E1371</f>
        <v>0</v>
      </c>
      <c r="F1367" s="115"/>
      <c r="G1367" s="14">
        <f>G1368+G1369+G1370+G1371</f>
        <v>0</v>
      </c>
      <c r="H1367" s="14" t="str">
        <f t="shared" ref="H1367:H1368" si="457">IFERROR(F1367/D1367*100-100,"0")</f>
        <v>0</v>
      </c>
    </row>
    <row r="1368" spans="1:8" ht="38.25" hidden="1" customHeight="1" outlineLevel="2" x14ac:dyDescent="0.2">
      <c r="A1368" s="145"/>
      <c r="B1368" s="134"/>
      <c r="C1368" s="116" t="s">
        <v>471</v>
      </c>
      <c r="D1368" s="15"/>
      <c r="E1368" s="14" t="str">
        <f>IFERROR(D1368/D1367*100,"0,0")</f>
        <v>0,0</v>
      </c>
      <c r="F1368" s="15"/>
      <c r="G1368" s="14" t="str">
        <f>IFERROR(F1368/F1367*100,"0,0")</f>
        <v>0,0</v>
      </c>
      <c r="H1368" s="14" t="str">
        <f t="shared" si="457"/>
        <v>0</v>
      </c>
    </row>
    <row r="1369" spans="1:8" ht="21.95" hidden="1" customHeight="1" outlineLevel="2" x14ac:dyDescent="0.2">
      <c r="A1369" s="145"/>
      <c r="B1369" s="134"/>
      <c r="C1369" s="116" t="s">
        <v>472</v>
      </c>
      <c r="D1369" s="115"/>
      <c r="E1369" s="14" t="str">
        <f>IFERROR(D1369/D1367*100,"0,0")</f>
        <v>0,0</v>
      </c>
      <c r="F1369" s="115"/>
      <c r="G1369" s="14" t="str">
        <f>IFERROR(F1369/F1367*100,"0,0")</f>
        <v>0,0</v>
      </c>
      <c r="H1369" s="14" t="str">
        <f>IFERROR(F1369/D1369*100-100,"0,0")</f>
        <v>0,0</v>
      </c>
    </row>
    <row r="1370" spans="1:8" ht="21.95" hidden="1" customHeight="1" outlineLevel="2" x14ac:dyDescent="0.2">
      <c r="A1370" s="145"/>
      <c r="B1370" s="134"/>
      <c r="C1370" s="116" t="s">
        <v>473</v>
      </c>
      <c r="D1370" s="115"/>
      <c r="E1370" s="14" t="str">
        <f>IFERROR(D1370/D1367*100,"0,0")</f>
        <v>0,0</v>
      </c>
      <c r="F1370" s="115"/>
      <c r="G1370" s="14" t="str">
        <f>IFERROR(F1370/F1367*100,"0,0")</f>
        <v>0,0</v>
      </c>
      <c r="H1370" s="14" t="str">
        <f t="shared" ref="H1370:H1373" si="458">IFERROR(F1370/D1370*100-100,"0")</f>
        <v>0</v>
      </c>
    </row>
    <row r="1371" spans="1:8" ht="21.95" hidden="1" customHeight="1" outlineLevel="2" x14ac:dyDescent="0.2">
      <c r="A1371" s="145"/>
      <c r="B1371" s="134"/>
      <c r="C1371" s="116" t="s">
        <v>474</v>
      </c>
      <c r="D1371" s="115"/>
      <c r="E1371" s="14" t="str">
        <f>IFERROR(D1371/D1367*100,"0,0")</f>
        <v>0,0</v>
      </c>
      <c r="F1371" s="115"/>
      <c r="G1371" s="14" t="str">
        <f>IFERROR(F1371/F1367*100,"0,0")</f>
        <v>0,0</v>
      </c>
      <c r="H1371" s="14" t="str">
        <f t="shared" si="458"/>
        <v>0</v>
      </c>
    </row>
    <row r="1372" spans="1:8" ht="21.95" hidden="1" customHeight="1" outlineLevel="2" x14ac:dyDescent="0.2">
      <c r="A1372" s="145" t="s">
        <v>612</v>
      </c>
      <c r="B1372" s="134" t="s">
        <v>614</v>
      </c>
      <c r="C1372" s="116" t="s">
        <v>470</v>
      </c>
      <c r="D1372" s="115">
        <f>D1373+D1374+D1375+D1376</f>
        <v>0</v>
      </c>
      <c r="E1372" s="14">
        <f>E1373+E1374+E1375+E1376</f>
        <v>0</v>
      </c>
      <c r="F1372" s="115">
        <f>F1373+F1374+F1375+F1376</f>
        <v>0</v>
      </c>
      <c r="G1372" s="14">
        <f>G1373+G1374+G1375+G1376</f>
        <v>0</v>
      </c>
      <c r="H1372" s="14" t="str">
        <f t="shared" si="458"/>
        <v>0</v>
      </c>
    </row>
    <row r="1373" spans="1:8" ht="21.95" hidden="1" customHeight="1" outlineLevel="2" x14ac:dyDescent="0.2">
      <c r="A1373" s="145"/>
      <c r="B1373" s="134"/>
      <c r="C1373" s="116" t="s">
        <v>471</v>
      </c>
      <c r="D1373" s="15"/>
      <c r="E1373" s="14" t="str">
        <f>IFERROR(D1373/D1372*100,"0,0")</f>
        <v>0,0</v>
      </c>
      <c r="F1373" s="15"/>
      <c r="G1373" s="14" t="str">
        <f>IFERROR(F1373/F1372*100,"0,0")</f>
        <v>0,0</v>
      </c>
      <c r="H1373" s="14" t="str">
        <f t="shared" si="458"/>
        <v>0</v>
      </c>
    </row>
    <row r="1374" spans="1:8" ht="21.95" hidden="1" customHeight="1" outlineLevel="2" x14ac:dyDescent="0.2">
      <c r="A1374" s="145"/>
      <c r="B1374" s="134"/>
      <c r="C1374" s="116" t="s">
        <v>472</v>
      </c>
      <c r="D1374" s="115"/>
      <c r="E1374" s="14" t="str">
        <f>IFERROR(D1374/D1372*100,"0,0")</f>
        <v>0,0</v>
      </c>
      <c r="F1374" s="115"/>
      <c r="G1374" s="14" t="str">
        <f>IFERROR(F1374/F1372*100,"0,0")</f>
        <v>0,0</v>
      </c>
      <c r="H1374" s="14" t="str">
        <f>IFERROR(F1374/D1374*100-100,"0,0")</f>
        <v>0,0</v>
      </c>
    </row>
    <row r="1375" spans="1:8" ht="21.95" hidden="1" customHeight="1" outlineLevel="2" x14ac:dyDescent="0.2">
      <c r="A1375" s="145"/>
      <c r="B1375" s="134"/>
      <c r="C1375" s="116" t="s">
        <v>473</v>
      </c>
      <c r="D1375" s="115"/>
      <c r="E1375" s="14" t="str">
        <f>IFERROR(D1375/D1372*100,"0,0")</f>
        <v>0,0</v>
      </c>
      <c r="F1375" s="115"/>
      <c r="G1375" s="14" t="str">
        <f>IFERROR(F1375/F1372*100,"0,0")</f>
        <v>0,0</v>
      </c>
      <c r="H1375" s="14" t="str">
        <f t="shared" ref="H1375:H1378" si="459">IFERROR(F1375/D1375*100-100,"0")</f>
        <v>0</v>
      </c>
    </row>
    <row r="1376" spans="1:8" ht="21.95" hidden="1" customHeight="1" outlineLevel="2" x14ac:dyDescent="0.2">
      <c r="A1376" s="145"/>
      <c r="B1376" s="134"/>
      <c r="C1376" s="116" t="s">
        <v>474</v>
      </c>
      <c r="D1376" s="115"/>
      <c r="E1376" s="14" t="str">
        <f>IFERROR(D1376/D1372*100,"0,0")</f>
        <v>0,0</v>
      </c>
      <c r="F1376" s="115"/>
      <c r="G1376" s="14" t="str">
        <f>IFERROR(F1376/F1372*100,"0,0")</f>
        <v>0,0</v>
      </c>
      <c r="H1376" s="14" t="str">
        <f t="shared" si="459"/>
        <v>0</v>
      </c>
    </row>
    <row r="1377" spans="1:8" ht="21.95" hidden="1" customHeight="1" outlineLevel="2" x14ac:dyDescent="0.2">
      <c r="A1377" s="145" t="s">
        <v>615</v>
      </c>
      <c r="B1377" s="134" t="s">
        <v>616</v>
      </c>
      <c r="C1377" s="116" t="s">
        <v>470</v>
      </c>
      <c r="D1377" s="115">
        <v>0</v>
      </c>
      <c r="E1377" s="14">
        <f>E1378+E1379+E1380+E1381</f>
        <v>0</v>
      </c>
      <c r="F1377" s="115">
        <v>0</v>
      </c>
      <c r="G1377" s="14">
        <f>G1378+G1379+G1380+G1381</f>
        <v>0</v>
      </c>
      <c r="H1377" s="14" t="str">
        <f t="shared" si="459"/>
        <v>0</v>
      </c>
    </row>
    <row r="1378" spans="1:8" ht="30.75" hidden="1" customHeight="1" outlineLevel="2" x14ac:dyDescent="0.2">
      <c r="A1378" s="145"/>
      <c r="B1378" s="134"/>
      <c r="C1378" s="116" t="s">
        <v>471</v>
      </c>
      <c r="D1378" s="15">
        <v>0</v>
      </c>
      <c r="E1378" s="14" t="str">
        <f>IFERROR(D1378/D1377*100,"0,0")</f>
        <v>0,0</v>
      </c>
      <c r="F1378" s="15">
        <v>0</v>
      </c>
      <c r="G1378" s="14" t="str">
        <f>IFERROR(F1378/F1377*100,"0,0")</f>
        <v>0,0</v>
      </c>
      <c r="H1378" s="14" t="str">
        <f t="shared" si="459"/>
        <v>0</v>
      </c>
    </row>
    <row r="1379" spans="1:8" ht="21.95" hidden="1" customHeight="1" outlineLevel="2" x14ac:dyDescent="0.2">
      <c r="A1379" s="145"/>
      <c r="B1379" s="134"/>
      <c r="C1379" s="116" t="s">
        <v>472</v>
      </c>
      <c r="D1379" s="115"/>
      <c r="E1379" s="14" t="str">
        <f>IFERROR(D1379/D1377*100,"0,0")</f>
        <v>0,0</v>
      </c>
      <c r="F1379" s="115"/>
      <c r="G1379" s="14" t="str">
        <f>IFERROR(F1379/F1377*100,"0,0")</f>
        <v>0,0</v>
      </c>
      <c r="H1379" s="14" t="str">
        <f>IFERROR(F1379/D1379*100-100,"0,0")</f>
        <v>0,0</v>
      </c>
    </row>
    <row r="1380" spans="1:8" ht="21.95" hidden="1" customHeight="1" outlineLevel="2" x14ac:dyDescent="0.2">
      <c r="A1380" s="145"/>
      <c r="B1380" s="134"/>
      <c r="C1380" s="116" t="s">
        <v>473</v>
      </c>
      <c r="D1380" s="115"/>
      <c r="E1380" s="14" t="str">
        <f>IFERROR(D1380/D1377*100,"0,0")</f>
        <v>0,0</v>
      </c>
      <c r="F1380" s="115"/>
      <c r="G1380" s="14" t="str">
        <f>IFERROR(F1380/F1377*100,"0,0")</f>
        <v>0,0</v>
      </c>
      <c r="H1380" s="14" t="str">
        <f t="shared" ref="H1380:H1383" si="460">IFERROR(F1380/D1380*100-100,"0")</f>
        <v>0</v>
      </c>
    </row>
    <row r="1381" spans="1:8" ht="21.95" hidden="1" customHeight="1" outlineLevel="2" x14ac:dyDescent="0.2">
      <c r="A1381" s="145"/>
      <c r="B1381" s="134"/>
      <c r="C1381" s="116" t="s">
        <v>474</v>
      </c>
      <c r="D1381" s="115"/>
      <c r="E1381" s="14" t="str">
        <f>IFERROR(D1381/D1377*100,"0,0")</f>
        <v>0,0</v>
      </c>
      <c r="F1381" s="115"/>
      <c r="G1381" s="14" t="str">
        <f>IFERROR(F1381/F1377*100,"0,0")</f>
        <v>0,0</v>
      </c>
      <c r="H1381" s="14" t="str">
        <f t="shared" si="460"/>
        <v>0</v>
      </c>
    </row>
    <row r="1382" spans="1:8" hidden="1" outlineLevel="1" collapsed="1" x14ac:dyDescent="0.2">
      <c r="A1382" s="147" t="s">
        <v>424</v>
      </c>
      <c r="B1382" s="146" t="s">
        <v>425</v>
      </c>
      <c r="C1382" s="114" t="s">
        <v>470</v>
      </c>
      <c r="D1382" s="110">
        <f>D1383+D1384+D1385+D1386</f>
        <v>13115</v>
      </c>
      <c r="E1382" s="112">
        <f>E1383+E1384+E1385+E1386</f>
        <v>100</v>
      </c>
      <c r="F1382" s="110">
        <f>F1383+F1384+F1385+F1386</f>
        <v>12909.7</v>
      </c>
      <c r="G1382" s="112">
        <f>G1383+G1384+G1385+G1386</f>
        <v>100</v>
      </c>
      <c r="H1382" s="112">
        <f t="shared" si="460"/>
        <v>-1.6</v>
      </c>
    </row>
    <row r="1383" spans="1:8" ht="31.5" hidden="1" outlineLevel="1" x14ac:dyDescent="0.2">
      <c r="A1383" s="147"/>
      <c r="B1383" s="146"/>
      <c r="C1383" s="114" t="s">
        <v>471</v>
      </c>
      <c r="D1383" s="110">
        <f>D1388+D1393+D1398+D1403</f>
        <v>1470</v>
      </c>
      <c r="E1383" s="112">
        <f>IFERROR(D1383/D1382*100,"0,0")</f>
        <v>11.2</v>
      </c>
      <c r="F1383" s="110">
        <f>F1388+F1393+F1398+F1403</f>
        <v>1264.7</v>
      </c>
      <c r="G1383" s="112">
        <f>IFERROR(F1383/F1382*100,"0,0")</f>
        <v>9.8000000000000007</v>
      </c>
      <c r="H1383" s="112">
        <f t="shared" si="460"/>
        <v>-14</v>
      </c>
    </row>
    <row r="1384" spans="1:8" hidden="1" outlineLevel="1" x14ac:dyDescent="0.2">
      <c r="A1384" s="147"/>
      <c r="B1384" s="146"/>
      <c r="C1384" s="114" t="s">
        <v>472</v>
      </c>
      <c r="D1384" s="110">
        <f>D1389+D1394+D1399+D1404</f>
        <v>3043.9</v>
      </c>
      <c r="E1384" s="112">
        <f>IFERROR(D1384/D1382*100,"0,0")</f>
        <v>23.2</v>
      </c>
      <c r="F1384" s="110">
        <f>F1389+F1394+F1399+F1404</f>
        <v>3043.9</v>
      </c>
      <c r="G1384" s="112">
        <f>IFERROR(F1384/F1382*100,"0,0")</f>
        <v>23.6</v>
      </c>
      <c r="H1384" s="112">
        <f>IFERROR(F1384/D1384*100-100,"0,0")</f>
        <v>0</v>
      </c>
    </row>
    <row r="1385" spans="1:8" hidden="1" outlineLevel="1" x14ac:dyDescent="0.2">
      <c r="A1385" s="147"/>
      <c r="B1385" s="146"/>
      <c r="C1385" s="114" t="s">
        <v>473</v>
      </c>
      <c r="D1385" s="110">
        <f>D1390+D1395+D1400+D1405</f>
        <v>8601.1</v>
      </c>
      <c r="E1385" s="112">
        <f>IFERROR(D1385/D1382*100,"0,0")</f>
        <v>65.599999999999994</v>
      </c>
      <c r="F1385" s="110">
        <f>F1390+F1395+F1400+F1405</f>
        <v>8601.1</v>
      </c>
      <c r="G1385" s="112">
        <f>IFERROR(F1385/F1382*100,"0,0")</f>
        <v>66.599999999999994</v>
      </c>
      <c r="H1385" s="112">
        <f t="shared" ref="H1385:H1388" si="461">IFERROR(F1385/D1385*100-100,"0")</f>
        <v>0</v>
      </c>
    </row>
    <row r="1386" spans="1:8" hidden="1" outlineLevel="1" x14ac:dyDescent="0.2">
      <c r="A1386" s="147"/>
      <c r="B1386" s="146"/>
      <c r="C1386" s="114" t="s">
        <v>474</v>
      </c>
      <c r="D1386" s="110">
        <f>D1391+D1396+D1401+D1406</f>
        <v>0</v>
      </c>
      <c r="E1386" s="112">
        <f>IFERROR(D1386/D1382*100,"0,0")</f>
        <v>0</v>
      </c>
      <c r="F1386" s="110">
        <f>F1391+F1396+F1401+F1406</f>
        <v>0</v>
      </c>
      <c r="G1386" s="112">
        <f>IFERROR(F1386/F1382*100,"0,0")</f>
        <v>0</v>
      </c>
      <c r="H1386" s="112" t="str">
        <f>IFERROR(F1386/D1386*100-100,"0,0")</f>
        <v>0,0</v>
      </c>
    </row>
    <row r="1387" spans="1:8" hidden="1" outlineLevel="1" x14ac:dyDescent="0.2">
      <c r="A1387" s="145" t="s">
        <v>426</v>
      </c>
      <c r="B1387" s="154" t="s">
        <v>617</v>
      </c>
      <c r="C1387" s="116" t="s">
        <v>470</v>
      </c>
      <c r="D1387" s="115">
        <f>D1388</f>
        <v>370</v>
      </c>
      <c r="E1387" s="14">
        <f>E1388+E1389+E1390+E1391</f>
        <v>100</v>
      </c>
      <c r="F1387" s="115">
        <f>F1388</f>
        <v>169</v>
      </c>
      <c r="G1387" s="14">
        <f>G1388+G1389+G1390+G1391</f>
        <v>100</v>
      </c>
      <c r="H1387" s="14">
        <f t="shared" si="461"/>
        <v>-54.3</v>
      </c>
    </row>
    <row r="1388" spans="1:8" ht="31.5" hidden="1" outlineLevel="1" x14ac:dyDescent="0.2">
      <c r="A1388" s="145"/>
      <c r="B1388" s="154"/>
      <c r="C1388" s="116" t="s">
        <v>471</v>
      </c>
      <c r="D1388" s="115">
        <v>370</v>
      </c>
      <c r="E1388" s="14">
        <f>IFERROR(D1388/D1387*100,"0,0")</f>
        <v>100</v>
      </c>
      <c r="F1388" s="115">
        <v>169</v>
      </c>
      <c r="G1388" s="14">
        <f>IFERROR(F1388/F1387*100,"0,0")</f>
        <v>100</v>
      </c>
      <c r="H1388" s="14">
        <f t="shared" si="461"/>
        <v>-54.3</v>
      </c>
    </row>
    <row r="1389" spans="1:8" hidden="1" outlineLevel="1" x14ac:dyDescent="0.2">
      <c r="A1389" s="145"/>
      <c r="B1389" s="154"/>
      <c r="C1389" s="116" t="s">
        <v>472</v>
      </c>
      <c r="D1389" s="115">
        <v>0</v>
      </c>
      <c r="E1389" s="14">
        <f>IFERROR(D1389/D1387*100,"0,0")</f>
        <v>0</v>
      </c>
      <c r="F1389" s="115">
        <v>0</v>
      </c>
      <c r="G1389" s="14">
        <f>IFERROR(F1389/F1387*100,"0,0")</f>
        <v>0</v>
      </c>
      <c r="H1389" s="14" t="str">
        <f>IFERROR(F1389/D1389*100-100,"0,0")</f>
        <v>0,0</v>
      </c>
    </row>
    <row r="1390" spans="1:8" hidden="1" outlineLevel="1" x14ac:dyDescent="0.2">
      <c r="A1390" s="145"/>
      <c r="B1390" s="154"/>
      <c r="C1390" s="116" t="s">
        <v>473</v>
      </c>
      <c r="D1390" s="115">
        <v>0</v>
      </c>
      <c r="E1390" s="14">
        <f>IFERROR(D1390/D1387*100,"0,0")</f>
        <v>0</v>
      </c>
      <c r="F1390" s="115">
        <v>0</v>
      </c>
      <c r="G1390" s="14">
        <f>IFERROR(F1390/F1387*100,"0,0")</f>
        <v>0</v>
      </c>
      <c r="H1390" s="14" t="str">
        <f t="shared" ref="H1390:H1391" si="462">IFERROR(F1390/D1390*100-100,"0,0")</f>
        <v>0,0</v>
      </c>
    </row>
    <row r="1391" spans="1:8" hidden="1" outlineLevel="1" x14ac:dyDescent="0.2">
      <c r="A1391" s="145"/>
      <c r="B1391" s="154"/>
      <c r="C1391" s="116" t="s">
        <v>474</v>
      </c>
      <c r="D1391" s="115">
        <v>0</v>
      </c>
      <c r="E1391" s="14">
        <f>IFERROR(D1391/D1387*100,"0,0")</f>
        <v>0</v>
      </c>
      <c r="F1391" s="115">
        <v>0</v>
      </c>
      <c r="G1391" s="14">
        <f>IFERROR(F1391/F1387*100,"0,0")</f>
        <v>0</v>
      </c>
      <c r="H1391" s="14" t="str">
        <f t="shared" si="462"/>
        <v>0,0</v>
      </c>
    </row>
    <row r="1392" spans="1:8" hidden="1" outlineLevel="1" x14ac:dyDescent="0.2">
      <c r="A1392" s="145" t="s">
        <v>427</v>
      </c>
      <c r="B1392" s="154" t="s">
        <v>618</v>
      </c>
      <c r="C1392" s="116" t="s">
        <v>470</v>
      </c>
      <c r="D1392" s="115">
        <f>D1393+D1394+D1395+D1396</f>
        <v>12500</v>
      </c>
      <c r="E1392" s="14">
        <f>E1393+E1394+E1395+E1396</f>
        <v>100</v>
      </c>
      <c r="F1392" s="115">
        <f>F1393+F1394+F1395+F1396</f>
        <v>12500</v>
      </c>
      <c r="G1392" s="14">
        <f>G1393+G1394+G1395+G1396</f>
        <v>100</v>
      </c>
      <c r="H1392" s="14">
        <f t="shared" ref="H1392:H1393" si="463">IFERROR(F1392/D1392*100-100,"0")</f>
        <v>0</v>
      </c>
    </row>
    <row r="1393" spans="1:8" ht="31.5" hidden="1" outlineLevel="1" x14ac:dyDescent="0.2">
      <c r="A1393" s="145"/>
      <c r="B1393" s="154"/>
      <c r="C1393" s="116" t="s">
        <v>471</v>
      </c>
      <c r="D1393" s="15">
        <v>855</v>
      </c>
      <c r="E1393" s="14">
        <f>IFERROR(D1393/D1392*100,"0,0")</f>
        <v>6.8</v>
      </c>
      <c r="F1393" s="115">
        <v>855</v>
      </c>
      <c r="G1393" s="14">
        <f>IFERROR(F1393/F1392*100,"0,0")</f>
        <v>6.8</v>
      </c>
      <c r="H1393" s="14">
        <f t="shared" si="463"/>
        <v>0</v>
      </c>
    </row>
    <row r="1394" spans="1:8" hidden="1" outlineLevel="1" x14ac:dyDescent="0.2">
      <c r="A1394" s="145"/>
      <c r="B1394" s="154"/>
      <c r="C1394" s="116" t="s">
        <v>472</v>
      </c>
      <c r="D1394" s="115">
        <v>3043.9</v>
      </c>
      <c r="E1394" s="14">
        <f>IFERROR(D1394/D1392*100,"0,0")</f>
        <v>24.4</v>
      </c>
      <c r="F1394" s="115">
        <v>3043.9</v>
      </c>
      <c r="G1394" s="14">
        <f>IFERROR(F1394/F1392*100,"0,0")</f>
        <v>24.4</v>
      </c>
      <c r="H1394" s="14">
        <f>IFERROR(F1394/D1394*100-100,"0,0")</f>
        <v>0</v>
      </c>
    </row>
    <row r="1395" spans="1:8" hidden="1" outlineLevel="1" x14ac:dyDescent="0.2">
      <c r="A1395" s="145"/>
      <c r="B1395" s="154"/>
      <c r="C1395" s="116" t="s">
        <v>473</v>
      </c>
      <c r="D1395" s="115">
        <v>8601.1</v>
      </c>
      <c r="E1395" s="14">
        <f>IFERROR(D1395/D1392*100,"0,0")</f>
        <v>68.8</v>
      </c>
      <c r="F1395" s="115">
        <v>8601.1</v>
      </c>
      <c r="G1395" s="14">
        <f>IFERROR(F1395/F1392*100,"0,0")</f>
        <v>68.8</v>
      </c>
      <c r="H1395" s="14">
        <f t="shared" ref="H1395:H1398" si="464">IFERROR(F1395/D1395*100-100,"0")</f>
        <v>0</v>
      </c>
    </row>
    <row r="1396" spans="1:8" hidden="1" outlineLevel="1" x14ac:dyDescent="0.2">
      <c r="A1396" s="145"/>
      <c r="B1396" s="154"/>
      <c r="C1396" s="116" t="s">
        <v>474</v>
      </c>
      <c r="D1396" s="115">
        <v>0</v>
      </c>
      <c r="E1396" s="14">
        <f>IFERROR(D1396/D1392*100,"0,0")</f>
        <v>0</v>
      </c>
      <c r="F1396" s="115">
        <v>0</v>
      </c>
      <c r="G1396" s="14">
        <f>IFERROR(F1396/F1392*100,"0,0")</f>
        <v>0</v>
      </c>
      <c r="H1396" s="14" t="str">
        <f t="shared" ref="H1396" si="465">IFERROR(F1396/D1396*100-100,"0,0")</f>
        <v>0,0</v>
      </c>
    </row>
    <row r="1397" spans="1:8" ht="21.95" hidden="1" customHeight="1" outlineLevel="2" x14ac:dyDescent="0.2">
      <c r="A1397" s="145" t="s">
        <v>428</v>
      </c>
      <c r="B1397" s="154" t="s">
        <v>619</v>
      </c>
      <c r="C1397" s="116" t="s">
        <v>470</v>
      </c>
      <c r="D1397" s="115">
        <f>D1398</f>
        <v>0</v>
      </c>
      <c r="E1397" s="14">
        <f>E1398+E1399+E1400+E1401</f>
        <v>0</v>
      </c>
      <c r="F1397" s="115">
        <v>0</v>
      </c>
      <c r="G1397" s="14">
        <f>G1398+G1399+G1400+G1401</f>
        <v>0</v>
      </c>
      <c r="H1397" s="14" t="str">
        <f t="shared" si="464"/>
        <v>0</v>
      </c>
    </row>
    <row r="1398" spans="1:8" ht="30.75" hidden="1" customHeight="1" outlineLevel="2" x14ac:dyDescent="0.2">
      <c r="A1398" s="145"/>
      <c r="B1398" s="154"/>
      <c r="C1398" s="116" t="s">
        <v>471</v>
      </c>
      <c r="D1398" s="115">
        <v>0</v>
      </c>
      <c r="E1398" s="14" t="str">
        <f>IFERROR(D1398/D1397*100,"0,0")</f>
        <v>0,0</v>
      </c>
      <c r="F1398" s="115">
        <v>0</v>
      </c>
      <c r="G1398" s="14" t="str">
        <f>IFERROR(F1398/F1397*100,"0,0")</f>
        <v>0,0</v>
      </c>
      <c r="H1398" s="14" t="str">
        <f t="shared" si="464"/>
        <v>0</v>
      </c>
    </row>
    <row r="1399" spans="1:8" ht="21.95" hidden="1" customHeight="1" outlineLevel="2" x14ac:dyDescent="0.2">
      <c r="A1399" s="145"/>
      <c r="B1399" s="154"/>
      <c r="C1399" s="116" t="s">
        <v>472</v>
      </c>
      <c r="D1399" s="115">
        <v>0</v>
      </c>
      <c r="E1399" s="14" t="str">
        <f>IFERROR(D1399/D1397*100,"0,0")</f>
        <v>0,0</v>
      </c>
      <c r="F1399" s="115">
        <v>0</v>
      </c>
      <c r="G1399" s="14" t="str">
        <f>IFERROR(F1399/F1397*100,"0,0")</f>
        <v>0,0</v>
      </c>
      <c r="H1399" s="14" t="str">
        <f>IFERROR(F1399/D1399*100-100,"0,0")</f>
        <v>0,0</v>
      </c>
    </row>
    <row r="1400" spans="1:8" ht="21.95" hidden="1" customHeight="1" outlineLevel="2" x14ac:dyDescent="0.2">
      <c r="A1400" s="145"/>
      <c r="B1400" s="154"/>
      <c r="C1400" s="116" t="s">
        <v>473</v>
      </c>
      <c r="D1400" s="115">
        <v>0</v>
      </c>
      <c r="E1400" s="14" t="str">
        <f>IFERROR(D1400/D1397*100,"0,0")</f>
        <v>0,0</v>
      </c>
      <c r="F1400" s="115">
        <v>0</v>
      </c>
      <c r="G1400" s="14" t="str">
        <f>IFERROR(F1400/F1397*100,"0,0")</f>
        <v>0,0</v>
      </c>
      <c r="H1400" s="14" t="str">
        <f t="shared" ref="H1400:H1403" si="466">IFERROR(F1400/D1400*100-100,"0")</f>
        <v>0</v>
      </c>
    </row>
    <row r="1401" spans="1:8" ht="21.95" hidden="1" customHeight="1" outlineLevel="2" x14ac:dyDescent="0.2">
      <c r="A1401" s="145"/>
      <c r="B1401" s="154"/>
      <c r="C1401" s="116" t="s">
        <v>474</v>
      </c>
      <c r="D1401" s="115">
        <v>0</v>
      </c>
      <c r="E1401" s="14" t="str">
        <f>IFERROR(D1401/D1397*100,"0,0")</f>
        <v>0,0</v>
      </c>
      <c r="F1401" s="115">
        <v>0</v>
      </c>
      <c r="G1401" s="14" t="str">
        <f>IFERROR(F1401/F1397*100,"0,0")</f>
        <v>0,0</v>
      </c>
      <c r="H1401" s="14" t="str">
        <f t="shared" si="466"/>
        <v>0</v>
      </c>
    </row>
    <row r="1402" spans="1:8" hidden="1" outlineLevel="1" collapsed="1" x14ac:dyDescent="0.2">
      <c r="A1402" s="145" t="s">
        <v>428</v>
      </c>
      <c r="B1402" s="154" t="s">
        <v>429</v>
      </c>
      <c r="C1402" s="116" t="s">
        <v>470</v>
      </c>
      <c r="D1402" s="115">
        <f>D1403+D1405</f>
        <v>245</v>
      </c>
      <c r="E1402" s="14">
        <f>E1403+E1404+E1405+E1406</f>
        <v>100</v>
      </c>
      <c r="F1402" s="115">
        <f>F1403+F1405</f>
        <v>240.7</v>
      </c>
      <c r="G1402" s="14">
        <f>G1403+G1404+G1405+G1406</f>
        <v>100</v>
      </c>
      <c r="H1402" s="14">
        <f t="shared" si="466"/>
        <v>-1.8</v>
      </c>
    </row>
    <row r="1403" spans="1:8" ht="31.5" hidden="1" outlineLevel="1" x14ac:dyDescent="0.2">
      <c r="A1403" s="145"/>
      <c r="B1403" s="154"/>
      <c r="C1403" s="116" t="s">
        <v>471</v>
      </c>
      <c r="D1403" s="115">
        <v>245</v>
      </c>
      <c r="E1403" s="14">
        <f>IFERROR(D1403/D1402*100,"0,0")</f>
        <v>100</v>
      </c>
      <c r="F1403" s="115">
        <v>240.7</v>
      </c>
      <c r="G1403" s="14">
        <f>IFERROR(F1403/F1402*100,"0,0")</f>
        <v>100</v>
      </c>
      <c r="H1403" s="14">
        <f t="shared" si="466"/>
        <v>-1.8</v>
      </c>
    </row>
    <row r="1404" spans="1:8" hidden="1" outlineLevel="1" x14ac:dyDescent="0.2">
      <c r="A1404" s="145"/>
      <c r="B1404" s="154"/>
      <c r="C1404" s="116" t="s">
        <v>472</v>
      </c>
      <c r="D1404" s="115">
        <v>0</v>
      </c>
      <c r="E1404" s="14">
        <f>IFERROR(D1404/D1402*100,"0,0")</f>
        <v>0</v>
      </c>
      <c r="F1404" s="115">
        <v>0</v>
      </c>
      <c r="G1404" s="14">
        <f>IFERROR(F1404/F1402*100,"0,0")</f>
        <v>0</v>
      </c>
      <c r="H1404" s="14" t="str">
        <f>IFERROR(F1404/D1404*100-100,"0,0")</f>
        <v>0,0</v>
      </c>
    </row>
    <row r="1405" spans="1:8" hidden="1" outlineLevel="1" x14ac:dyDescent="0.2">
      <c r="A1405" s="145"/>
      <c r="B1405" s="154"/>
      <c r="C1405" s="116" t="s">
        <v>473</v>
      </c>
      <c r="D1405" s="115">
        <v>0</v>
      </c>
      <c r="E1405" s="14">
        <f>IFERROR(D1405/D1402*100,"0,0")</f>
        <v>0</v>
      </c>
      <c r="F1405" s="115">
        <v>0</v>
      </c>
      <c r="G1405" s="14">
        <f>IFERROR(F1405/F1402*100,"0,0")</f>
        <v>0</v>
      </c>
      <c r="H1405" s="14" t="str">
        <f t="shared" ref="H1405:H1406" si="467">IFERROR(F1405/D1405*100-100,"0,0")</f>
        <v>0,0</v>
      </c>
    </row>
    <row r="1406" spans="1:8" hidden="1" outlineLevel="1" x14ac:dyDescent="0.2">
      <c r="A1406" s="145"/>
      <c r="B1406" s="154"/>
      <c r="C1406" s="116" t="s">
        <v>474</v>
      </c>
      <c r="D1406" s="115">
        <v>0</v>
      </c>
      <c r="E1406" s="14">
        <f>IFERROR(D1406/D1402*100,"0,0")</f>
        <v>0</v>
      </c>
      <c r="F1406" s="115">
        <v>0</v>
      </c>
      <c r="G1406" s="14">
        <f>IFERROR(F1406/F1402*100,"0,0")</f>
        <v>0</v>
      </c>
      <c r="H1406" s="14" t="str">
        <f t="shared" si="467"/>
        <v>0,0</v>
      </c>
    </row>
    <row r="1407" spans="1:8" hidden="1" outlineLevel="1" x14ac:dyDescent="0.2">
      <c r="A1407" s="147" t="s">
        <v>430</v>
      </c>
      <c r="B1407" s="146" t="s">
        <v>431</v>
      </c>
      <c r="C1407" s="114" t="s">
        <v>470</v>
      </c>
      <c r="D1407" s="110">
        <f>D1408+D1409+D1410+D1411</f>
        <v>36086.5</v>
      </c>
      <c r="E1407" s="112">
        <f>E1408+E1409+E1410+E1411</f>
        <v>100</v>
      </c>
      <c r="F1407" s="110">
        <f>F1408+F1409+F1410+F1411</f>
        <v>26547.5</v>
      </c>
      <c r="G1407" s="112">
        <f>G1408+G1409+G1410+G1411</f>
        <v>100</v>
      </c>
      <c r="H1407" s="112">
        <f t="shared" ref="H1407:H1408" si="468">IFERROR(F1407/D1407*100-100,"0")</f>
        <v>-26.4</v>
      </c>
    </row>
    <row r="1408" spans="1:8" ht="31.5" hidden="1" outlineLevel="1" x14ac:dyDescent="0.2">
      <c r="A1408" s="147"/>
      <c r="B1408" s="146"/>
      <c r="C1408" s="114" t="s">
        <v>471</v>
      </c>
      <c r="D1408" s="110">
        <f>D1413+D1418</f>
        <v>36086.5</v>
      </c>
      <c r="E1408" s="112">
        <f>IFERROR(D1408/D1407*100,"0,0")</f>
        <v>100</v>
      </c>
      <c r="F1408" s="110">
        <f>F1413+F1418</f>
        <v>26547.5</v>
      </c>
      <c r="G1408" s="112">
        <f>IFERROR(F1408/F1407*100,"0,0")</f>
        <v>100</v>
      </c>
      <c r="H1408" s="112">
        <f t="shared" si="468"/>
        <v>-26.4</v>
      </c>
    </row>
    <row r="1409" spans="1:8" hidden="1" outlineLevel="1" x14ac:dyDescent="0.2">
      <c r="A1409" s="147"/>
      <c r="B1409" s="146"/>
      <c r="C1409" s="114" t="s">
        <v>472</v>
      </c>
      <c r="D1409" s="110">
        <v>0</v>
      </c>
      <c r="E1409" s="112">
        <f>IFERROR(D1409/D1407*100,"0,0")</f>
        <v>0</v>
      </c>
      <c r="F1409" s="110">
        <v>0</v>
      </c>
      <c r="G1409" s="112">
        <f>IFERROR(F1409/F1407*100,"0,0")</f>
        <v>0</v>
      </c>
      <c r="H1409" s="112" t="str">
        <f>IFERROR(F1409/D1409*100-100,"0,0")</f>
        <v>0,0</v>
      </c>
    </row>
    <row r="1410" spans="1:8" hidden="1" outlineLevel="1" x14ac:dyDescent="0.2">
      <c r="A1410" s="147"/>
      <c r="B1410" s="146"/>
      <c r="C1410" s="114" t="s">
        <v>473</v>
      </c>
      <c r="D1410" s="110">
        <v>0</v>
      </c>
      <c r="E1410" s="112">
        <f>IFERROR(D1410/D1407*100,"0,0")</f>
        <v>0</v>
      </c>
      <c r="F1410" s="110">
        <v>0</v>
      </c>
      <c r="G1410" s="112">
        <f>IFERROR(F1410/F1407*100,"0,0")</f>
        <v>0</v>
      </c>
      <c r="H1410" s="112" t="str">
        <f t="shared" ref="H1410:H1411" si="469">IFERROR(F1410/D1410*100-100,"0,0")</f>
        <v>0,0</v>
      </c>
    </row>
    <row r="1411" spans="1:8" hidden="1" outlineLevel="1" x14ac:dyDescent="0.2">
      <c r="A1411" s="147"/>
      <c r="B1411" s="146"/>
      <c r="C1411" s="114" t="s">
        <v>474</v>
      </c>
      <c r="D1411" s="110">
        <v>0</v>
      </c>
      <c r="E1411" s="112">
        <f>IFERROR(D1411/D1407*100,"0,0")</f>
        <v>0</v>
      </c>
      <c r="F1411" s="110">
        <v>0</v>
      </c>
      <c r="G1411" s="112">
        <f>IFERROR(F1411/F1407*100,"0,0")</f>
        <v>0</v>
      </c>
      <c r="H1411" s="112" t="str">
        <f t="shared" si="469"/>
        <v>0,0</v>
      </c>
    </row>
    <row r="1412" spans="1:8" hidden="1" outlineLevel="1" x14ac:dyDescent="0.2">
      <c r="A1412" s="145" t="s">
        <v>432</v>
      </c>
      <c r="B1412" s="134" t="s">
        <v>118</v>
      </c>
      <c r="C1412" s="116" t="s">
        <v>470</v>
      </c>
      <c r="D1412" s="115">
        <f>D1413</f>
        <v>19787.5</v>
      </c>
      <c r="E1412" s="14">
        <f>E1413+E1414+E1415+E1416</f>
        <v>100</v>
      </c>
      <c r="F1412" s="115">
        <f>F1413</f>
        <v>15525.9</v>
      </c>
      <c r="G1412" s="14">
        <f>G1413+G1414+G1415+G1416</f>
        <v>100</v>
      </c>
      <c r="H1412" s="14">
        <f t="shared" ref="H1412:H1413" si="470">IFERROR(F1412/D1412*100-100,"0")</f>
        <v>-21.5</v>
      </c>
    </row>
    <row r="1413" spans="1:8" ht="31.5" hidden="1" outlineLevel="1" x14ac:dyDescent="0.2">
      <c r="A1413" s="145"/>
      <c r="B1413" s="134"/>
      <c r="C1413" s="116" t="s">
        <v>471</v>
      </c>
      <c r="D1413" s="115">
        <v>19787.5</v>
      </c>
      <c r="E1413" s="14">
        <f>IFERROR(D1413/D1412*100,"0,0")</f>
        <v>100</v>
      </c>
      <c r="F1413" s="115">
        <v>15525.9</v>
      </c>
      <c r="G1413" s="14">
        <f>IFERROR(F1413/F1412*100,"0,0")</f>
        <v>100</v>
      </c>
      <c r="H1413" s="14">
        <f t="shared" si="470"/>
        <v>-21.5</v>
      </c>
    </row>
    <row r="1414" spans="1:8" hidden="1" outlineLevel="1" x14ac:dyDescent="0.2">
      <c r="A1414" s="145"/>
      <c r="B1414" s="134"/>
      <c r="C1414" s="116" t="s">
        <v>472</v>
      </c>
      <c r="D1414" s="115">
        <v>0</v>
      </c>
      <c r="E1414" s="14">
        <f>IFERROR(D1414/D1412*100,"0,0")</f>
        <v>0</v>
      </c>
      <c r="F1414" s="115">
        <v>0</v>
      </c>
      <c r="G1414" s="14">
        <f>IFERROR(F1414/F1412*100,"0,0")</f>
        <v>0</v>
      </c>
      <c r="H1414" s="14" t="str">
        <f>IFERROR(F1414/D1414*100-100,"0,0")</f>
        <v>0,0</v>
      </c>
    </row>
    <row r="1415" spans="1:8" hidden="1" outlineLevel="1" x14ac:dyDescent="0.2">
      <c r="A1415" s="145"/>
      <c r="B1415" s="134"/>
      <c r="C1415" s="116" t="s">
        <v>473</v>
      </c>
      <c r="D1415" s="115">
        <v>0</v>
      </c>
      <c r="E1415" s="14">
        <f>IFERROR(D1415/D1412*100,"0,0")</f>
        <v>0</v>
      </c>
      <c r="F1415" s="115">
        <v>0</v>
      </c>
      <c r="G1415" s="14">
        <f>IFERROR(F1415/F1412*100,"0,0")</f>
        <v>0</v>
      </c>
      <c r="H1415" s="14" t="str">
        <f t="shared" ref="H1415:H1416" si="471">IFERROR(F1415/D1415*100-100,"0,0")</f>
        <v>0,0</v>
      </c>
    </row>
    <row r="1416" spans="1:8" hidden="1" outlineLevel="1" x14ac:dyDescent="0.2">
      <c r="A1416" s="145"/>
      <c r="B1416" s="134"/>
      <c r="C1416" s="116" t="s">
        <v>474</v>
      </c>
      <c r="D1416" s="115">
        <v>0</v>
      </c>
      <c r="E1416" s="14">
        <f>IFERROR(D1416/D1412*100,"0,0")</f>
        <v>0</v>
      </c>
      <c r="F1416" s="115">
        <v>0</v>
      </c>
      <c r="G1416" s="14">
        <f>IFERROR(F1416/F1412*100,"0,0")</f>
        <v>0</v>
      </c>
      <c r="H1416" s="14" t="str">
        <f t="shared" si="471"/>
        <v>0,0</v>
      </c>
    </row>
    <row r="1417" spans="1:8" hidden="1" outlineLevel="1" x14ac:dyDescent="0.2">
      <c r="A1417" s="145" t="s">
        <v>433</v>
      </c>
      <c r="B1417" s="134" t="s">
        <v>48</v>
      </c>
      <c r="C1417" s="116" t="s">
        <v>470</v>
      </c>
      <c r="D1417" s="115">
        <f>D1418</f>
        <v>16299</v>
      </c>
      <c r="E1417" s="14">
        <f>E1418+E1419+E1420+E1421</f>
        <v>100</v>
      </c>
      <c r="F1417" s="115">
        <f>F1418</f>
        <v>11021.6</v>
      </c>
      <c r="G1417" s="14">
        <f>G1418+G1419+G1420+G1421</f>
        <v>100</v>
      </c>
      <c r="H1417" s="14">
        <f t="shared" ref="H1417:H1418" si="472">IFERROR(F1417/D1417*100-100,"0")</f>
        <v>-32.4</v>
      </c>
    </row>
    <row r="1418" spans="1:8" ht="31.5" hidden="1" outlineLevel="1" x14ac:dyDescent="0.2">
      <c r="A1418" s="145"/>
      <c r="B1418" s="134"/>
      <c r="C1418" s="116" t="s">
        <v>471</v>
      </c>
      <c r="D1418" s="115">
        <v>16299</v>
      </c>
      <c r="E1418" s="14">
        <f>IFERROR(D1418/D1417*100,"0,0")</f>
        <v>100</v>
      </c>
      <c r="F1418" s="115">
        <v>11021.6</v>
      </c>
      <c r="G1418" s="14">
        <f>IFERROR(F1418/F1417*100,"0,0")</f>
        <v>100</v>
      </c>
      <c r="H1418" s="14">
        <f t="shared" si="472"/>
        <v>-32.4</v>
      </c>
    </row>
    <row r="1419" spans="1:8" hidden="1" outlineLevel="1" x14ac:dyDescent="0.2">
      <c r="A1419" s="145"/>
      <c r="B1419" s="134"/>
      <c r="C1419" s="116" t="s">
        <v>472</v>
      </c>
      <c r="D1419" s="115">
        <v>0</v>
      </c>
      <c r="E1419" s="14">
        <f>IFERROR(D1419/D1417*100,"0,0")</f>
        <v>0</v>
      </c>
      <c r="F1419" s="115">
        <v>0</v>
      </c>
      <c r="G1419" s="14">
        <f>IFERROR(F1419/F1417*100,"0,0")</f>
        <v>0</v>
      </c>
      <c r="H1419" s="14" t="str">
        <f>IFERROR(F1419/D1419*100-100,"0,0")</f>
        <v>0,0</v>
      </c>
    </row>
    <row r="1420" spans="1:8" hidden="1" outlineLevel="1" x14ac:dyDescent="0.2">
      <c r="A1420" s="145"/>
      <c r="B1420" s="134"/>
      <c r="C1420" s="116" t="s">
        <v>473</v>
      </c>
      <c r="D1420" s="115">
        <v>0</v>
      </c>
      <c r="E1420" s="14">
        <f>IFERROR(D1420/D1417*100,"0,0")</f>
        <v>0</v>
      </c>
      <c r="F1420" s="115">
        <v>0</v>
      </c>
      <c r="G1420" s="14">
        <f>IFERROR(F1420/F1417*100,"0,0")</f>
        <v>0</v>
      </c>
      <c r="H1420" s="14" t="str">
        <f t="shared" ref="H1420:H1426" si="473">IFERROR(F1420/D1420*100-100,"0,0")</f>
        <v>0,0</v>
      </c>
    </row>
    <row r="1421" spans="1:8" hidden="1" outlineLevel="1" x14ac:dyDescent="0.2">
      <c r="A1421" s="145"/>
      <c r="B1421" s="134"/>
      <c r="C1421" s="116" t="s">
        <v>474</v>
      </c>
      <c r="D1421" s="115">
        <v>0</v>
      </c>
      <c r="E1421" s="14">
        <f>IFERROR(D1421/D1417*100,"0,0")</f>
        <v>0</v>
      </c>
      <c r="F1421" s="115">
        <v>0</v>
      </c>
      <c r="G1421" s="14">
        <f>IFERROR(F1421/F1417*100,"0,0")</f>
        <v>0</v>
      </c>
      <c r="H1421" s="14" t="str">
        <f t="shared" si="473"/>
        <v>0,0</v>
      </c>
    </row>
    <row r="1422" spans="1:8" ht="21.95" hidden="1" customHeight="1" outlineLevel="1" x14ac:dyDescent="0.2">
      <c r="A1422" s="131" t="s">
        <v>620</v>
      </c>
      <c r="B1422" s="139" t="s">
        <v>621</v>
      </c>
      <c r="C1422" s="116" t="s">
        <v>470</v>
      </c>
      <c r="D1422" s="115">
        <f>D1423</f>
        <v>0</v>
      </c>
      <c r="E1422" s="14">
        <f>E1423+E1424+E1425+E1426</f>
        <v>0</v>
      </c>
      <c r="F1422" s="115">
        <v>0</v>
      </c>
      <c r="G1422" s="14">
        <f>G1423+G1424+G1425+G1426</f>
        <v>0</v>
      </c>
      <c r="H1422" s="14" t="str">
        <f t="shared" si="473"/>
        <v>0,0</v>
      </c>
    </row>
    <row r="1423" spans="1:8" ht="33.75" hidden="1" customHeight="1" outlineLevel="1" x14ac:dyDescent="0.2">
      <c r="A1423" s="132"/>
      <c r="B1423" s="140"/>
      <c r="C1423" s="116" t="s">
        <v>471</v>
      </c>
      <c r="D1423" s="115">
        <v>0</v>
      </c>
      <c r="E1423" s="14" t="str">
        <f>IFERROR(D1423/D1422*100,"0,0")</f>
        <v>0,0</v>
      </c>
      <c r="F1423" s="115">
        <v>0</v>
      </c>
      <c r="G1423" s="14" t="str">
        <f>IFERROR(F1423/F1422*100,"0,0")</f>
        <v>0,0</v>
      </c>
      <c r="H1423" s="14" t="str">
        <f t="shared" si="473"/>
        <v>0,0</v>
      </c>
    </row>
    <row r="1424" spans="1:8" ht="21.75" hidden="1" customHeight="1" outlineLevel="1" x14ac:dyDescent="0.2">
      <c r="A1424" s="132"/>
      <c r="B1424" s="140"/>
      <c r="C1424" s="116" t="s">
        <v>472</v>
      </c>
      <c r="D1424" s="115"/>
      <c r="E1424" s="14" t="str">
        <f>IFERROR(D1424/D1422*100,"0,0")</f>
        <v>0,0</v>
      </c>
      <c r="F1424" s="115"/>
      <c r="G1424" s="14" t="str">
        <f>IFERROR(F1424/F1422*100,"0,0")</f>
        <v>0,0</v>
      </c>
      <c r="H1424" s="14" t="str">
        <f t="shared" si="473"/>
        <v>0,0</v>
      </c>
    </row>
    <row r="1425" spans="1:8" ht="21.95" hidden="1" customHeight="1" outlineLevel="1" x14ac:dyDescent="0.2">
      <c r="A1425" s="132"/>
      <c r="B1425" s="140"/>
      <c r="C1425" s="116" t="s">
        <v>473</v>
      </c>
      <c r="D1425" s="115">
        <v>0</v>
      </c>
      <c r="E1425" s="14" t="str">
        <f>IFERROR(D1425/D1422*100,"0,0")</f>
        <v>0,0</v>
      </c>
      <c r="F1425" s="115">
        <v>0</v>
      </c>
      <c r="G1425" s="14" t="str">
        <f>IFERROR(F1425/F1422*100,"0,0")</f>
        <v>0,0</v>
      </c>
      <c r="H1425" s="14" t="str">
        <f t="shared" si="473"/>
        <v>0,0</v>
      </c>
    </row>
    <row r="1426" spans="1:8" ht="16.5" hidden="1" customHeight="1" outlineLevel="1" x14ac:dyDescent="0.2">
      <c r="A1426" s="133"/>
      <c r="B1426" s="141"/>
      <c r="C1426" s="116" t="s">
        <v>474</v>
      </c>
      <c r="D1426" s="115"/>
      <c r="E1426" s="14" t="str">
        <f>IFERROR(D1426/D1422*100,"0,0")</f>
        <v>0,0</v>
      </c>
      <c r="F1426" s="115"/>
      <c r="G1426" s="14" t="str">
        <f>IFERROR(F1426/F1422*100,"0,0")</f>
        <v>0,0</v>
      </c>
      <c r="H1426" s="14" t="str">
        <f t="shared" si="473"/>
        <v>0,0</v>
      </c>
    </row>
    <row r="1427" spans="1:8" collapsed="1" x14ac:dyDescent="0.2">
      <c r="A1427" s="148" t="s">
        <v>434</v>
      </c>
      <c r="B1427" s="151" t="s">
        <v>435</v>
      </c>
      <c r="C1427" s="114" t="s">
        <v>470</v>
      </c>
      <c r="D1427" s="110">
        <f>D1428+D1429+D1430+D1431</f>
        <v>321902.7</v>
      </c>
      <c r="E1427" s="112">
        <f>E1428+E1429+E1430+E1431</f>
        <v>100</v>
      </c>
      <c r="F1427" s="110">
        <f>F1428+F1429+F1430+F1431</f>
        <v>217739.9</v>
      </c>
      <c r="G1427" s="112">
        <f>G1428+G1429+G1430+G1431</f>
        <v>99.9</v>
      </c>
      <c r="H1427" s="112">
        <f t="shared" ref="H1427:H1428" si="474">IFERROR(F1427/D1427*100-100,"0")</f>
        <v>-32.4</v>
      </c>
    </row>
    <row r="1428" spans="1:8" ht="31.5" x14ac:dyDescent="0.2">
      <c r="A1428" s="149"/>
      <c r="B1428" s="152"/>
      <c r="C1428" s="114" t="s">
        <v>471</v>
      </c>
      <c r="D1428" s="110">
        <f>D1433+D1448</f>
        <v>175910.6</v>
      </c>
      <c r="E1428" s="112">
        <f>IFERROR(D1428/D1427*100,"0,0")</f>
        <v>54.6</v>
      </c>
      <c r="F1428" s="110">
        <f>F1433+F1448</f>
        <v>123739.1</v>
      </c>
      <c r="G1428" s="112">
        <f>IFERROR(F1428/F1427*100,"0,0")</f>
        <v>56.8</v>
      </c>
      <c r="H1428" s="112">
        <f t="shared" si="474"/>
        <v>-29.7</v>
      </c>
    </row>
    <row r="1429" spans="1:8" x14ac:dyDescent="0.2">
      <c r="A1429" s="149"/>
      <c r="B1429" s="152"/>
      <c r="C1429" s="114" t="s">
        <v>472</v>
      </c>
      <c r="D1429" s="110">
        <f>D1434+D1449</f>
        <v>117415.5</v>
      </c>
      <c r="E1429" s="112">
        <f>IFERROR(D1429/D1427*100,"0,0")</f>
        <v>36.5</v>
      </c>
      <c r="F1429" s="110">
        <f>F1434+F1449</f>
        <v>66899.199999999997</v>
      </c>
      <c r="G1429" s="112">
        <f>IFERROR(F1429/F1427*100,"0,0")</f>
        <v>30.7</v>
      </c>
      <c r="H1429" s="112">
        <f>IFERROR(F1429/D1429*100-100,"0,0")</f>
        <v>-43</v>
      </c>
    </row>
    <row r="1430" spans="1:8" x14ac:dyDescent="0.2">
      <c r="A1430" s="149"/>
      <c r="B1430" s="152"/>
      <c r="C1430" s="114" t="s">
        <v>473</v>
      </c>
      <c r="D1430" s="110">
        <f>D1435+D1450</f>
        <v>28576.6</v>
      </c>
      <c r="E1430" s="112">
        <f>IFERROR(D1430/D1427*100,"0,0")</f>
        <v>8.9</v>
      </c>
      <c r="F1430" s="110">
        <f>F1435+F1450</f>
        <v>27101.599999999999</v>
      </c>
      <c r="G1430" s="112">
        <f>IFERROR(F1430/F1427*100,"0,0")</f>
        <v>12.4</v>
      </c>
      <c r="H1430" s="112">
        <f t="shared" ref="H1430:H1433" si="475">IFERROR(F1430/D1430*100-100,"0")</f>
        <v>-5.2</v>
      </c>
    </row>
    <row r="1431" spans="1:8" x14ac:dyDescent="0.2">
      <c r="A1431" s="150"/>
      <c r="B1431" s="153"/>
      <c r="C1431" s="114" t="s">
        <v>474</v>
      </c>
      <c r="D1431" s="110">
        <f>D1436+D1451</f>
        <v>0</v>
      </c>
      <c r="E1431" s="112">
        <f>IFERROR(D1431/D1427*100,"0,0")</f>
        <v>0</v>
      </c>
      <c r="F1431" s="110">
        <f>F1436+F1451</f>
        <v>0</v>
      </c>
      <c r="G1431" s="112">
        <f>IFERROR(F1431/F1427*100,"0,0")</f>
        <v>0</v>
      </c>
      <c r="H1431" s="112" t="str">
        <f>IFERROR(F1431/D1431*100-100,"0,0")</f>
        <v>0,0</v>
      </c>
    </row>
    <row r="1432" spans="1:8" hidden="1" outlineLevel="1" x14ac:dyDescent="0.2">
      <c r="A1432" s="131" t="s">
        <v>440</v>
      </c>
      <c r="B1432" s="139" t="s">
        <v>622</v>
      </c>
      <c r="C1432" s="116" t="s">
        <v>470</v>
      </c>
      <c r="D1432" s="115">
        <f>D1433+D1434+D1435+D1436</f>
        <v>277437.09999999998</v>
      </c>
      <c r="E1432" s="14">
        <f>E1433+E1434+E1435+E1436</f>
        <v>99.9</v>
      </c>
      <c r="F1432" s="115">
        <f>F1433+F1434+F1435+F1436</f>
        <v>174541.6</v>
      </c>
      <c r="G1432" s="14">
        <f>G1433+G1434+G1435+G1436</f>
        <v>100</v>
      </c>
      <c r="H1432" s="14">
        <f t="shared" si="475"/>
        <v>-37.1</v>
      </c>
    </row>
    <row r="1433" spans="1:8" ht="31.5" hidden="1" outlineLevel="1" x14ac:dyDescent="0.2">
      <c r="A1433" s="132"/>
      <c r="B1433" s="140"/>
      <c r="C1433" s="116" t="s">
        <v>471</v>
      </c>
      <c r="D1433" s="115">
        <v>158245</v>
      </c>
      <c r="E1433" s="14">
        <f>IFERROR(D1433/D1432*100,"0,0")</f>
        <v>57</v>
      </c>
      <c r="F1433" s="115">
        <v>106399.7</v>
      </c>
      <c r="G1433" s="14">
        <f>IFERROR(F1433/F1432*100,"0,0")</f>
        <v>61</v>
      </c>
      <c r="H1433" s="14">
        <f t="shared" si="475"/>
        <v>-32.799999999999997</v>
      </c>
    </row>
    <row r="1434" spans="1:8" hidden="1" outlineLevel="1" x14ac:dyDescent="0.2">
      <c r="A1434" s="132"/>
      <c r="B1434" s="140"/>
      <c r="C1434" s="116" t="s">
        <v>472</v>
      </c>
      <c r="D1434" s="115">
        <v>117415.5</v>
      </c>
      <c r="E1434" s="14">
        <f>IFERROR(D1434/D1432*100,"0,0")</f>
        <v>42.3</v>
      </c>
      <c r="F1434" s="115">
        <v>66899.199999999997</v>
      </c>
      <c r="G1434" s="14">
        <f>IFERROR(F1434/F1432*100,"0,0")</f>
        <v>38.299999999999997</v>
      </c>
      <c r="H1434" s="14">
        <f>IFERROR(F1434/D1434*100-100,"0,0")</f>
        <v>-43</v>
      </c>
    </row>
    <row r="1435" spans="1:8" hidden="1" outlineLevel="1" x14ac:dyDescent="0.2">
      <c r="A1435" s="132"/>
      <c r="B1435" s="140"/>
      <c r="C1435" s="116" t="s">
        <v>473</v>
      </c>
      <c r="D1435" s="115">
        <v>1776.6</v>
      </c>
      <c r="E1435" s="14">
        <f>IFERROR(D1435/D1432*100,"0,0")</f>
        <v>0.6</v>
      </c>
      <c r="F1435" s="115">
        <v>1242.7</v>
      </c>
      <c r="G1435" s="14">
        <f>IFERROR(F1435/F1432*100,"0,0")</f>
        <v>0.7</v>
      </c>
      <c r="H1435" s="14">
        <f t="shared" ref="H1435:H1438" si="476">IFERROR(F1435/D1435*100-100,"0")</f>
        <v>-30.1</v>
      </c>
    </row>
    <row r="1436" spans="1:8" hidden="1" outlineLevel="1" x14ac:dyDescent="0.2">
      <c r="A1436" s="132"/>
      <c r="B1436" s="141"/>
      <c r="C1436" s="116" t="s">
        <v>474</v>
      </c>
      <c r="D1436" s="115">
        <v>0</v>
      </c>
      <c r="E1436" s="14">
        <f>IFERROR(D1436/D1432*100,"0,0")</f>
        <v>0</v>
      </c>
      <c r="F1436" s="115">
        <v>0</v>
      </c>
      <c r="G1436" s="14">
        <f>IFERROR(F1436/F1432*100,"0,0")</f>
        <v>0</v>
      </c>
      <c r="H1436" s="14" t="str">
        <f>IFERROR(F1436/D1436*100-100,"0,0")</f>
        <v>0,0</v>
      </c>
    </row>
    <row r="1437" spans="1:8" hidden="1" outlineLevel="1" x14ac:dyDescent="0.2">
      <c r="A1437" s="132"/>
      <c r="B1437" s="142" t="s">
        <v>637</v>
      </c>
      <c r="C1437" s="85" t="s">
        <v>470</v>
      </c>
      <c r="D1437" s="104">
        <f>D1438+D1439+D1440+D1441</f>
        <v>163238.6</v>
      </c>
      <c r="E1437" s="105">
        <f>E1438+E1439+E1440+E1441</f>
        <v>100</v>
      </c>
      <c r="F1437" s="104">
        <f>F1438+F1439+F1440+F1441</f>
        <v>90697.1</v>
      </c>
      <c r="G1437" s="105">
        <f>G1438+G1439+G1440+G1441</f>
        <v>100.1</v>
      </c>
      <c r="H1437" s="105">
        <f t="shared" si="476"/>
        <v>-44.4</v>
      </c>
    </row>
    <row r="1438" spans="1:8" ht="31.5" hidden="1" outlineLevel="1" x14ac:dyDescent="0.2">
      <c r="A1438" s="132"/>
      <c r="B1438" s="143"/>
      <c r="C1438" s="85" t="s">
        <v>471</v>
      </c>
      <c r="D1438" s="104">
        <v>44046.5</v>
      </c>
      <c r="E1438" s="105">
        <f>IFERROR(D1438/D1437*100,"0,0")</f>
        <v>27</v>
      </c>
      <c r="F1438" s="104">
        <v>22555.200000000001</v>
      </c>
      <c r="G1438" s="105">
        <f>IFERROR(F1438/F1437*100,"0,0")</f>
        <v>24.9</v>
      </c>
      <c r="H1438" s="105">
        <f t="shared" si="476"/>
        <v>-48.8</v>
      </c>
    </row>
    <row r="1439" spans="1:8" hidden="1" outlineLevel="1" x14ac:dyDescent="0.2">
      <c r="A1439" s="132"/>
      <c r="B1439" s="143"/>
      <c r="C1439" s="85" t="s">
        <v>472</v>
      </c>
      <c r="D1439" s="104">
        <v>117415.5</v>
      </c>
      <c r="E1439" s="105">
        <f>IFERROR(D1439/D1437*100,"0,0")</f>
        <v>71.900000000000006</v>
      </c>
      <c r="F1439" s="104">
        <v>66899.199999999997</v>
      </c>
      <c r="G1439" s="105">
        <f>IFERROR(F1439/F1437*100,"0,0")</f>
        <v>73.8</v>
      </c>
      <c r="H1439" s="105">
        <f>IFERROR(F1439/D1439*100-100,"0,0")</f>
        <v>-43</v>
      </c>
    </row>
    <row r="1440" spans="1:8" hidden="1" outlineLevel="1" x14ac:dyDescent="0.2">
      <c r="A1440" s="132"/>
      <c r="B1440" s="143"/>
      <c r="C1440" s="85" t="s">
        <v>473</v>
      </c>
      <c r="D1440" s="104">
        <v>1776.6</v>
      </c>
      <c r="E1440" s="105">
        <f>IFERROR(D1440/D1437*100,"0,0")</f>
        <v>1.1000000000000001</v>
      </c>
      <c r="F1440" s="104">
        <v>1242.7</v>
      </c>
      <c r="G1440" s="105">
        <f>IFERROR(F1440/F1437*100,"0,0")</f>
        <v>1.4</v>
      </c>
      <c r="H1440" s="105">
        <f t="shared" ref="H1440:H1447" si="477">IFERROR(F1440/D1440*100-100,"0")</f>
        <v>-30.1</v>
      </c>
    </row>
    <row r="1441" spans="1:8" hidden="1" outlineLevel="1" x14ac:dyDescent="0.2">
      <c r="A1441" s="133"/>
      <c r="B1441" s="144"/>
      <c r="C1441" s="85" t="s">
        <v>474</v>
      </c>
      <c r="D1441" s="104">
        <v>0</v>
      </c>
      <c r="E1441" s="105">
        <f>IFERROR(D1441/D1437*100,"0,0")</f>
        <v>0</v>
      </c>
      <c r="F1441" s="104">
        <v>0</v>
      </c>
      <c r="G1441" s="105">
        <f>IFERROR(F1441/F1437*100,"0,0")</f>
        <v>0</v>
      </c>
      <c r="H1441" s="105" t="str">
        <f>IFERROR(F1441/D1441*100-100,"0,0")</f>
        <v>0,0</v>
      </c>
    </row>
    <row r="1442" spans="1:8" ht="18.75" hidden="1" customHeight="1" outlineLevel="1" x14ac:dyDescent="0.2">
      <c r="A1442" s="145" t="s">
        <v>441</v>
      </c>
      <c r="B1442" s="134" t="s">
        <v>442</v>
      </c>
      <c r="C1442" s="116" t="s">
        <v>470</v>
      </c>
      <c r="D1442" s="115">
        <f>D1443+D1444+D1445+D1446</f>
        <v>142204</v>
      </c>
      <c r="E1442" s="14">
        <f>E1443+E1444+E1445+E1446</f>
        <v>100</v>
      </c>
      <c r="F1442" s="115">
        <f>F1443+F1444+F1445+F1446</f>
        <v>70504.100000000006</v>
      </c>
      <c r="G1442" s="14">
        <f>G1443+G1444+G1445+G1446</f>
        <v>100</v>
      </c>
      <c r="H1442" s="14">
        <f t="shared" si="477"/>
        <v>-50.4</v>
      </c>
    </row>
    <row r="1443" spans="1:8" ht="31.5" hidden="1" outlineLevel="1" x14ac:dyDescent="0.2">
      <c r="A1443" s="145"/>
      <c r="B1443" s="134"/>
      <c r="C1443" s="116" t="s">
        <v>471</v>
      </c>
      <c r="D1443" s="115">
        <v>42501.5</v>
      </c>
      <c r="E1443" s="14">
        <f>IFERROR(D1443/D1442*100,"0,0")</f>
        <v>29.9</v>
      </c>
      <c r="F1443" s="115">
        <v>21072.1</v>
      </c>
      <c r="G1443" s="14">
        <f>IFERROR(F1443/F1442*100,"0,0")</f>
        <v>29.9</v>
      </c>
      <c r="H1443" s="14">
        <f t="shared" si="477"/>
        <v>-50.4</v>
      </c>
    </row>
    <row r="1444" spans="1:8" hidden="1" outlineLevel="1" x14ac:dyDescent="0.2">
      <c r="A1444" s="145"/>
      <c r="B1444" s="134"/>
      <c r="C1444" s="116" t="s">
        <v>472</v>
      </c>
      <c r="D1444" s="115">
        <v>98705.5</v>
      </c>
      <c r="E1444" s="14">
        <f>IFERROR(D1444/D1442*100,"0,0")</f>
        <v>69.400000000000006</v>
      </c>
      <c r="F1444" s="115">
        <v>48937.7</v>
      </c>
      <c r="G1444" s="14">
        <f>IFERROR(F1444/F1442*100,"0,0")</f>
        <v>69.400000000000006</v>
      </c>
      <c r="H1444" s="14">
        <f t="shared" si="477"/>
        <v>-50.4</v>
      </c>
    </row>
    <row r="1445" spans="1:8" hidden="1" outlineLevel="1" x14ac:dyDescent="0.2">
      <c r="A1445" s="145"/>
      <c r="B1445" s="134"/>
      <c r="C1445" s="116" t="s">
        <v>473</v>
      </c>
      <c r="D1445" s="115">
        <v>997</v>
      </c>
      <c r="E1445" s="14">
        <f>IFERROR(D1445/D1442*100,"0,0")</f>
        <v>0.7</v>
      </c>
      <c r="F1445" s="115">
        <v>494.3</v>
      </c>
      <c r="G1445" s="14">
        <f>IFERROR(F1445/F1442*100,"0,0")</f>
        <v>0.7</v>
      </c>
      <c r="H1445" s="14">
        <f t="shared" si="477"/>
        <v>-50.4</v>
      </c>
    </row>
    <row r="1446" spans="1:8" hidden="1" outlineLevel="1" x14ac:dyDescent="0.2">
      <c r="A1446" s="145"/>
      <c r="B1446" s="134"/>
      <c r="C1446" s="116" t="s">
        <v>474</v>
      </c>
      <c r="D1446" s="115">
        <v>0</v>
      </c>
      <c r="E1446" s="14">
        <f>IFERROR(D1446/D1442*100,"0,0")</f>
        <v>0</v>
      </c>
      <c r="F1446" s="115">
        <v>0</v>
      </c>
      <c r="G1446" s="14">
        <f>IFERROR(F1446/F1442*100,"0,0")</f>
        <v>0</v>
      </c>
      <c r="H1446" s="14" t="str">
        <f>IFERROR(F1446/D1446*100-100,"0,0")</f>
        <v>0,0</v>
      </c>
    </row>
    <row r="1447" spans="1:8" hidden="1" outlineLevel="1" x14ac:dyDescent="0.2">
      <c r="A1447" s="145" t="s">
        <v>443</v>
      </c>
      <c r="B1447" s="134" t="s">
        <v>638</v>
      </c>
      <c r="C1447" s="116" t="s">
        <v>470</v>
      </c>
      <c r="D1447" s="115">
        <f>D1448+D1449+D1450+D1451</f>
        <v>44465.599999999999</v>
      </c>
      <c r="E1447" s="14">
        <f>E1448+E1449+E1450+E1451</f>
        <v>100</v>
      </c>
      <c r="F1447" s="115">
        <f>F1448+F1449+F1450+F1451</f>
        <v>43198.3</v>
      </c>
      <c r="G1447" s="14">
        <f>G1448+G1449+G1450+G1451</f>
        <v>100</v>
      </c>
      <c r="H1447" s="14">
        <f t="shared" si="477"/>
        <v>-2.9</v>
      </c>
    </row>
    <row r="1448" spans="1:8" ht="31.5" hidden="1" outlineLevel="1" x14ac:dyDescent="0.2">
      <c r="A1448" s="145"/>
      <c r="B1448" s="134"/>
      <c r="C1448" s="116" t="s">
        <v>471</v>
      </c>
      <c r="D1448" s="115">
        <v>17665.599999999999</v>
      </c>
      <c r="E1448" s="14">
        <f>IFERROR(D1448/D1447*100,"0,0")</f>
        <v>39.700000000000003</v>
      </c>
      <c r="F1448" s="115">
        <v>17339.400000000001</v>
      </c>
      <c r="G1448" s="14">
        <f>IFERROR(F1448/F1447*100,"0,0")</f>
        <v>40.1</v>
      </c>
      <c r="H1448" s="14">
        <f t="shared" ref="H1448" si="478">IFERROR(F1448/D1448*100-100,"0")</f>
        <v>-1.8</v>
      </c>
    </row>
    <row r="1449" spans="1:8" hidden="1" outlineLevel="1" x14ac:dyDescent="0.2">
      <c r="A1449" s="145"/>
      <c r="B1449" s="134"/>
      <c r="C1449" s="116" t="s">
        <v>472</v>
      </c>
      <c r="D1449" s="115">
        <v>0</v>
      </c>
      <c r="E1449" s="14">
        <f>IFERROR(D1449/D1447*100,"0,0")</f>
        <v>0</v>
      </c>
      <c r="F1449" s="115">
        <v>0</v>
      </c>
      <c r="G1449" s="14">
        <f>IFERROR(F1449/F1447*100,"0,0")</f>
        <v>0</v>
      </c>
      <c r="H1449" s="14" t="str">
        <f>IFERROR(F1449/D1449*100-100,"0,0")</f>
        <v>0,0</v>
      </c>
    </row>
    <row r="1450" spans="1:8" hidden="1" outlineLevel="1" x14ac:dyDescent="0.2">
      <c r="A1450" s="145"/>
      <c r="B1450" s="134"/>
      <c r="C1450" s="116" t="s">
        <v>473</v>
      </c>
      <c r="D1450" s="115">
        <v>26800</v>
      </c>
      <c r="E1450" s="14">
        <f>IFERROR(D1450/D1447*100,"0,0")</f>
        <v>60.3</v>
      </c>
      <c r="F1450" s="115">
        <v>25858.9</v>
      </c>
      <c r="G1450" s="14">
        <f>IFERROR(F1450/F1447*100,"0,0")</f>
        <v>59.9</v>
      </c>
      <c r="H1450" s="14">
        <f t="shared" ref="H1450:H1451" si="479">IFERROR(F1450/D1450*100-100,"0,0")</f>
        <v>-3.5</v>
      </c>
    </row>
    <row r="1451" spans="1:8" hidden="1" outlineLevel="1" x14ac:dyDescent="0.2">
      <c r="A1451" s="145"/>
      <c r="B1451" s="134"/>
      <c r="C1451" s="116" t="s">
        <v>474</v>
      </c>
      <c r="D1451" s="115">
        <v>0</v>
      </c>
      <c r="E1451" s="14">
        <f>IFERROR(D1451/D1447*100,"0,0")</f>
        <v>0</v>
      </c>
      <c r="F1451" s="115">
        <v>0</v>
      </c>
      <c r="G1451" s="14">
        <f>IFERROR(F1451/F1447*100,"0,0")</f>
        <v>0</v>
      </c>
      <c r="H1451" s="14" t="str">
        <f t="shared" si="479"/>
        <v>0,0</v>
      </c>
    </row>
    <row r="1452" spans="1:8" collapsed="1" x14ac:dyDescent="0.2">
      <c r="A1452" s="148" t="s">
        <v>444</v>
      </c>
      <c r="B1452" s="146" t="s">
        <v>445</v>
      </c>
      <c r="C1452" s="114" t="s">
        <v>470</v>
      </c>
      <c r="D1452" s="110">
        <f>D1457+D1462</f>
        <v>4781</v>
      </c>
      <c r="E1452" s="112">
        <f>E1453+E1454+E1455+E1456</f>
        <v>100</v>
      </c>
      <c r="F1452" s="110">
        <f>F1457+F1462</f>
        <v>2415.3000000000002</v>
      </c>
      <c r="G1452" s="112">
        <f>G1453+G1454+G1455+G1456</f>
        <v>100</v>
      </c>
      <c r="H1452" s="112">
        <f t="shared" ref="H1452:H1453" si="480">IFERROR(F1452/D1452*100-100,"0")</f>
        <v>-49.5</v>
      </c>
    </row>
    <row r="1453" spans="1:8" ht="31.5" x14ac:dyDescent="0.2">
      <c r="A1453" s="149"/>
      <c r="B1453" s="146"/>
      <c r="C1453" s="114" t="s">
        <v>471</v>
      </c>
      <c r="D1453" s="110">
        <f>D1458+D1463</f>
        <v>4781</v>
      </c>
      <c r="E1453" s="112">
        <f>IFERROR(D1453/D1452*100,"0,0")</f>
        <v>100</v>
      </c>
      <c r="F1453" s="110">
        <f>F1458+F1463</f>
        <v>2415.3000000000002</v>
      </c>
      <c r="G1453" s="112">
        <f>IFERROR(F1453/F1452*100,"0,0")</f>
        <v>100</v>
      </c>
      <c r="H1453" s="112">
        <f t="shared" si="480"/>
        <v>-49.5</v>
      </c>
    </row>
    <row r="1454" spans="1:8" x14ac:dyDescent="0.2">
      <c r="A1454" s="149"/>
      <c r="B1454" s="146"/>
      <c r="C1454" s="114" t="s">
        <v>472</v>
      </c>
      <c r="D1454" s="110">
        <f t="shared" ref="D1454:D1456" si="481">D1459+D1464</f>
        <v>0</v>
      </c>
      <c r="E1454" s="112">
        <f>IFERROR(D1454/D1452*100,"0,0")</f>
        <v>0</v>
      </c>
      <c r="F1454" s="110">
        <f t="shared" ref="F1454:F1456" si="482">F1459+F1464</f>
        <v>0</v>
      </c>
      <c r="G1454" s="112">
        <f>IFERROR(F1454/F1452*100,"0,0")</f>
        <v>0</v>
      </c>
      <c r="H1454" s="112" t="str">
        <f>IFERROR(F1454/D1454*100-100,"0,0")</f>
        <v>0,0</v>
      </c>
    </row>
    <row r="1455" spans="1:8" x14ac:dyDescent="0.2">
      <c r="A1455" s="149"/>
      <c r="B1455" s="146"/>
      <c r="C1455" s="114" t="s">
        <v>473</v>
      </c>
      <c r="D1455" s="110">
        <f t="shared" si="481"/>
        <v>0</v>
      </c>
      <c r="E1455" s="112">
        <f>IFERROR(D1455/D1452*100,"0,0")</f>
        <v>0</v>
      </c>
      <c r="F1455" s="110">
        <f t="shared" si="482"/>
        <v>0</v>
      </c>
      <c r="G1455" s="112">
        <f>IFERROR(F1455/F1452*100,"0,0")</f>
        <v>0</v>
      </c>
      <c r="H1455" s="112" t="str">
        <f t="shared" ref="H1455:H1456" si="483">IFERROR(F1455/D1455*100-100,"0,0")</f>
        <v>0,0</v>
      </c>
    </row>
    <row r="1456" spans="1:8" x14ac:dyDescent="0.2">
      <c r="A1456" s="150"/>
      <c r="B1456" s="146"/>
      <c r="C1456" s="114" t="s">
        <v>474</v>
      </c>
      <c r="D1456" s="110">
        <f t="shared" si="481"/>
        <v>0</v>
      </c>
      <c r="E1456" s="112">
        <f>IFERROR(D1456/D1452*100,"0,0")</f>
        <v>0</v>
      </c>
      <c r="F1456" s="110">
        <f t="shared" si="482"/>
        <v>0</v>
      </c>
      <c r="G1456" s="112">
        <f>IFERROR(F1456/F1452*100,"0,0")</f>
        <v>0</v>
      </c>
      <c r="H1456" s="112" t="str">
        <f t="shared" si="483"/>
        <v>0,0</v>
      </c>
    </row>
    <row r="1457" spans="1:8" hidden="1" outlineLevel="1" x14ac:dyDescent="0.2">
      <c r="A1457" s="148" t="s">
        <v>448</v>
      </c>
      <c r="B1457" s="134" t="s">
        <v>449</v>
      </c>
      <c r="C1457" s="116" t="s">
        <v>470</v>
      </c>
      <c r="D1457" s="115">
        <f>D1458</f>
        <v>4780</v>
      </c>
      <c r="E1457" s="14">
        <f>E1458+E1459+E1460+E1461</f>
        <v>100</v>
      </c>
      <c r="F1457" s="115">
        <f>F1458</f>
        <v>2415.3000000000002</v>
      </c>
      <c r="G1457" s="14">
        <f>G1458+G1459+G1460+G1461</f>
        <v>100</v>
      </c>
      <c r="H1457" s="14">
        <f t="shared" ref="H1457:H1458" si="484">IFERROR(F1457/D1457*100-100,"0")</f>
        <v>-49.5</v>
      </c>
    </row>
    <row r="1458" spans="1:8" ht="31.5" hidden="1" outlineLevel="1" x14ac:dyDescent="0.2">
      <c r="A1458" s="149"/>
      <c r="B1458" s="134"/>
      <c r="C1458" s="116" t="s">
        <v>471</v>
      </c>
      <c r="D1458" s="115">
        <v>4780</v>
      </c>
      <c r="E1458" s="14">
        <f>IFERROR(D1458/D1457*100,"0,0")</f>
        <v>100</v>
      </c>
      <c r="F1458" s="115">
        <v>2415.3000000000002</v>
      </c>
      <c r="G1458" s="14">
        <f>IFERROR(F1458/F1457*100,"0,0")</f>
        <v>100</v>
      </c>
      <c r="H1458" s="14">
        <f t="shared" si="484"/>
        <v>-49.5</v>
      </c>
    </row>
    <row r="1459" spans="1:8" hidden="1" outlineLevel="1" x14ac:dyDescent="0.2">
      <c r="A1459" s="149"/>
      <c r="B1459" s="134"/>
      <c r="C1459" s="116" t="s">
        <v>472</v>
      </c>
      <c r="D1459" s="115">
        <v>0</v>
      </c>
      <c r="E1459" s="14">
        <f>IFERROR(D1459/D1457*100,"0,0")</f>
        <v>0</v>
      </c>
      <c r="F1459" s="115">
        <v>0</v>
      </c>
      <c r="G1459" s="14">
        <f>IFERROR(F1459/F1457*100,"0,0")</f>
        <v>0</v>
      </c>
      <c r="H1459" s="14" t="str">
        <f>IFERROR(F1459/D1459*100-100,"0,0")</f>
        <v>0,0</v>
      </c>
    </row>
    <row r="1460" spans="1:8" hidden="1" outlineLevel="1" x14ac:dyDescent="0.2">
      <c r="A1460" s="149"/>
      <c r="B1460" s="134"/>
      <c r="C1460" s="116" t="s">
        <v>473</v>
      </c>
      <c r="D1460" s="115">
        <v>0</v>
      </c>
      <c r="E1460" s="14">
        <f>IFERROR(D1460/D1457*100,"0,0")</f>
        <v>0</v>
      </c>
      <c r="F1460" s="115">
        <v>0</v>
      </c>
      <c r="G1460" s="14">
        <f>IFERROR(F1460/F1457*100,"0,0")</f>
        <v>0</v>
      </c>
      <c r="H1460" s="14" t="str">
        <f t="shared" ref="H1460:H1461" si="485">IFERROR(F1460/D1460*100-100,"0,0")</f>
        <v>0,0</v>
      </c>
    </row>
    <row r="1461" spans="1:8" hidden="1" outlineLevel="1" x14ac:dyDescent="0.2">
      <c r="A1461" s="150"/>
      <c r="B1461" s="134"/>
      <c r="C1461" s="116" t="s">
        <v>474</v>
      </c>
      <c r="D1461" s="115">
        <v>0</v>
      </c>
      <c r="E1461" s="14">
        <f>IFERROR(D1461/D1457*100,"0,0")</f>
        <v>0</v>
      </c>
      <c r="F1461" s="115">
        <v>0</v>
      </c>
      <c r="G1461" s="14">
        <f>IFERROR(F1461/F1457*100,"0,0")</f>
        <v>0</v>
      </c>
      <c r="H1461" s="14" t="str">
        <f t="shared" si="485"/>
        <v>0,0</v>
      </c>
    </row>
    <row r="1462" spans="1:8" hidden="1" outlineLevel="1" x14ac:dyDescent="0.2">
      <c r="A1462" s="148" t="s">
        <v>450</v>
      </c>
      <c r="B1462" s="134" t="s">
        <v>101</v>
      </c>
      <c r="C1462" s="116" t="s">
        <v>470</v>
      </c>
      <c r="D1462" s="115">
        <f>D1463</f>
        <v>1</v>
      </c>
      <c r="E1462" s="14">
        <f>E1463+E1464+E1465+E1466</f>
        <v>100</v>
      </c>
      <c r="F1462" s="115">
        <f>F1463+F1464+F1465+F1466</f>
        <v>0</v>
      </c>
      <c r="G1462" s="14">
        <f>G1463+G1464+G1465+G1466</f>
        <v>0</v>
      </c>
      <c r="H1462" s="14">
        <f t="shared" ref="H1462:H1463" si="486">IFERROR(F1462/D1462*100-100,"0")</f>
        <v>-100</v>
      </c>
    </row>
    <row r="1463" spans="1:8" ht="31.5" hidden="1" outlineLevel="1" x14ac:dyDescent="0.2">
      <c r="A1463" s="149"/>
      <c r="B1463" s="134"/>
      <c r="C1463" s="116" t="s">
        <v>471</v>
      </c>
      <c r="D1463" s="115">
        <v>1</v>
      </c>
      <c r="E1463" s="14">
        <f>IFERROR(D1463/D1462*100,"0,0")</f>
        <v>100</v>
      </c>
      <c r="F1463" s="115">
        <v>0</v>
      </c>
      <c r="G1463" s="14" t="str">
        <f>IFERROR(F1463/F1462*100,"0,0")</f>
        <v>0,0</v>
      </c>
      <c r="H1463" s="14">
        <f t="shared" si="486"/>
        <v>-100</v>
      </c>
    </row>
    <row r="1464" spans="1:8" hidden="1" outlineLevel="1" x14ac:dyDescent="0.2">
      <c r="A1464" s="149"/>
      <c r="B1464" s="134"/>
      <c r="C1464" s="116" t="s">
        <v>472</v>
      </c>
      <c r="D1464" s="115">
        <v>0</v>
      </c>
      <c r="E1464" s="14">
        <f>IFERROR(D1464/D1462*100,"0,0")</f>
        <v>0</v>
      </c>
      <c r="F1464" s="115">
        <v>0</v>
      </c>
      <c r="G1464" s="14" t="str">
        <f>IFERROR(F1464/F1462*100,"0,0")</f>
        <v>0,0</v>
      </c>
      <c r="H1464" s="14" t="str">
        <f>IFERROR(F1464/D1464*100-100,"0,0")</f>
        <v>0,0</v>
      </c>
    </row>
    <row r="1465" spans="1:8" hidden="1" outlineLevel="1" x14ac:dyDescent="0.2">
      <c r="A1465" s="149"/>
      <c r="B1465" s="134"/>
      <c r="C1465" s="116" t="s">
        <v>473</v>
      </c>
      <c r="D1465" s="115">
        <v>0</v>
      </c>
      <c r="E1465" s="14">
        <f>IFERROR(D1465/D1462*100,"0,0")</f>
        <v>0</v>
      </c>
      <c r="F1465" s="115">
        <v>0</v>
      </c>
      <c r="G1465" s="14" t="str">
        <f>IFERROR(F1465/F1462*100,"0,0")</f>
        <v>0,0</v>
      </c>
      <c r="H1465" s="14" t="str">
        <f t="shared" ref="H1465:H1466" si="487">IFERROR(F1465/D1465*100-100,"0,0")</f>
        <v>0,0</v>
      </c>
    </row>
    <row r="1466" spans="1:8" hidden="1" outlineLevel="1" x14ac:dyDescent="0.2">
      <c r="A1466" s="150"/>
      <c r="B1466" s="134"/>
      <c r="C1466" s="116" t="s">
        <v>474</v>
      </c>
      <c r="D1466" s="115">
        <v>0</v>
      </c>
      <c r="E1466" s="14">
        <f>IFERROR(D1466/D1462*100,"0,0")</f>
        <v>0</v>
      </c>
      <c r="F1466" s="115">
        <v>0</v>
      </c>
      <c r="G1466" s="14" t="str">
        <f>IFERROR(F1466/F1462*100,"0,0")</f>
        <v>0,0</v>
      </c>
      <c r="H1466" s="14" t="str">
        <f t="shared" si="487"/>
        <v>0,0</v>
      </c>
    </row>
    <row r="1467" spans="1:8" collapsed="1" x14ac:dyDescent="0.2">
      <c r="A1467" s="148" t="s">
        <v>451</v>
      </c>
      <c r="B1467" s="135" t="s">
        <v>452</v>
      </c>
      <c r="C1467" s="114" t="s">
        <v>470</v>
      </c>
      <c r="D1467" s="37">
        <f>D1472</f>
        <v>125</v>
      </c>
      <c r="E1467" s="37">
        <f>E1468+E1469+E1470+E1471</f>
        <v>100</v>
      </c>
      <c r="F1467" s="37">
        <f>F1472</f>
        <v>0</v>
      </c>
      <c r="G1467" s="37">
        <f>G1468+G1469+G1470+G1471</f>
        <v>0</v>
      </c>
      <c r="H1467" s="37">
        <f t="shared" ref="H1467:H1468" si="488">IFERROR(F1467/D1467*100-100,"0")</f>
        <v>-100</v>
      </c>
    </row>
    <row r="1468" spans="1:8" ht="31.5" x14ac:dyDescent="0.2">
      <c r="A1468" s="149"/>
      <c r="B1468" s="136"/>
      <c r="C1468" s="114" t="s">
        <v>471</v>
      </c>
      <c r="D1468" s="37">
        <f>D1473</f>
        <v>125</v>
      </c>
      <c r="E1468" s="37">
        <f>IFERROR(D1468/D1467*100,"0,0")</f>
        <v>100</v>
      </c>
      <c r="F1468" s="37">
        <f>F1473</f>
        <v>0</v>
      </c>
      <c r="G1468" s="37" t="str">
        <f>IFERROR(F1468/F1467*100,"0,0")</f>
        <v>0,0</v>
      </c>
      <c r="H1468" s="37">
        <f t="shared" si="488"/>
        <v>-100</v>
      </c>
    </row>
    <row r="1469" spans="1:8" x14ac:dyDescent="0.2">
      <c r="A1469" s="149"/>
      <c r="B1469" s="136"/>
      <c r="C1469" s="114" t="s">
        <v>472</v>
      </c>
      <c r="D1469" s="37">
        <f>D1474</f>
        <v>0</v>
      </c>
      <c r="E1469" s="37">
        <f>IFERROR(D1469/D1467*100,"0,0")</f>
        <v>0</v>
      </c>
      <c r="F1469" s="37">
        <f>F1474</f>
        <v>0</v>
      </c>
      <c r="G1469" s="37" t="str">
        <f>IFERROR(F1469/F1467*100,"0,0")</f>
        <v>0,0</v>
      </c>
      <c r="H1469" s="37" t="str">
        <f>IFERROR(F1469/D1469*100-100,"0,0")</f>
        <v>0,0</v>
      </c>
    </row>
    <row r="1470" spans="1:8" x14ac:dyDescent="0.2">
      <c r="A1470" s="149"/>
      <c r="B1470" s="136"/>
      <c r="C1470" s="114" t="s">
        <v>473</v>
      </c>
      <c r="D1470" s="37">
        <f>D1475</f>
        <v>0</v>
      </c>
      <c r="E1470" s="37">
        <f>IFERROR(D1470/D1467*100,"0,0")</f>
        <v>0</v>
      </c>
      <c r="F1470" s="37">
        <f>F1475</f>
        <v>0</v>
      </c>
      <c r="G1470" s="37" t="str">
        <f>IFERROR(F1470/F1467*100,"0,0")</f>
        <v>0,0</v>
      </c>
      <c r="H1470" s="37" t="str">
        <f t="shared" ref="H1470:H1471" si="489">IFERROR(F1470/D1470*100-100,"0,0")</f>
        <v>0,0</v>
      </c>
    </row>
    <row r="1471" spans="1:8" x14ac:dyDescent="0.2">
      <c r="A1471" s="150"/>
      <c r="B1471" s="137"/>
      <c r="C1471" s="114" t="s">
        <v>474</v>
      </c>
      <c r="D1471" s="37">
        <f>D1476</f>
        <v>0</v>
      </c>
      <c r="E1471" s="37">
        <f>IFERROR(D1471/D1467*100,"0,0")</f>
        <v>0</v>
      </c>
      <c r="F1471" s="37">
        <f>F1476</f>
        <v>0</v>
      </c>
      <c r="G1471" s="37" t="str">
        <f>IFERROR(F1471/F1467*100,"0,0")</f>
        <v>0,0</v>
      </c>
      <c r="H1471" s="37" t="str">
        <f t="shared" si="489"/>
        <v>0,0</v>
      </c>
    </row>
    <row r="1472" spans="1:8" hidden="1" outlineLevel="1" x14ac:dyDescent="0.2">
      <c r="A1472" s="131" t="s">
        <v>459</v>
      </c>
      <c r="B1472" s="138" t="s">
        <v>460</v>
      </c>
      <c r="C1472" s="116" t="s">
        <v>470</v>
      </c>
      <c r="D1472" s="33">
        <f>D1473+D1474+D1475+D1476</f>
        <v>125</v>
      </c>
      <c r="E1472" s="33">
        <f>E1473+E1474+E1475+E1476</f>
        <v>100</v>
      </c>
      <c r="F1472" s="33">
        <f>F1473+F1474+F1475+F1476</f>
        <v>0</v>
      </c>
      <c r="G1472" s="33">
        <f>G1473+G1474+G1475+G1476</f>
        <v>0</v>
      </c>
      <c r="H1472" s="33">
        <f t="shared" ref="H1472:H1473" si="490">IFERROR(F1472/D1472*100-100,"0")</f>
        <v>-100</v>
      </c>
    </row>
    <row r="1473" spans="1:8" ht="31.5" hidden="1" outlineLevel="1" x14ac:dyDescent="0.2">
      <c r="A1473" s="132"/>
      <c r="B1473" s="138"/>
      <c r="C1473" s="116" t="s">
        <v>471</v>
      </c>
      <c r="D1473" s="33">
        <v>125</v>
      </c>
      <c r="E1473" s="33">
        <f>IFERROR(D1473/D1472*100,"0,0")</f>
        <v>100</v>
      </c>
      <c r="F1473" s="33">
        <v>0</v>
      </c>
      <c r="G1473" s="33" t="str">
        <f>IFERROR(F1473/F1472*100,"0,0")</f>
        <v>0,0</v>
      </c>
      <c r="H1473" s="33">
        <f t="shared" si="490"/>
        <v>-100</v>
      </c>
    </row>
    <row r="1474" spans="1:8" hidden="1" outlineLevel="1" x14ac:dyDescent="0.2">
      <c r="A1474" s="132"/>
      <c r="B1474" s="138"/>
      <c r="C1474" s="116" t="s">
        <v>472</v>
      </c>
      <c r="D1474" s="33">
        <v>0</v>
      </c>
      <c r="E1474" s="33">
        <f>IFERROR(D1474/D1472*100,"0,0")</f>
        <v>0</v>
      </c>
      <c r="F1474" s="33">
        <v>0</v>
      </c>
      <c r="G1474" s="33" t="str">
        <f>IFERROR(F1474/F1472*100,"0,0")</f>
        <v>0,0</v>
      </c>
      <c r="H1474" s="33" t="str">
        <f>IFERROR(F1474/D1474*100-100,"0,0")</f>
        <v>0,0</v>
      </c>
    </row>
    <row r="1475" spans="1:8" hidden="1" outlineLevel="1" x14ac:dyDescent="0.2">
      <c r="A1475" s="132"/>
      <c r="B1475" s="138"/>
      <c r="C1475" s="116" t="s">
        <v>473</v>
      </c>
      <c r="D1475" s="33">
        <v>0</v>
      </c>
      <c r="E1475" s="33">
        <f>IFERROR(D1475/D1472*100,"0,0")</f>
        <v>0</v>
      </c>
      <c r="F1475" s="33">
        <v>0</v>
      </c>
      <c r="G1475" s="33" t="str">
        <f>IFERROR(F1475/F1472*100,"0,0")</f>
        <v>0,0</v>
      </c>
      <c r="H1475" s="33" t="str">
        <f t="shared" ref="H1475:H1476" si="491">IFERROR(F1475/D1475*100-100,"0,0")</f>
        <v>0,0</v>
      </c>
    </row>
    <row r="1476" spans="1:8" hidden="1" outlineLevel="1" x14ac:dyDescent="0.2">
      <c r="A1476" s="133"/>
      <c r="B1476" s="138"/>
      <c r="C1476" s="116" t="s">
        <v>474</v>
      </c>
      <c r="D1476" s="33">
        <v>0</v>
      </c>
      <c r="E1476" s="33">
        <f>IFERROR(D1476/D1472*100,"0,0")</f>
        <v>0</v>
      </c>
      <c r="F1476" s="33">
        <v>0</v>
      </c>
      <c r="G1476" s="33" t="str">
        <f>IFERROR(F1476/F1472*100,"0,0")</f>
        <v>0,0</v>
      </c>
      <c r="H1476" s="33" t="str">
        <f t="shared" si="491"/>
        <v>0,0</v>
      </c>
    </row>
    <row r="1477" spans="1:8" collapsed="1" x14ac:dyDescent="0.2">
      <c r="A1477" s="125" t="s">
        <v>623</v>
      </c>
      <c r="B1477" s="126"/>
      <c r="C1477" s="114" t="s">
        <v>470</v>
      </c>
      <c r="D1477" s="110">
        <f>SUM(D1478:D1481)</f>
        <v>7684499.0999999996</v>
      </c>
      <c r="E1477" s="112">
        <f>E1478+E1479+E1480+E1481</f>
        <v>100</v>
      </c>
      <c r="F1477" s="110">
        <f>SUM(F1478:F1481)</f>
        <v>5580535.9000000004</v>
      </c>
      <c r="G1477" s="112">
        <f>G1478+G1479+G1480+G1481</f>
        <v>100</v>
      </c>
      <c r="H1477" s="112">
        <f t="shared" ref="H1477:H1478" si="492">IFERROR(F1477/D1477*100-100,"0")</f>
        <v>-27.4</v>
      </c>
    </row>
    <row r="1478" spans="1:8" ht="31.5" x14ac:dyDescent="0.2">
      <c r="A1478" s="127"/>
      <c r="B1478" s="128"/>
      <c r="C1478" s="114" t="s">
        <v>471</v>
      </c>
      <c r="D1478" s="110">
        <f>D8+D348+D138+D458+D983+D1083+D1163+D1243+D1318+D1348+D1043+D673+D1428+D1453+D1468</f>
        <v>3805050.7</v>
      </c>
      <c r="E1478" s="112">
        <f>IFERROR(D1478/D1477*100,"0,0")</f>
        <v>49.5</v>
      </c>
      <c r="F1478" s="110">
        <f>F8+F348+F138+F458+F983+F1083++F1163+F1243+F1318+F1348+F1043+F673+F1428+F1453+F1468</f>
        <v>2724403.21</v>
      </c>
      <c r="G1478" s="112">
        <f>IFERROR(F1478/F1477*100,"0,0")</f>
        <v>48.8</v>
      </c>
      <c r="H1478" s="112">
        <f t="shared" si="492"/>
        <v>-28.4</v>
      </c>
    </row>
    <row r="1479" spans="1:8" x14ac:dyDescent="0.2">
      <c r="A1479" s="127"/>
      <c r="B1479" s="128"/>
      <c r="C1479" s="114" t="s">
        <v>472</v>
      </c>
      <c r="D1479" s="110">
        <f>D9+D349+D139+D459+D984+D1084++D1164+D1244+D1319+D1349+D1044+D674+D1429+D1454+D1469</f>
        <v>511661.8</v>
      </c>
      <c r="E1479" s="112">
        <f>IFERROR(D1479/D1477*100,"0,0")</f>
        <v>6.7</v>
      </c>
      <c r="F1479" s="110">
        <f>F9+F349+F139+F459+F984+F1084++F1164+F1244+F1319+F1349+F1044+F674+F1429+F1454+F1469</f>
        <v>399461.53</v>
      </c>
      <c r="G1479" s="112">
        <f>IFERROR(F1479/F1477*100,"0,0")</f>
        <v>7.2</v>
      </c>
      <c r="H1479" s="112">
        <f>IFERROR(F1479/D1479*100-100,"0,0")</f>
        <v>-21.9</v>
      </c>
    </row>
    <row r="1480" spans="1:8" x14ac:dyDescent="0.2">
      <c r="A1480" s="127"/>
      <c r="B1480" s="128"/>
      <c r="C1480" s="114" t="s">
        <v>473</v>
      </c>
      <c r="D1480" s="110">
        <f>D10+D350+D140+D460+D985+D1085++D1165+D1245+D1320+D1350+D1045+D675+D1430+D1455+D1470</f>
        <v>3043309.4</v>
      </c>
      <c r="E1480" s="112">
        <f>IFERROR(D1480/D1477*100,"0,0")</f>
        <v>39.6</v>
      </c>
      <c r="F1480" s="110">
        <f>F10+F350+F140+F460+F985+F1085++F1165+F1245+F1320+F1350+F1045+F675+F1430+F1455+F1470</f>
        <v>2340074.98</v>
      </c>
      <c r="G1480" s="112">
        <f>IFERROR(F1480/F1477*100,"0,0")</f>
        <v>41.9</v>
      </c>
      <c r="H1480" s="112">
        <f t="shared" ref="H1480:H1482" si="493">IFERROR(F1480/D1480*100-100,"0")</f>
        <v>-23.1</v>
      </c>
    </row>
    <row r="1481" spans="1:8" x14ac:dyDescent="0.2">
      <c r="A1481" s="129"/>
      <c r="B1481" s="130"/>
      <c r="C1481" s="114" t="s">
        <v>474</v>
      </c>
      <c r="D1481" s="110">
        <f>D11+D351+D141+D461+D986+D1086++D1166+D1246+D1321+D1351+D1046+D676+D1431+D1456+D1471</f>
        <v>324477.2</v>
      </c>
      <c r="E1481" s="112">
        <f>IFERROR(D1481/D1477*100,"0,0")</f>
        <v>4.2</v>
      </c>
      <c r="F1481" s="110">
        <f>F11+F351+F141+F461+F986+F1086++F1166+F1246+F1321+F1351+F1046+F676+F1431+F1456+F1471</f>
        <v>116596.18</v>
      </c>
      <c r="G1481" s="112">
        <f>IFERROR(F1481/F1477*100,"0,0")</f>
        <v>2.1</v>
      </c>
      <c r="H1481" s="112">
        <f t="shared" si="493"/>
        <v>-64.099999999999994</v>
      </c>
    </row>
    <row r="1482" spans="1:8" hidden="1" x14ac:dyDescent="0.2">
      <c r="A1482" s="125" t="s">
        <v>624</v>
      </c>
      <c r="B1482" s="126"/>
      <c r="C1482" s="114" t="s">
        <v>470</v>
      </c>
      <c r="D1482" s="110">
        <f>SUM(D1483:D1486)</f>
        <v>0</v>
      </c>
      <c r="E1482" s="112">
        <f>E1483+E1484+E1485+E1486</f>
        <v>0</v>
      </c>
      <c r="F1482" s="110">
        <f>SUM(F1483:F1486)</f>
        <v>0</v>
      </c>
      <c r="G1482" s="112">
        <f>G1483+G1484+G1485+G1486</f>
        <v>0</v>
      </c>
      <c r="H1482" s="112" t="str">
        <f t="shared" si="493"/>
        <v>0</v>
      </c>
    </row>
    <row r="1483" spans="1:8" ht="31.5" hidden="1" x14ac:dyDescent="0.2">
      <c r="A1483" s="127"/>
      <c r="B1483" s="128"/>
      <c r="C1483" s="114" t="s">
        <v>471</v>
      </c>
      <c r="D1483" s="110"/>
      <c r="E1483" s="112" t="str">
        <f>IFERROR(D1483/D1482*100,"0,0")</f>
        <v>0,0</v>
      </c>
      <c r="F1483" s="110"/>
      <c r="G1483" s="112" t="str">
        <f>IFERROR(F1483/F1482*100,"0,0")</f>
        <v>0,0</v>
      </c>
      <c r="H1483" s="112">
        <f t="shared" ref="H1483:H1486" si="494">F1483-F1478</f>
        <v>-2724403.2000000002</v>
      </c>
    </row>
    <row r="1484" spans="1:8" hidden="1" x14ac:dyDescent="0.2">
      <c r="A1484" s="127"/>
      <c r="B1484" s="128"/>
      <c r="C1484" s="114" t="s">
        <v>472</v>
      </c>
      <c r="D1484" s="110"/>
      <c r="E1484" s="112" t="str">
        <f>IFERROR(D1484/D1482*100,"0,0")</f>
        <v>0,0</v>
      </c>
      <c r="F1484" s="110"/>
      <c r="G1484" s="112" t="str">
        <f>IFERROR(F1484/F1482*100,"0,0")</f>
        <v>0,0</v>
      </c>
      <c r="H1484" s="112">
        <f t="shared" si="494"/>
        <v>-399461.5</v>
      </c>
    </row>
    <row r="1485" spans="1:8" hidden="1" x14ac:dyDescent="0.2">
      <c r="A1485" s="127"/>
      <c r="B1485" s="128"/>
      <c r="C1485" s="114" t="s">
        <v>473</v>
      </c>
      <c r="D1485" s="110"/>
      <c r="E1485" s="112" t="str">
        <f>IFERROR(D1485/D1482*100,"0,0")</f>
        <v>0,0</v>
      </c>
      <c r="F1485" s="110"/>
      <c r="G1485" s="112" t="str">
        <f>IFERROR(F1485/F1482*100,"0,0")</f>
        <v>0,0</v>
      </c>
      <c r="H1485" s="112">
        <f t="shared" si="494"/>
        <v>-2340075</v>
      </c>
    </row>
    <row r="1486" spans="1:8" hidden="1" x14ac:dyDescent="0.2">
      <c r="A1486" s="129"/>
      <c r="B1486" s="130"/>
      <c r="C1486" s="114" t="s">
        <v>474</v>
      </c>
      <c r="D1486" s="110"/>
      <c r="E1486" s="112" t="str">
        <f>IFERROR(D1486/D1482*100,"0,0")</f>
        <v>0,0</v>
      </c>
      <c r="F1486" s="110"/>
      <c r="G1486" s="112" t="str">
        <f>IFERROR(F1486/F1482*100,"0,0")</f>
        <v>0,0</v>
      </c>
      <c r="H1486" s="112">
        <f t="shared" si="494"/>
        <v>-116596.2</v>
      </c>
    </row>
  </sheetData>
  <mergeCells count="596">
    <mergeCell ref="A292:A296"/>
    <mergeCell ref="B292:B296"/>
    <mergeCell ref="A2:H2"/>
    <mergeCell ref="A4:A5"/>
    <mergeCell ref="B4:B5"/>
    <mergeCell ref="C4:C5"/>
    <mergeCell ref="D4:E4"/>
    <mergeCell ref="F4:G4"/>
    <mergeCell ref="H4:H5"/>
    <mergeCell ref="A7:A11"/>
    <mergeCell ref="B7:B11"/>
    <mergeCell ref="A12:A16"/>
    <mergeCell ref="B12:B16"/>
    <mergeCell ref="A17:A21"/>
    <mergeCell ref="B17:B21"/>
    <mergeCell ref="A22:A26"/>
    <mergeCell ref="B22:B26"/>
    <mergeCell ref="A27:A31"/>
    <mergeCell ref="B27:B31"/>
    <mergeCell ref="A32:A36"/>
    <mergeCell ref="B32:B36"/>
    <mergeCell ref="A37:A41"/>
    <mergeCell ref="B37:B41"/>
    <mergeCell ref="A42:A46"/>
    <mergeCell ref="B42:B46"/>
    <mergeCell ref="A47:A51"/>
    <mergeCell ref="B47:B51"/>
    <mergeCell ref="A52:A56"/>
    <mergeCell ref="B52:B56"/>
    <mergeCell ref="A57:A61"/>
    <mergeCell ref="B57:B61"/>
    <mergeCell ref="A62:A66"/>
    <mergeCell ref="B62:B66"/>
    <mergeCell ref="A67:A71"/>
    <mergeCell ref="B67:B71"/>
    <mergeCell ref="A72:A76"/>
    <mergeCell ref="B72:B76"/>
    <mergeCell ref="A77:A81"/>
    <mergeCell ref="B77:B81"/>
    <mergeCell ref="A82:A86"/>
    <mergeCell ref="B82:B86"/>
    <mergeCell ref="A87:A91"/>
    <mergeCell ref="B87:B91"/>
    <mergeCell ref="A92:A96"/>
    <mergeCell ref="B92:B96"/>
    <mergeCell ref="A97:A101"/>
    <mergeCell ref="B97:B101"/>
    <mergeCell ref="A102:A106"/>
    <mergeCell ref="B102:B106"/>
    <mergeCell ref="A107:A111"/>
    <mergeCell ref="B107:B111"/>
    <mergeCell ref="A112:A116"/>
    <mergeCell ref="B112:B116"/>
    <mergeCell ref="A117:A121"/>
    <mergeCell ref="B117:B121"/>
    <mergeCell ref="A122:A126"/>
    <mergeCell ref="B122:B126"/>
    <mergeCell ref="A127:A131"/>
    <mergeCell ref="B127:B131"/>
    <mergeCell ref="A132:A136"/>
    <mergeCell ref="B132:B136"/>
    <mergeCell ref="A137:A141"/>
    <mergeCell ref="B137:B141"/>
    <mergeCell ref="A142:A146"/>
    <mergeCell ref="B142:B146"/>
    <mergeCell ref="A147:A151"/>
    <mergeCell ref="B147:B151"/>
    <mergeCell ref="A152:A156"/>
    <mergeCell ref="B152:B156"/>
    <mergeCell ref="A157:A161"/>
    <mergeCell ref="B157:B161"/>
    <mergeCell ref="A162:A166"/>
    <mergeCell ref="B162:B166"/>
    <mergeCell ref="A167:A171"/>
    <mergeCell ref="B167:B171"/>
    <mergeCell ref="A172:A176"/>
    <mergeCell ref="B172:B176"/>
    <mergeCell ref="A177:A181"/>
    <mergeCell ref="B177:B181"/>
    <mergeCell ref="A182:A186"/>
    <mergeCell ref="B182:B186"/>
    <mergeCell ref="A187:A191"/>
    <mergeCell ref="B187:B191"/>
    <mergeCell ref="A192:A196"/>
    <mergeCell ref="B192:B196"/>
    <mergeCell ref="A197:A201"/>
    <mergeCell ref="B197:B201"/>
    <mergeCell ref="A202:A206"/>
    <mergeCell ref="B202:B206"/>
    <mergeCell ref="A207:A211"/>
    <mergeCell ref="B207:B211"/>
    <mergeCell ref="A212:A216"/>
    <mergeCell ref="B212:B216"/>
    <mergeCell ref="A217:A221"/>
    <mergeCell ref="B217:B221"/>
    <mergeCell ref="A227:A231"/>
    <mergeCell ref="B227:B231"/>
    <mergeCell ref="A232:A236"/>
    <mergeCell ref="B232:B236"/>
    <mergeCell ref="A237:A241"/>
    <mergeCell ref="B237:B241"/>
    <mergeCell ref="A222:A226"/>
    <mergeCell ref="B222:B226"/>
    <mergeCell ref="A242:A246"/>
    <mergeCell ref="B242:B246"/>
    <mergeCell ref="A247:A251"/>
    <mergeCell ref="B247:B251"/>
    <mergeCell ref="A252:A256"/>
    <mergeCell ref="B252:B256"/>
    <mergeCell ref="A257:A261"/>
    <mergeCell ref="B257:B261"/>
    <mergeCell ref="A262:A266"/>
    <mergeCell ref="B262:B266"/>
    <mergeCell ref="A267:A271"/>
    <mergeCell ref="B267:B271"/>
    <mergeCell ref="A272:A276"/>
    <mergeCell ref="B272:B276"/>
    <mergeCell ref="A277:A281"/>
    <mergeCell ref="B277:B281"/>
    <mergeCell ref="A282:A286"/>
    <mergeCell ref="B282:B286"/>
    <mergeCell ref="A287:A291"/>
    <mergeCell ref="B287:B291"/>
    <mergeCell ref="A297:A301"/>
    <mergeCell ref="B297:B301"/>
    <mergeCell ref="A302:A306"/>
    <mergeCell ref="B302:B306"/>
    <mergeCell ref="A307:A311"/>
    <mergeCell ref="B307:B311"/>
    <mergeCell ref="A312:A316"/>
    <mergeCell ref="B312:B316"/>
    <mergeCell ref="A317:A321"/>
    <mergeCell ref="B317:B321"/>
    <mergeCell ref="A322:A326"/>
    <mergeCell ref="B322:B326"/>
    <mergeCell ref="A327:A331"/>
    <mergeCell ref="B327:B331"/>
    <mergeCell ref="A332:A336"/>
    <mergeCell ref="B332:B336"/>
    <mergeCell ref="A337:A341"/>
    <mergeCell ref="B337:B341"/>
    <mergeCell ref="A342:A346"/>
    <mergeCell ref="B342:B346"/>
    <mergeCell ref="A347:A351"/>
    <mergeCell ref="B347:B351"/>
    <mergeCell ref="A352:A356"/>
    <mergeCell ref="B352:B356"/>
    <mergeCell ref="A357:A361"/>
    <mergeCell ref="B357:B361"/>
    <mergeCell ref="A362:A366"/>
    <mergeCell ref="B362:B366"/>
    <mergeCell ref="A367:A371"/>
    <mergeCell ref="B367:B371"/>
    <mergeCell ref="A372:A376"/>
    <mergeCell ref="B372:B376"/>
    <mergeCell ref="A377:A381"/>
    <mergeCell ref="B377:B381"/>
    <mergeCell ref="A382:A386"/>
    <mergeCell ref="B382:B386"/>
    <mergeCell ref="A387:A391"/>
    <mergeCell ref="B387:B391"/>
    <mergeCell ref="A392:A396"/>
    <mergeCell ref="B392:B396"/>
    <mergeCell ref="A397:A401"/>
    <mergeCell ref="B397:B401"/>
    <mergeCell ref="A402:A406"/>
    <mergeCell ref="B402:B406"/>
    <mergeCell ref="A407:A411"/>
    <mergeCell ref="B407:B411"/>
    <mergeCell ref="A412:A416"/>
    <mergeCell ref="B412:B416"/>
    <mergeCell ref="A417:A421"/>
    <mergeCell ref="B417:B421"/>
    <mergeCell ref="A422:A426"/>
    <mergeCell ref="B422:B426"/>
    <mergeCell ref="A427:A431"/>
    <mergeCell ref="B427:B431"/>
    <mergeCell ref="A432:A436"/>
    <mergeCell ref="B432:B436"/>
    <mergeCell ref="A437:A441"/>
    <mergeCell ref="B437:B441"/>
    <mergeCell ref="A442:A446"/>
    <mergeCell ref="B442:B446"/>
    <mergeCell ref="A447:A451"/>
    <mergeCell ref="B447:B451"/>
    <mergeCell ref="A452:A456"/>
    <mergeCell ref="B452:B456"/>
    <mergeCell ref="A457:A461"/>
    <mergeCell ref="B457:B461"/>
    <mergeCell ref="A462:A466"/>
    <mergeCell ref="B462:B466"/>
    <mergeCell ref="A467:A471"/>
    <mergeCell ref="B467:B471"/>
    <mergeCell ref="A472:A476"/>
    <mergeCell ref="B472:B476"/>
    <mergeCell ref="A477:A481"/>
    <mergeCell ref="B477:B481"/>
    <mergeCell ref="A482:A486"/>
    <mergeCell ref="B482:B486"/>
    <mergeCell ref="A487:A491"/>
    <mergeCell ref="B487:B491"/>
    <mergeCell ref="A492:A496"/>
    <mergeCell ref="B492:B496"/>
    <mergeCell ref="A497:A501"/>
    <mergeCell ref="B497:B501"/>
    <mergeCell ref="A502:A506"/>
    <mergeCell ref="B502:B506"/>
    <mergeCell ref="A507:A511"/>
    <mergeCell ref="B507:B511"/>
    <mergeCell ref="A512:A516"/>
    <mergeCell ref="B512:B516"/>
    <mergeCell ref="A517:A521"/>
    <mergeCell ref="B517:B521"/>
    <mergeCell ref="A522:A526"/>
    <mergeCell ref="B522:B526"/>
    <mergeCell ref="A527:A531"/>
    <mergeCell ref="B527:B531"/>
    <mergeCell ref="A532:A536"/>
    <mergeCell ref="B532:B536"/>
    <mergeCell ref="A537:A541"/>
    <mergeCell ref="B537:B541"/>
    <mergeCell ref="A542:A546"/>
    <mergeCell ref="B542:B546"/>
    <mergeCell ref="A572:A576"/>
    <mergeCell ref="B572:B576"/>
    <mergeCell ref="A577:A581"/>
    <mergeCell ref="B577:B581"/>
    <mergeCell ref="A547:A551"/>
    <mergeCell ref="B547:B551"/>
    <mergeCell ref="A552:A556"/>
    <mergeCell ref="B552:B556"/>
    <mergeCell ref="A557:A561"/>
    <mergeCell ref="B557:B561"/>
    <mergeCell ref="A562:A566"/>
    <mergeCell ref="B562:B566"/>
    <mergeCell ref="A567:A571"/>
    <mergeCell ref="B567:B571"/>
    <mergeCell ref="A587:A591"/>
    <mergeCell ref="B587:B591"/>
    <mergeCell ref="A592:A596"/>
    <mergeCell ref="B592:B596"/>
    <mergeCell ref="A597:A601"/>
    <mergeCell ref="B597:B601"/>
    <mergeCell ref="A602:A606"/>
    <mergeCell ref="B602:B606"/>
    <mergeCell ref="A582:A586"/>
    <mergeCell ref="B582:B586"/>
    <mergeCell ref="A607:A611"/>
    <mergeCell ref="B607:B611"/>
    <mergeCell ref="A612:A616"/>
    <mergeCell ref="B612:B616"/>
    <mergeCell ref="A617:A621"/>
    <mergeCell ref="B617:B621"/>
    <mergeCell ref="A622:A626"/>
    <mergeCell ref="B622:B626"/>
    <mergeCell ref="A627:A631"/>
    <mergeCell ref="B627:B631"/>
    <mergeCell ref="A632:A636"/>
    <mergeCell ref="B632:B636"/>
    <mergeCell ref="A637:A641"/>
    <mergeCell ref="B637:B641"/>
    <mergeCell ref="A642:A646"/>
    <mergeCell ref="B642:B646"/>
    <mergeCell ref="A647:A651"/>
    <mergeCell ref="B647:B651"/>
    <mergeCell ref="A652:A656"/>
    <mergeCell ref="B652:B656"/>
    <mergeCell ref="A657:A661"/>
    <mergeCell ref="B657:B661"/>
    <mergeCell ref="A662:A666"/>
    <mergeCell ref="B662:B666"/>
    <mergeCell ref="A667:A671"/>
    <mergeCell ref="B667:B671"/>
    <mergeCell ref="A672:A676"/>
    <mergeCell ref="B672:B676"/>
    <mergeCell ref="A677:A681"/>
    <mergeCell ref="B677:B681"/>
    <mergeCell ref="A682:A686"/>
    <mergeCell ref="B682:B686"/>
    <mergeCell ref="A687:A691"/>
    <mergeCell ref="B687:B691"/>
    <mergeCell ref="A692:A696"/>
    <mergeCell ref="B692:B696"/>
    <mergeCell ref="A697:A701"/>
    <mergeCell ref="B697:B701"/>
    <mergeCell ref="A702:A706"/>
    <mergeCell ref="B702:B706"/>
    <mergeCell ref="A707:A711"/>
    <mergeCell ref="B707:B711"/>
    <mergeCell ref="A712:A716"/>
    <mergeCell ref="B712:B716"/>
    <mergeCell ref="A717:A721"/>
    <mergeCell ref="B717:B721"/>
    <mergeCell ref="A722:A726"/>
    <mergeCell ref="B722:B726"/>
    <mergeCell ref="A727:A731"/>
    <mergeCell ref="B727:B731"/>
    <mergeCell ref="A732:A736"/>
    <mergeCell ref="B732:B736"/>
    <mergeCell ref="A737:A741"/>
    <mergeCell ref="B737:B741"/>
    <mergeCell ref="A742:A746"/>
    <mergeCell ref="B742:B746"/>
    <mergeCell ref="A747:A751"/>
    <mergeCell ref="B747:B751"/>
    <mergeCell ref="A752:A756"/>
    <mergeCell ref="B752:B756"/>
    <mergeCell ref="A757:A761"/>
    <mergeCell ref="B757:B761"/>
    <mergeCell ref="A762:A766"/>
    <mergeCell ref="B762:B766"/>
    <mergeCell ref="A767:A771"/>
    <mergeCell ref="B767:B771"/>
    <mergeCell ref="A772:A776"/>
    <mergeCell ref="B772:B776"/>
    <mergeCell ref="A777:A781"/>
    <mergeCell ref="B777:B781"/>
    <mergeCell ref="A782:A786"/>
    <mergeCell ref="B782:B786"/>
    <mergeCell ref="A787:A791"/>
    <mergeCell ref="B787:B791"/>
    <mergeCell ref="A792:A796"/>
    <mergeCell ref="B792:B796"/>
    <mergeCell ref="A797:A801"/>
    <mergeCell ref="B797:B801"/>
    <mergeCell ref="A802:A806"/>
    <mergeCell ref="B802:B806"/>
    <mergeCell ref="A807:A811"/>
    <mergeCell ref="B807:B811"/>
    <mergeCell ref="A812:A816"/>
    <mergeCell ref="B812:B816"/>
    <mergeCell ref="A817:A821"/>
    <mergeCell ref="B817:B821"/>
    <mergeCell ref="A822:A826"/>
    <mergeCell ref="B822:B826"/>
    <mergeCell ref="A827:A831"/>
    <mergeCell ref="B827:B831"/>
    <mergeCell ref="A837:A841"/>
    <mergeCell ref="B837:B841"/>
    <mergeCell ref="A862:A866"/>
    <mergeCell ref="B862:B866"/>
    <mergeCell ref="A867:A871"/>
    <mergeCell ref="B867:B871"/>
    <mergeCell ref="A872:A876"/>
    <mergeCell ref="B872:B876"/>
    <mergeCell ref="A877:A881"/>
    <mergeCell ref="B877:B881"/>
    <mergeCell ref="A842:A846"/>
    <mergeCell ref="B842:B846"/>
    <mergeCell ref="A847:A851"/>
    <mergeCell ref="B847:B851"/>
    <mergeCell ref="A852:A856"/>
    <mergeCell ref="B852:B856"/>
    <mergeCell ref="A857:A861"/>
    <mergeCell ref="B857:B861"/>
    <mergeCell ref="A882:A886"/>
    <mergeCell ref="B882:B886"/>
    <mergeCell ref="A887:A891"/>
    <mergeCell ref="B887:B891"/>
    <mergeCell ref="A892:A896"/>
    <mergeCell ref="B892:B896"/>
    <mergeCell ref="A897:A901"/>
    <mergeCell ref="B897:B901"/>
    <mergeCell ref="A902:A906"/>
    <mergeCell ref="B902:B906"/>
    <mergeCell ref="A907:A911"/>
    <mergeCell ref="B907:B911"/>
    <mergeCell ref="A912:A916"/>
    <mergeCell ref="B912:B916"/>
    <mergeCell ref="A917:A921"/>
    <mergeCell ref="B917:B921"/>
    <mergeCell ref="A922:A926"/>
    <mergeCell ref="B922:B926"/>
    <mergeCell ref="A927:A931"/>
    <mergeCell ref="B927:B931"/>
    <mergeCell ref="A932:A936"/>
    <mergeCell ref="B932:B936"/>
    <mergeCell ref="A937:A941"/>
    <mergeCell ref="B937:B941"/>
    <mergeCell ref="A942:A946"/>
    <mergeCell ref="B942:B946"/>
    <mergeCell ref="A947:A951"/>
    <mergeCell ref="B947:B951"/>
    <mergeCell ref="A952:A956"/>
    <mergeCell ref="B952:B956"/>
    <mergeCell ref="A957:A961"/>
    <mergeCell ref="B957:B961"/>
    <mergeCell ref="A962:A966"/>
    <mergeCell ref="B962:B966"/>
    <mergeCell ref="A967:A971"/>
    <mergeCell ref="B967:B971"/>
    <mergeCell ref="A972:A976"/>
    <mergeCell ref="B972:B976"/>
    <mergeCell ref="A977:A981"/>
    <mergeCell ref="B977:B981"/>
    <mergeCell ref="A982:A986"/>
    <mergeCell ref="B982:B986"/>
    <mergeCell ref="A987:A991"/>
    <mergeCell ref="B987:B991"/>
    <mergeCell ref="A992:A996"/>
    <mergeCell ref="B992:B996"/>
    <mergeCell ref="A997:A1001"/>
    <mergeCell ref="B997:B1001"/>
    <mergeCell ref="A1002:A1006"/>
    <mergeCell ref="B1002:B1006"/>
    <mergeCell ref="A1007:A1011"/>
    <mergeCell ref="B1007:B1011"/>
    <mergeCell ref="A1012:A1016"/>
    <mergeCell ref="B1012:B1016"/>
    <mergeCell ref="A1017:A1021"/>
    <mergeCell ref="B1017:B1021"/>
    <mergeCell ref="A1022:A1026"/>
    <mergeCell ref="B1022:B1026"/>
    <mergeCell ref="A1027:A1031"/>
    <mergeCell ref="B1027:B1031"/>
    <mergeCell ref="A1032:A1036"/>
    <mergeCell ref="B1032:B1036"/>
    <mergeCell ref="A1037:A1041"/>
    <mergeCell ref="B1037:B1041"/>
    <mergeCell ref="A1042:A1046"/>
    <mergeCell ref="B1042:B1046"/>
    <mergeCell ref="A1047:A1051"/>
    <mergeCell ref="B1047:B1051"/>
    <mergeCell ref="A1052:A1056"/>
    <mergeCell ref="B1052:B1056"/>
    <mergeCell ref="A1057:A1061"/>
    <mergeCell ref="B1057:B1061"/>
    <mergeCell ref="A1062:A1066"/>
    <mergeCell ref="B1062:B1066"/>
    <mergeCell ref="A1067:A1071"/>
    <mergeCell ref="B1067:B1071"/>
    <mergeCell ref="A1072:A1076"/>
    <mergeCell ref="B1072:B1076"/>
    <mergeCell ref="A1077:A1081"/>
    <mergeCell ref="B1077:B1081"/>
    <mergeCell ref="A1082:A1086"/>
    <mergeCell ref="B1082:B1086"/>
    <mergeCell ref="A1087:A1091"/>
    <mergeCell ref="B1087:B1091"/>
    <mergeCell ref="A1092:A1096"/>
    <mergeCell ref="B1092:B1096"/>
    <mergeCell ref="A1097:A1101"/>
    <mergeCell ref="B1097:B1101"/>
    <mergeCell ref="A1107:A1111"/>
    <mergeCell ref="B1107:B1111"/>
    <mergeCell ref="A1102:A1106"/>
    <mergeCell ref="B1102:B1106"/>
    <mergeCell ref="A1112:A1116"/>
    <mergeCell ref="B1112:B1116"/>
    <mergeCell ref="A1117:A1121"/>
    <mergeCell ref="B1117:B1121"/>
    <mergeCell ref="A1122:A1126"/>
    <mergeCell ref="B1122:B1126"/>
    <mergeCell ref="A1127:A1131"/>
    <mergeCell ref="B1127:B1131"/>
    <mergeCell ref="A1142:A1146"/>
    <mergeCell ref="B1142:B1146"/>
    <mergeCell ref="A1132:A1136"/>
    <mergeCell ref="B1132:B1136"/>
    <mergeCell ref="A1137:A1141"/>
    <mergeCell ref="B1137:B1141"/>
    <mergeCell ref="A1147:A1151"/>
    <mergeCell ref="B1147:B1151"/>
    <mergeCell ref="A1162:A1166"/>
    <mergeCell ref="B1162:B1166"/>
    <mergeCell ref="A1167:A1171"/>
    <mergeCell ref="B1167:B1171"/>
    <mergeCell ref="A1172:A1176"/>
    <mergeCell ref="B1172:B1176"/>
    <mergeCell ref="A1177:A1181"/>
    <mergeCell ref="B1177:B1181"/>
    <mergeCell ref="A1152:A1156"/>
    <mergeCell ref="B1152:B1156"/>
    <mergeCell ref="A1157:A1161"/>
    <mergeCell ref="B1157:B1161"/>
    <mergeCell ref="A1182:A1186"/>
    <mergeCell ref="B1182:B1186"/>
    <mergeCell ref="A1187:A1191"/>
    <mergeCell ref="B1187:B1191"/>
    <mergeCell ref="A1192:A1196"/>
    <mergeCell ref="B1192:B1196"/>
    <mergeCell ref="A1197:A1201"/>
    <mergeCell ref="B1197:B1201"/>
    <mergeCell ref="A1202:A1206"/>
    <mergeCell ref="B1202:B1206"/>
    <mergeCell ref="A1207:A1211"/>
    <mergeCell ref="B1207:B1211"/>
    <mergeCell ref="A1212:A1216"/>
    <mergeCell ref="B1212:B1216"/>
    <mergeCell ref="A1217:A1221"/>
    <mergeCell ref="B1217:B1221"/>
    <mergeCell ref="A1222:A1226"/>
    <mergeCell ref="B1222:B1226"/>
    <mergeCell ref="A1227:A1231"/>
    <mergeCell ref="B1227:B1231"/>
    <mergeCell ref="A1232:A1236"/>
    <mergeCell ref="B1232:B1236"/>
    <mergeCell ref="A1237:A1241"/>
    <mergeCell ref="B1237:B1241"/>
    <mergeCell ref="A1242:A1246"/>
    <mergeCell ref="B1242:B1246"/>
    <mergeCell ref="A1247:A1251"/>
    <mergeCell ref="B1247:B1251"/>
    <mergeCell ref="A1252:A1256"/>
    <mergeCell ref="B1252:B1256"/>
    <mergeCell ref="A1257:A1261"/>
    <mergeCell ref="B1257:B1261"/>
    <mergeCell ref="A1262:A1266"/>
    <mergeCell ref="B1262:B1266"/>
    <mergeCell ref="A1267:A1271"/>
    <mergeCell ref="B1267:B1271"/>
    <mergeCell ref="A1272:A1276"/>
    <mergeCell ref="B1272:B1276"/>
    <mergeCell ref="A1277:A1281"/>
    <mergeCell ref="B1277:B1281"/>
    <mergeCell ref="A1282:A1286"/>
    <mergeCell ref="B1282:B1286"/>
    <mergeCell ref="A1287:A1291"/>
    <mergeCell ref="B1287:B1291"/>
    <mergeCell ref="A1292:A1296"/>
    <mergeCell ref="B1292:B1296"/>
    <mergeCell ref="A1297:A1301"/>
    <mergeCell ref="B1297:B1301"/>
    <mergeCell ref="A1302:A1306"/>
    <mergeCell ref="B1302:B1306"/>
    <mergeCell ref="A1307:A1311"/>
    <mergeCell ref="B1307:B1311"/>
    <mergeCell ref="A1312:A1316"/>
    <mergeCell ref="B1312:B1316"/>
    <mergeCell ref="A1317:A1321"/>
    <mergeCell ref="B1317:B1321"/>
    <mergeCell ref="A1322:A1326"/>
    <mergeCell ref="B1322:B1326"/>
    <mergeCell ref="A1327:A1331"/>
    <mergeCell ref="B1327:B1331"/>
    <mergeCell ref="A1332:A1336"/>
    <mergeCell ref="B1332:B1336"/>
    <mergeCell ref="A1337:A1341"/>
    <mergeCell ref="B1337:B1341"/>
    <mergeCell ref="A1342:A1346"/>
    <mergeCell ref="B1342:B1346"/>
    <mergeCell ref="A1347:A1351"/>
    <mergeCell ref="B1347:B1351"/>
    <mergeCell ref="A1352:A1356"/>
    <mergeCell ref="B1352:B1356"/>
    <mergeCell ref="A1357:A1361"/>
    <mergeCell ref="B1357:B1361"/>
    <mergeCell ref="A1362:A1366"/>
    <mergeCell ref="B1362:B1366"/>
    <mergeCell ref="A1367:A1371"/>
    <mergeCell ref="B1367:B1371"/>
    <mergeCell ref="A1372:A1376"/>
    <mergeCell ref="B1372:B1376"/>
    <mergeCell ref="A1377:A1381"/>
    <mergeCell ref="B1377:B1381"/>
    <mergeCell ref="B1412:B1416"/>
    <mergeCell ref="A1417:A1421"/>
    <mergeCell ref="B1417:B1421"/>
    <mergeCell ref="A1422:A1426"/>
    <mergeCell ref="B1422:B1426"/>
    <mergeCell ref="A1427:A1431"/>
    <mergeCell ref="B1427:B1431"/>
    <mergeCell ref="A1382:A1386"/>
    <mergeCell ref="B1382:B1386"/>
    <mergeCell ref="A1387:A1391"/>
    <mergeCell ref="B1387:B1391"/>
    <mergeCell ref="A1392:A1396"/>
    <mergeCell ref="B1392:B1396"/>
    <mergeCell ref="A1397:A1401"/>
    <mergeCell ref="B1397:B1401"/>
    <mergeCell ref="A1402:A1406"/>
    <mergeCell ref="B1402:B1406"/>
    <mergeCell ref="A832:A836"/>
    <mergeCell ref="B832:B836"/>
    <mergeCell ref="A1482:B1486"/>
    <mergeCell ref="A1457:A1461"/>
    <mergeCell ref="B1457:B1461"/>
    <mergeCell ref="A1462:A1466"/>
    <mergeCell ref="B1462:B1466"/>
    <mergeCell ref="A1467:A1471"/>
    <mergeCell ref="B1467:B1471"/>
    <mergeCell ref="A1472:A1476"/>
    <mergeCell ref="B1472:B1476"/>
    <mergeCell ref="A1477:B1481"/>
    <mergeCell ref="A1432:A1441"/>
    <mergeCell ref="B1432:B1436"/>
    <mergeCell ref="B1437:B1441"/>
    <mergeCell ref="A1442:A1446"/>
    <mergeCell ref="B1442:B1446"/>
    <mergeCell ref="A1447:A1451"/>
    <mergeCell ref="B1447:B1451"/>
    <mergeCell ref="A1452:A1456"/>
    <mergeCell ref="B1452:B1456"/>
    <mergeCell ref="A1407:A1411"/>
    <mergeCell ref="B1407:B1411"/>
    <mergeCell ref="A1412:A1416"/>
  </mergeCells>
  <pageMargins left="0.39370078740157483" right="0.39370078740157483" top="0.19685039370078741" bottom="0.19685039370078741" header="0.31496062992125984" footer="0.31496062992125984"/>
  <pageSetup paperSize="9" scale="50" orientation="portrait" r:id="rId1"/>
  <rowBreaks count="1" manualBreakCount="1">
    <brk id="148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форма 2</vt:lpstr>
      <vt:lpstr>форма 4 </vt:lpstr>
      <vt:lpstr>'форма 4 '!Print_Titles</vt:lpstr>
      <vt:lpstr>'форма 2'!Область_печати</vt:lpstr>
      <vt:lpstr>'форма 4 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Алена Шмыгова</cp:lastModifiedBy>
  <cp:revision>5</cp:revision>
  <cp:lastPrinted>2024-11-13T08:20:27Z</cp:lastPrinted>
  <dcterms:created xsi:type="dcterms:W3CDTF">1996-10-08T23:32:33Z</dcterms:created>
  <dcterms:modified xsi:type="dcterms:W3CDTF">2024-11-13T08:23:52Z</dcterms:modified>
</cp:coreProperties>
</file>