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145" activeTab="0"/>
  </bookViews>
  <sheets>
    <sheet name="форма 2" sheetId="1" r:id="rId1"/>
    <sheet name=" форма 4" sheetId="2" r:id="rId2"/>
  </sheets>
  <definedNames/>
  <calcPr fullCalcOnLoad="1"/>
</workbook>
</file>

<file path=xl/sharedStrings.xml><?xml version="1.0" encoding="utf-8"?>
<sst xmlns="http://schemas.openxmlformats.org/spreadsheetml/2006/main" count="3834" uniqueCount="1205">
  <si>
    <t>Плановое значение показателя ошибочно не было уточнено, оно составляет 5,4 и фактическое отклонение составило 103,7 %, см. показатель выше. В течение учебного года не осуществляется прием детей в ДОУ, тем самым , увеличивается количество детей, находящихся в очереди на получение места в ДОУ</t>
  </si>
  <si>
    <t>Отклонение связано с наличием вободных мест в районных ДОУ, а также неукомплектованностью старших и подготовительных групп некоторых городских садов</t>
  </si>
  <si>
    <t>Увеличилось участие детей в конкурсах различной направленности и разного уровня.</t>
  </si>
  <si>
    <t>Отдых детей планируется также на период с сентября по декабрь 2015 г.</t>
  </si>
  <si>
    <t>Отклонение связано с тем, что учтены контрольно-надзорные процедуры двух кварталов, к концу года показатель должен быть достигнут</t>
  </si>
  <si>
    <r>
      <t xml:space="preserve">Основное мероприятие 1.1.22.  </t>
    </r>
    <r>
      <rPr>
        <sz val="13"/>
        <rFont val="Times New Roman"/>
        <family val="1"/>
      </rPr>
      <t xml:space="preserve">Выплата пособий малоимущим гражданам и гражданам,  оказавшимся в тяжелой жизненной ситуации  </t>
    </r>
  </si>
  <si>
    <r>
      <t xml:space="preserve">Основное мероприятие 1.1.23. </t>
    </r>
    <r>
      <rPr>
        <sz val="13"/>
        <rFont val="Times New Roman"/>
        <family val="1"/>
      </rPr>
      <t>Выплата  пособий при рождении ребенка  гражданам, не подлежащим обязательному социальному страхованию на случай временной нетрудоспособности и в связи с материнством</t>
    </r>
  </si>
  <si>
    <t>Основное мероприятие 3.1.1. "Содержание и ремонт автомобильных дорог общего пользования местного значения"</t>
  </si>
  <si>
    <t>Показатель 3.1.                                                                                  Доля площади убираемой территории в общей площади, подлежащей уборке</t>
  </si>
  <si>
    <t>Подпрограмма 4 «Благоустройство дворовых территорий многоквартирных домов, проездов к дворовым территориям многоквартирных домов Губкинского городского округа на 2014-2020 годы»</t>
  </si>
  <si>
    <t xml:space="preserve">Показатель 4.1.                        Количество капитально отремонтированных дворовых территорий и проездов к дворовым территориям многоквартирных домов                                     </t>
  </si>
  <si>
    <t>Основное мероприятие 4.1. «Благоустройство дворовых территорий»</t>
  </si>
  <si>
    <t xml:space="preserve">Показатель 4.1.1.1.                 Количество капитально отремонтированных дворовых территорий и проездов к дворовым территориям многоквартирных домов                                     </t>
  </si>
  <si>
    <t>Обеспеченность населения торговыми площадями на 1 тысячу жителей</t>
  </si>
  <si>
    <t>Основное мероприятие  2.1   Профессиональная подготовка, переподготовка и повышение квалификации</t>
  </si>
  <si>
    <t>Количество обученных специалистов торговых предприятий</t>
  </si>
  <si>
    <t>Количество предприятий, внедривших новые технологии, формы и методы торговли</t>
  </si>
  <si>
    <t>Основное мероприятие 2.2  Мероприятия, направленные на повышение уровня профессионального мастерства</t>
  </si>
  <si>
    <t>Количество предприятий, принявших участие в конкурсе</t>
  </si>
  <si>
    <t>Количество предприятий, которые расширили и совершенствовали дополнительные услуги (организация работы отделов кулинарии, доставка товаров на дом, сборка и установка крупногабаритных товаров на дому, установка сложной бытовой техники, продажа товаров в рассрочку, заказ товаров по каталогам)</t>
  </si>
  <si>
    <t>Подпрограмма 1 "Профилактика правонарушений и преступлений, обеспечение безопасности дорожного движения на территории Губкинского городского округа на 2014-2020 годы»</t>
  </si>
  <si>
    <t>Подпрограмма 2 «Развитие общего образования»</t>
  </si>
  <si>
    <t>Подпрограмма 3 «Развитие дополнительного образования, поддержка талантливых и одаренных детей»</t>
  </si>
  <si>
    <t>Подпрограмма 4 «Здоровое поколение»</t>
  </si>
  <si>
    <t>Подпрограмма 5 «Методическая поддержка педагогических работников образовательных учреждений»</t>
  </si>
  <si>
    <t>Подпрограмма 6 «Обеспечение безопасного, качественного отдыха и оздоровления детей в летний период»</t>
  </si>
  <si>
    <t xml:space="preserve">Подпрограмма 7 «Развитие муниципальной кадровой политики в органах самоуправления Губкинского округа» </t>
  </si>
  <si>
    <t>Подпрограмма 8 «Обеспечение реализации подпрограмм и основных мероприятий Программы в соответствии с установленными сроками и этапами»</t>
  </si>
  <si>
    <t>Подпрограмма 1 «Развитие библиотечного дела Губкинского городского округа  на 2014 -2020 годы»</t>
  </si>
  <si>
    <t>Форма 2 сводная. Сведения о достижении значений целевых показателей муниципальных программ за 6 месяцев 2015 года</t>
  </si>
  <si>
    <t>Подпрограмма 2 «Развитие музейного дела Губкинского городского округа  на 2014 - 2020 годы»</t>
  </si>
  <si>
    <t>Подпрограмма 3 «Развитие театрального искусства Губкинского городского  округа  на 2014 -2020 годы»</t>
  </si>
  <si>
    <t>Подпрограмма 4 «Развитие культурно - досуговой деятельности и народного творчества Губкинского городского округа  на 2014 - 2020 годы»</t>
  </si>
  <si>
    <t>Подпрограмма 5 «Развитие киноискусства Губкинского городского округа  на 2014 - 2020 годы»</t>
  </si>
  <si>
    <t>Подпрограмма 6 «Развитие туризма Губкинского городского округа  на 2014 - 2020 годы»</t>
  </si>
  <si>
    <t xml:space="preserve">Подпрограмма 7 «Обеспечение реализации муниципальной программы «Развитие культуры, искусства и туризма Губкинского городского округа  на 2014 -2020 годы» </t>
  </si>
  <si>
    <t>участников/ зрителей,(семей)</t>
  </si>
  <si>
    <t>Качество знаний обучающихся общеобразовательных учреждений</t>
  </si>
  <si>
    <t>Удельный вес численности обучающихся по дополнительным образовательным программам, участвующих в олимпиадах и конкурсах различного уровня, в общей численности обучающихся по дополнительным образовательным программам</t>
  </si>
  <si>
    <t>Удельный вес детей и подростков, успешно социализированных в общество сверстников (от общего количества получивших специализированную помощь)</t>
  </si>
  <si>
    <t>Охват руководящих и педагогических работников различными формами повышения квалификации</t>
  </si>
  <si>
    <t>Доля детей, охваченных организованным отдыхом и оздоровлением на базе оздоровительных лагерей с дневным пребыванием в учреждениях, подведомственных управлению образования и науки, в общей численности детей в общеобразовательных учреждениях</t>
  </si>
  <si>
    <t>Показатель 1. Доля газетных площадей с информацией о деятельности органов местного самоуправления, в общем объеме тиража</t>
  </si>
  <si>
    <t>показатель годовой</t>
  </si>
  <si>
    <t>Основное  мероприятие 1.1.1. Оплата жилищно-коммунальных услуг отдельным категориям граждан (за счет субвенций из федерального бюджета)</t>
  </si>
  <si>
    <t>Показатель 1.1.1.1.
Количество граждан, получивших услуги по оплате жилищно-коммунальных услуг в денежной форме</t>
  </si>
  <si>
    <t>Показатель 1.1.1.1.1.
Количество граждан, получивших услуги по оплате жилищно-коммунальных услуг в денежной форме в соответствии с Федеральным законом от 12.01.1995 г.        № 5-ФЗ «О ветеранах»</t>
  </si>
  <si>
    <t xml:space="preserve">Мероприятие 1.1.1.2. Оплата жилищно-коммунальных услуг отдельным категориям граждан в соответствии с Федеральным законом от 24.11.1995 г. № 181-ФЗ «О социальной защите инвалидов в Российской Федерации» (за счет субвенций из федерального бюджета)
</t>
  </si>
  <si>
    <t>Показатель 1.1.1.2.1.
Количество граждан, получивших услуги по оплате жилищно-коммунальных услуг в денежной форме в соответствии  с Федеральным законом от 24.11.1995 г. № 181-ФЗ «О социальной защите инвалидов в Российской Федерации»</t>
  </si>
  <si>
    <t>Основное мероприятие 2.2. "Мероприятия"</t>
  </si>
  <si>
    <t>Количество спортивно-массовых мероприятий по футболу</t>
  </si>
  <si>
    <t>Подпрограмма 3 "Губкинская школа здоровья на 2014-2020 годы"</t>
  </si>
  <si>
    <t>Основное мероприятие 3.1. "Мероприятия"</t>
  </si>
  <si>
    <t>Подпрограмма 4 "Обеспечение реализации муниципальной программы "Развитие физической культуры и спорта в Губкинском городском округе на 2014-2020 годы"</t>
  </si>
  <si>
    <t>Уровень достижения показателей муниципальной программы и ее подпрограмм</t>
  </si>
  <si>
    <t>Основное мероприятие 4.1. "Обеспечение функций органов местного самоуправления"</t>
  </si>
  <si>
    <t>Основное мероприятие 4.2. "Организация бухгалтерского обслуживания учреждений в рамках подпрограмы "Обеспечение реализации муниципальной программы "Развитие физической культуры и спорта в Губкинском городском округе"</t>
  </si>
  <si>
    <t>Уровень целевого использования бюджетных средств</t>
  </si>
  <si>
    <t>Подпрограмма 1 «Развитие физической культуры и массового спорта в Губкинском городском округе на 2014-2020 годы»</t>
  </si>
  <si>
    <t>Основное мероприятие 1.1.1.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субсидий"</t>
  </si>
  <si>
    <t>Основное мероприятие 1.1.3. "Мероприятия"</t>
  </si>
  <si>
    <t>Основное мероприятие 1.1.4." Адресная финансовая поддержка спортивных организаций, осуществляющих подготовку спортивного резерва для сборных команд Российской Федерации»</t>
  </si>
  <si>
    <t>Подпрограмма 2 «Развитие футбола в Губкинском городском округе на 2014-2020 годы»</t>
  </si>
  <si>
    <t>Основное мероприятие 2.1.1.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</si>
  <si>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Основное мероприятие 2.1.2. "Мероприятия"</t>
  </si>
  <si>
    <t>Подпрограмма 3 «Губкинская школа здоровья на 2014-2020 годы»</t>
  </si>
  <si>
    <t>Основное мероприятие 3.1.1. "Мероприятия"</t>
  </si>
  <si>
    <t>Подпрограмма 4 «Обеспечение реализации муниципальной программы «Развитие физической культуры и спорта в Губкинском городском округе на 2014-2020 годы»</t>
  </si>
  <si>
    <t>Основное мероприятие 4.1.1. "Обеспечение функций органов   местного самоуправления»</t>
  </si>
  <si>
    <t>Основное мероприятие 4.1.2. "Организация бухгалтерского обслуживания учреждений в рамках подпрограммы «Обеспечение реализации муниципальной программы «Развитие физической культуры и спорта в Губкинском городском округе"</t>
  </si>
  <si>
    <t>1/3</t>
  </si>
  <si>
    <t>Основное мероприятие 3.2.</t>
  </si>
  <si>
    <t>Обеспечение бухгалтерского учета и контроля за целевым использованием бюджетных средств, %</t>
  </si>
  <si>
    <t xml:space="preserve">Основное мероприятие 3.2.   Осуществление отдельных государственных полномочий в сфере охраны здоровья населения (организация бухгалтерского обслуживания)  </t>
  </si>
  <si>
    <t>государственные внебюджетные фонды</t>
  </si>
  <si>
    <t>Основное мероприятие 1.1.  Осуществление отдельных государственных полномочий в сфере охраны здоровья населения по обеспечению доступности медицинской помощи и повышению эффективности медицинских услуг</t>
  </si>
  <si>
    <t>Основное мероприятие 1.2.  Капитальный ремонт учреждений здравоохранения</t>
  </si>
  <si>
    <t>Основное мероприятие 2.1.  Обеспечение муниципального здравоохранения врачебными кадрами</t>
  </si>
  <si>
    <t>Основное мероприятие 2.1.5. Реконструкция и капитальный ремонт общеобразовательных учреждений</t>
  </si>
  <si>
    <t>Показатель 6.
Количество молодых семей, улучшивших жилищные условия за счет безвозмездной социальной выплаты на улучшение жилищных условий</t>
  </si>
  <si>
    <t>кол-во сем.</t>
  </si>
  <si>
    <t>Подпрограмма 1 "Молодежная политика на 2014-2020 гг."</t>
  </si>
  <si>
    <t>Показатель 1.1.
Доля молодежи, вовле-ченной в волонтерскую деятельность, деятельность трудовых объединений, сту-денческих трудовых отря-дов, молодежных бирж труда и других форм занятости</t>
  </si>
  <si>
    <t>Показатель 1.2.
Доля молодежи, охва-ченной мероприятиями по пропаганде здорового обра-за жизни и профилактике негативных явлений, %.</t>
  </si>
  <si>
    <t>Показатель 1.3.
Доля молодежи, охва-ченной мероприятиями по информационному сопровождению, %.</t>
  </si>
  <si>
    <t xml:space="preserve">Количество молодежи, вовлеченной в мероприятия по информационному соп-ровождению, чел.
</t>
  </si>
  <si>
    <t>1 ед.</t>
  </si>
  <si>
    <t xml:space="preserve">
Количество молодежи, вовлеченной в мероп-риятия по выявлению и продвижению талантливой молодежи, использование продуктов ее инновационной деятельности</t>
  </si>
  <si>
    <t>Количество молодежи, охваченной мероприятиями по развитию моделей и форм вовлечения молодежи в трудовую и экономическую деятельность</t>
  </si>
  <si>
    <t xml:space="preserve">
Количество молодежи, охваченной мероприятиями по пропаганде здорового образа жизни и профи-лактике негативных явлений, чел.</t>
  </si>
  <si>
    <t>Доля молодежи, охва-ченной мероприятиями по формированию системы духовно-нравственных ценностей и гражданской культуры, %</t>
  </si>
  <si>
    <t>Показатель 2.1.
Доля молодежи, охва-ченной мероприятиями по патриотическому и духовно-нравственному воспита-нию</t>
  </si>
  <si>
    <t>Количество молодежи, охваченной мероприятиями по патриотическому и ду-ховно-нравственному вос-питанию</t>
  </si>
  <si>
    <t>Реализация мероприятий по обеспечению жильем молодых семей в рамках подпрограммы Обеспечение жильем молодых семей муниципальной программы Молодежь Губкинского городского округа на 2014–2020 годы</t>
  </si>
  <si>
    <t>Подпрограмма 3                                       "Развитие и поддержка малого и среднего предпринимательства в Губкинском городском округе на 2014 – 2020 годы"</t>
  </si>
  <si>
    <t>Подпрограмма 2 «Капитальный ремонт многоквартирных домов Губкинского городского  округа»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</si>
  <si>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</si>
  <si>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Основное мероприятие 2.1.1. «Капитальный ремонт многоквартирных домов»</t>
  </si>
  <si>
    <t>Количество многоквартирных домов, в которых проведен капитальный ремонт</t>
  </si>
  <si>
    <t>дом</t>
  </si>
  <si>
    <t>Общая площадь многоквартирных домов, в которых проведен капитальный ремонт</t>
  </si>
  <si>
    <t>кв.м</t>
  </si>
  <si>
    <t>Подпрограмма 3 «Переселение граждан из аварийного жилищного фонда»</t>
  </si>
  <si>
    <t>Основное мероприятие 3.1.1. «Обеспечение мероприятий по переселению граждан из аварийного жилищного фонда за счет средств бюджета»</t>
  </si>
  <si>
    <t>Основное мероприятие 3.1.2. «Обеспечение мероприятий по переселению граждан из аварийного жилищного фонда за счет средств, поступающих от Фонда содействия реформирования жилищно-коммунального хозяйства»</t>
  </si>
  <si>
    <t>Число граждан, переселенных из жилых помещений в признанных аварийными многоквартирных домах</t>
  </si>
  <si>
    <t>чел.</t>
  </si>
  <si>
    <t>Количество признанных аварийными многоквартирных домов полностью расселенных</t>
  </si>
  <si>
    <t>Заключены муниципальные контракты на долевое участие в строительстве МКД. Срок передачи жилых помещений (квартир) до 15 декабря 2015 года</t>
  </si>
  <si>
    <t>Общая площадь жилых помещений, расселенных</t>
  </si>
  <si>
    <t>Общее число жилых помещений, расселенных</t>
  </si>
  <si>
    <t>ед.</t>
  </si>
  <si>
    <t>Основное мероприятие 3.1.3. «Капитальный ремонт и ремонт дворовых территорий»</t>
  </si>
  <si>
    <t>Асфальтобетонное покрытие внутри дворовых территорий</t>
  </si>
  <si>
    <t>регрессирующий</t>
  </si>
  <si>
    <t>тыс. кв.м</t>
  </si>
  <si>
    <t>Основное мероприятие 3.1.4. «Мероприятия»</t>
  </si>
  <si>
    <t>Выкуп объектов недвижимости для переселения</t>
  </si>
  <si>
    <t>Ликвидация жилищного фонда, признанного непригодным для проживания</t>
  </si>
  <si>
    <t>Основное мероприятие 3.1.5. «Проектирование и строительство инженерных сетей»</t>
  </si>
  <si>
    <t>Протяженность построенных сетей канализации</t>
  </si>
  <si>
    <t>Подпрограмма 4 «Энергосбережение и повышение энергетической эффективности бюджетной сферы Губкинского городского округа на 2014-2020 годы»</t>
  </si>
  <si>
    <t>Потребление топливно-энергетических ресурсов муниципальными учреждениями</t>
  </si>
  <si>
    <t>Обеспечение уровня достижения показателей конечных результатов Программы, %</t>
  </si>
  <si>
    <t>Основное мероприятие 6.1.1. «Обеспечение функций органов местного самоуправления»</t>
  </si>
  <si>
    <t>Уровень  выполнения показателей</t>
  </si>
  <si>
    <t>Доля детей, ставших победителями и призерами муниципальных, областных, всероссийских, международных конкурсов, в общей численности детей участвующих в указанных конкурсах</t>
  </si>
  <si>
    <t>3.2.1. Мероприятия по выявлению, развитию и поддержке одаренных детей.</t>
  </si>
  <si>
    <t>Доля детей, включенных в систему выявления, развития одаренных детей, от общей численности обучающихся в общеобразовательных учреждениях</t>
  </si>
  <si>
    <t>Муниципальная программа "Развитие экономического   потенциала и формирование благоприятного предпринимательского климата в Губкинском городском округе на 2014-2020 годы"</t>
  </si>
  <si>
    <t>Подпрограмма 1                                        "Развитие общественного  питания на территориии Губкинского городского округа на 2014-2020 годы"</t>
  </si>
  <si>
    <t>Основное мероприятие 1.1. "Профессиональная подготовка, переподготовка и повышение квалификации"</t>
  </si>
  <si>
    <t>Основное мероприятие 1.1.1.   Оплата жилищно-коммунальных услуг отдельным категориям граждан (за счет субвенций из федерального бюджета)</t>
  </si>
  <si>
    <r>
      <t xml:space="preserve">Основное мероприятие 1.1.2 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Выплата ежемесячных денежных компенсаций расходов по оплате   жилищно-коммунальных услуг ветеранам труда</t>
    </r>
  </si>
  <si>
    <r>
      <t>Основное мероприятие 1.1.3</t>
    </r>
    <r>
      <rPr>
        <b/>
        <sz val="13"/>
        <rFont val="Times New Roman"/>
        <family val="1"/>
      </rPr>
      <t xml:space="preserve">.  </t>
    </r>
    <r>
      <rPr>
        <sz val="13"/>
        <rFont val="Times New Roman"/>
        <family val="1"/>
      </rPr>
      <t>Выплата ежемесячных денежных компенсаций расходов по оплате   жилищно-коммунальных услуг реабилитированным лицам и лицам, признанным пострадавшими от политических репрессий</t>
    </r>
    <r>
      <rPr>
        <b/>
        <sz val="13"/>
        <rFont val="Times New Roman"/>
        <family val="1"/>
      </rPr>
      <t xml:space="preserve">     </t>
    </r>
  </si>
  <si>
    <t>Основное мероприятие 1.1.4. Выплата ежемесячных денежных компенсаций расходов по оплате   жилищно-коммунальных услуг многодетным семьям</t>
  </si>
  <si>
    <t>Основное  мероприятие 1.1.5. Выплата ежемесячных  денежных компенсаций расходов по оплате жилищно-коммунальных услуг иным категориям граждан</t>
  </si>
  <si>
    <r>
      <t>Основное мероприятие 1.1.6.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Предоставление гражданам адресных субсидий на оплату жилого помещения и коммунальных услуг</t>
    </r>
  </si>
  <si>
    <r>
      <t>Основное мероприятие 1.1.7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  </r>
  </si>
  <si>
    <r>
      <t>Основное мероприятие 1.1.8.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Осуществление переданного полномочия Российской Федерации по осуществлению ежегодной денежной выплаты </t>
    </r>
  </si>
  <si>
    <r>
      <t>Основное мероприятие 1.1.9.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Социальная поддержка Героев </t>
    </r>
  </si>
  <si>
    <t xml:space="preserve">Основное мероприятие 1.1.10. 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  </t>
  </si>
  <si>
    <r>
      <t>Основное мероприятие 1.1.11.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Выплата пособия  лицам, которым присвоено звание  «Почетный гражданин Белгородской области»</t>
    </r>
  </si>
  <si>
    <r>
      <t>Основное мероприятие 1.1.12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Оплата ежемесячных денежных выплат  ветеранам труда, ветеранам военной службы</t>
    </r>
  </si>
  <si>
    <r>
      <t>Основное мероприятие 1.1.13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 xml:space="preserve">Оплата ежемесячных денежных выплат труженикам тыла  </t>
    </r>
  </si>
  <si>
    <t>Основное мероприятие 1.1.14. Оплата ежемесячных денежных выплат  реабилитированным лицам</t>
  </si>
  <si>
    <t>Заключены муниципальные контракты на долевое участие в строительстве МКД. Срок передачи жилых помещений (квартир) до 15 декабря 2015 года.</t>
  </si>
  <si>
    <t>Потребление топливно-энергетических ресурсов муниципальными учреждениям</t>
  </si>
  <si>
    <t>тыс.т.у.т</t>
  </si>
  <si>
    <t>Доля освещенных улиц, проездов на территории Губкинского городского округа</t>
  </si>
  <si>
    <t>Доля озелененных благоустроенных территорий (парков, скверов и т.д.)</t>
  </si>
  <si>
    <t>Протяженность построенных инженерных сетей в микрорайонах индивидуального жилищного строительства</t>
  </si>
  <si>
    <t> прогрессирующий </t>
  </si>
  <si>
    <t>км</t>
  </si>
  <si>
    <t>Доля выполненных проектов планировки территорий в общем необходимом количестве</t>
  </si>
  <si>
    <t>Основное мероприятие 1.1.1.  «Проектные работы по планировке территории округа»</t>
  </si>
  <si>
    <t>Количество разработанных проектов планировки территорий Губкинского городского округа</t>
  </si>
  <si>
    <t>проектов</t>
  </si>
  <si>
    <t xml:space="preserve">Основное мероприятие 1.1.1 «Обеспечение предоставления государственных и муниципальных услуг 
с использованием современных информационных и телекоммуникационных технологий»
</t>
  </si>
  <si>
    <t xml:space="preserve"> Доля  оснащения АРМ  сотрудников, оказывающих государственные и муниципальные услуги с применением информационных и телекоммуникационных технологий и предоставляющих сведения, находящиеся в ведении органов местного самоуправления с использованием СМЭВ, средствами информатизации, соответствую-щими современным требованиям, %</t>
  </si>
  <si>
    <t>Отклонение фактического значения показателя 
от планового связано с тем, что 19 территориальными администрациями была закуплена компьютерная техника для работы в СМЭВ</t>
  </si>
  <si>
    <t>Основное мероприятие 1.2.1 «Развитие и модернизация информационно-коммуникационной инфраструктуры связи»</t>
  </si>
  <si>
    <t>Доля структурных подразделений администрации Губкинского городского округа, территориальных администраций, обеспеченных широкополосным доступом в сеть Интернет, %</t>
  </si>
  <si>
    <t xml:space="preserve">Основное мероприятие 1.2.2 «Модернизация и развитие программного и технического комплекса 
корпоративной сети органов местного самоуправления Губкинского городского округа»
</t>
  </si>
  <si>
    <t>Доля оснащения автоматизированных рабочих мест и серверов в администрации Губкинского городского округа средствами информатизации, соответствующими современным требованиям, %</t>
  </si>
  <si>
    <t>Основное мероприятие 1.2.3 «Совершенствование и сопровождение системы  информационно-аналитического обеспечения 
деятельности органов местного самоуправления Губкинского городского округа»</t>
  </si>
  <si>
    <t>Количество программных решений, используемых в администрации Губкинского городского округа для информационно-аналитического обеспечения деятельности, шт.</t>
  </si>
  <si>
    <t>штук</t>
  </si>
  <si>
    <t>Основное мероприятие 1.2.4 «Сопровождение системы спутникового мониторинга автотранспорта»</t>
  </si>
  <si>
    <t xml:space="preserve">Доля граждан, имеющих доступ к получе-нию государственных и муниципальных услуг по принципу «одного окна» по месту пребывания, в том числе в МАУ МФЦ, %
</t>
  </si>
  <si>
    <t>Доля граждан, удовлетворенных качеством предоставления государственных и муниципальных услуг, в том числе в МАУ МФЦ, %</t>
  </si>
  <si>
    <t>Основное мероприятие 2.1.1 «Создание условий для предоставления государственных и муниципальных услуг по принципу «одного окна» на базе МАУ МФЦ»</t>
  </si>
  <si>
    <t>Количество заявителей, получивших услуги на площадке МАУ МФЦ, человек</t>
  </si>
  <si>
    <t>человек</t>
  </si>
  <si>
    <t>Основное мероприятие 2.1.2 «Обеспечение информационной безопасности в МАУ МФЦ»</t>
  </si>
  <si>
    <t xml:space="preserve">Доля АРМ сотрудников МАУ МФЦ, обрабатывающих  информацию ограничен-ного доступа и задействованных в системе юридически значимого электронного документооборота c использованием электронной подписи, защищенных по требованию безопасности информации, %
</t>
  </si>
  <si>
    <t>Показатель 3.1.1.3.1.
Количество граждан, получающих меры социальной поддержки на содержание ребенка в семье опекуна и приемной семье, а также вознаграждение, причитающееся приемному родителю</t>
  </si>
  <si>
    <t>3.1.1.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</si>
  <si>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3.3.1. Укрепление материально-технической базы подведомственных учреждений (организаций), в том числе реализация мероприятий за счет субсидии на иные цели, предоставляемых муниципальным бюджетным и автономным учреждениям.</t>
  </si>
  <si>
    <t>Количество  граждан  в части льготного проезда к месту учебы и обратно обучающихся общеобразователь-ных организаций, в том числе интернатов, студентов и аспирантов профессиональных образовательных организаций и организаций  высшего образования</t>
  </si>
  <si>
    <t>Основное мероприятие 1.5. «Организация транспортного обслуживания населения в пригородном межмуниципальном сообщении»</t>
  </si>
  <si>
    <t>Количество транспортных маршрутов пригородного межмуниципального сообщения</t>
  </si>
  <si>
    <t>Подпрограмма 2  «Профилактика  немедицинского потребления наркотических средств, психотропных веществ и их аналогов, противо-            действие их незаконному обороту на территории Губкинского городского округа на 2014-2020 годы»</t>
  </si>
  <si>
    <t>Общая заболеваемость наркоманией  и обращаемость лиц, употребляющих наркотики с вредными послед-ствиями (на 100 тыс. населения</t>
  </si>
  <si>
    <t>Доля подростков и молодежи в возрасте от 14 до 30 лет, вовлеченных в мероприятия по профилактике наркомании по отношению к общему числу молодежи</t>
  </si>
  <si>
    <t>Основное мероприятие  2.1. «Мероприятия  по антинаркотической пропаганде и антинаркотическому просвещению»</t>
  </si>
  <si>
    <t>Количество мероприятий по антинаркотической пропаганде и антинаркотическому просвещению</t>
  </si>
  <si>
    <t>Основное мероприятие 2.2. «Мероприятия, направленные на мотивацию к здоровому образу жизни»</t>
  </si>
  <si>
    <t xml:space="preserve">Доля молодежи, охваченной мероприятиями, направленными на мотивацию к здоровому образу жизни, </t>
  </si>
  <si>
    <t xml:space="preserve">Подпрограмма 3. «Профилактика безнадзорности  и правонарушений несовершеннолетних и защита их прав на территории Губкинского городского округа на 2014-2020 годы» </t>
  </si>
  <si>
    <t>Доля преступлений, совершенных несовершеннолет-ними, в общем количестве совершенных преступлений</t>
  </si>
  <si>
    <t>Увеличение охвата несовер-шеннолетних, находящихся в трудной жизненной ситуации, организованными формами отдыха, оздоровления, досуга и занятости</t>
  </si>
  <si>
    <t>Основное мероприятие 3.1. «Мероприятия, направленные на создание условий для обучения, творческого развития, оздоровления, временной        занятости и трудоустройства несовершеннолетних и их правовое воспитание»</t>
  </si>
  <si>
    <t>Основное мероприятие 3.2. «Создание и организация деятельности территориальной комиссии по делам несовершеннолетних и защите их прав»</t>
  </si>
  <si>
    <t>Доля несовершеннолетних, совершивших преступления повторно, в общей численности несовершеннолетних, совершивших преступления</t>
  </si>
  <si>
    <t>Основное мероприятие 3.3. «Мероприятия, направленные  на повышение эффективности работы системы профилактики безнадзорности и правонарушений»</t>
  </si>
  <si>
    <t xml:space="preserve">Удельный вес  подростков, снятых с профилактического учета по положительным основаниям,  </t>
  </si>
  <si>
    <t>Подпрограмма 4. «Мероприятия по гражданской обороне и чрезвычайным ситуациям  на территории Губкинского городского округа на 2014-2020 годы»</t>
  </si>
  <si>
    <t>Количество лиц, погибших в результате пожаров</t>
  </si>
  <si>
    <t>Эффективное исполнение запланированных мероприятий</t>
  </si>
  <si>
    <t>Основное мероприятие 4.1.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</si>
  <si>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Количество работников, работающих в области ГО и ЧС</t>
  </si>
  <si>
    <t>Основное мероприятие «Поддержание в готовности сил и средств добровольной пожарной охраны, обеспечение первичных мер пожарной безопасности»</t>
  </si>
  <si>
    <t>Количество  добровольно-пожарных команд</t>
  </si>
  <si>
    <t>Количество территориальных  администраций, обеспеченных первичными мерами пожарной безопасности</t>
  </si>
  <si>
    <t>Муниципальная программа «Обеспечение безопасности жизнедеятельности населения Губкинского городского округа  на 2014-2020 годы»</t>
  </si>
  <si>
    <t>Подпрограмма 1. «Профилактика правонарушений и преступлений, обеспечение безопасности  дорожного движения на территории Губкинского городского округа на 2014-2020 годы»</t>
  </si>
  <si>
    <t xml:space="preserve">Основное мероприятие «Мероприятия по профилактике правонарушений и преступлений» </t>
  </si>
  <si>
    <t xml:space="preserve">Основное мероприятие «Обеспечение деятельности (оказание услуг) подведомственных учреждений (организаций), в том числе предоставление муниципальным  бюджетным и автономным учреждениям субсидий» </t>
  </si>
  <si>
    <t>Основное  мероприятие  1.1.15. Оплата ежемесячных денежных выплат лицам, признанным пострадавшими от политических репрессий</t>
  </si>
  <si>
    <t>Показатель 1.1.15.1.
Количество лиц, признанных пострадавшими от политических репрессий, получивших услуги по оплате ежемесячных денежных выплат</t>
  </si>
  <si>
    <t>Основное  мероприятие  1.1.16. Оплата ежемесячных денежных выплат  лицам, родившимся в период с 22 июня 1923 года по 3 сентября 1945 года (Дети войны)</t>
  </si>
  <si>
    <t>Показатель 1.1.16.1.
Количество лиц, родившихся в период с 22 июня 1923 года по 3 сентября 1945 года (Дети войны), получивших услуги по оплате ежемесячных денежных выплат</t>
  </si>
  <si>
    <t>Основное  мероприятие  1.1.17. Выплата субсидий ветеранам боевых действий и  другим категориям военнослужащих</t>
  </si>
  <si>
    <t>Показатель 1.1.17.1.
Количество ветеранов боевых действий и других категорий военнослужащих,  получивших услуги по выплате субсидий</t>
  </si>
  <si>
    <t>Основное  мероприятие  1.1.18. Осуществление мер соцзащиты многодетных семей (оплата услуг связи)</t>
  </si>
  <si>
    <t>Показатель 1.1.18.1.
Количество многодетных семей,  получивших услуги по выплате субсидий</t>
  </si>
  <si>
    <t>Основное  мероприятие  1.1.19. Осуществление мер соцзащиты многодетных семей (приобретение школьной формы первоклассникам, питание и оплата проезда школьников)</t>
  </si>
  <si>
    <t>Показатель 1.1.19.1.
Количество обучающихся, получивших меру социальной защиты многодетных семей по обеспечению питанием</t>
  </si>
  <si>
    <t>Показатель 1.1.19.2.
Количество обучающихся, получивших меру социальной защиты многодетных семей по обеспечению льготного проезда детей</t>
  </si>
  <si>
    <t>Показатель 1.1.19.3.
Количество обучающихся, получивших меру социальной защиты многодетных семей по обеспечению школьной формой</t>
  </si>
  <si>
    <t>исп. мероприятия запланировано на нач.учебнн.года авг.-сент.</t>
  </si>
  <si>
    <t>Основное  мероприятие  1.1.20. 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</t>
  </si>
  <si>
    <t>Показатель 1.1.20.1.
Количество отдельных категорий граждан (инвалидов боевых действий I и II групп, а также членов семей военнослужащих и сотрудников, погибших при исполнении обязанностей военной службы или служебных обязанностей в районах боевых действий; вдов погибших (умерших) ветеранов подразделений особого риска), получивших услуги на выплату ежемесячных пособий</t>
  </si>
  <si>
    <t>Основное  мероприятие  1.1.21. Предоставление материальной и иной помощи для погребения</t>
  </si>
  <si>
    <t>Показатель 1.1.21.1.
Количество граждан, получивших услуги на предоставление материальной и иной помощи для погребения</t>
  </si>
  <si>
    <t>Основное  мероприятие  1.1.22. Выплата пособий малоимущим гражданам и гражданам, оказавшимся в тяжелой жизненной ситуации</t>
  </si>
  <si>
    <t>5.1.1.Обеспечение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</t>
  </si>
  <si>
    <t>Доля населения, охваченная услугами кинопоказа, от общей численности населения</t>
  </si>
  <si>
    <t>Численность туристского потока</t>
  </si>
  <si>
    <t>6.1.1. Мероприятия по событийному туризму.</t>
  </si>
  <si>
    <t>Доля туристского потока от общей численности населения</t>
  </si>
  <si>
    <t>Показатель 2. Повышение уровня доведенной до сведения жителей Губкинского городского округа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«Губкин-ТВ» до 100%.</t>
  </si>
  <si>
    <t>8.1.2. Организация бухгалтерского обслуживания учреждений.</t>
  </si>
  <si>
    <t>Процент обслуживания подведомственных образовательных учреждений (организаций) в рамках организации, ведения бухгалтерского учета в общем количестве подведомтсвенных образовательных учреждений</t>
  </si>
  <si>
    <t>8.1.3. Организация материально-технического снабжения подведомственных учреждений (организаций).</t>
  </si>
  <si>
    <t>Процент обслуживания подведомственных образовательных учреждений (организаций) в рамках организации материально-технического снабжения, в общем количестве подведомтсвенных образовательных учреждений</t>
  </si>
  <si>
    <t>8.2.1. Меры социальной поддержки педагогических работников муниципальных образовательных учреждений (организаций), проживающих и работающих в сельских населенных пунктах, рабочих поселках (поселках городского типа).</t>
  </si>
  <si>
    <t>Основное мероприятие 3.2.                      "Возмещение части процентной ставки по долгосрочным,  среднесрочным и краткосрочным кредитам, взятым малыми формами хозяйствования (Федеральный бюджет)"</t>
  </si>
  <si>
    <t>Основное мероприятие 3.3.                      "Финансовая поддержка малого и среднего предпринимательства, а также совершенствование  инфраструктуры поддержки малого и среднего предпринимательства в Губкинском городском округе на 2014-2020 годы"</t>
  </si>
  <si>
    <t>Подпрограмма 1. «Создание условий для развития информационного общества в Губкинском городском округе на 2014-2020 годы».</t>
  </si>
  <si>
    <r>
      <t>Основное мероприятие 1.1.1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«Обеспечение предоставле-ния государственных и муниципальных услуг с применением информационных и телекоммуникационных технологий»</t>
    </r>
  </si>
  <si>
    <r>
      <t>Основное мероприятие 1.2.2.</t>
    </r>
    <r>
      <rPr>
        <b/>
        <sz val="13"/>
        <rFont val="Times New Roman"/>
        <family val="1"/>
      </rPr>
      <t xml:space="preserve">  </t>
    </r>
    <r>
      <rPr>
        <sz val="13"/>
        <rFont val="Times New Roman"/>
        <family val="1"/>
      </rPr>
      <t>«Модернизация и развитие программного и технического комплекса корпоративной сети органов местного самоуправления Губкинского городского округа»</t>
    </r>
  </si>
  <si>
    <r>
      <t>Основное мероприятие 1.2.3</t>
    </r>
    <r>
      <rPr>
        <b/>
        <sz val="13"/>
        <rFont val="Times New Roman"/>
        <family val="1"/>
      </rPr>
      <t xml:space="preserve">  </t>
    </r>
    <r>
      <rPr>
        <sz val="13"/>
        <rFont val="Times New Roman"/>
        <family val="1"/>
      </rPr>
      <t>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округа»</t>
    </r>
  </si>
  <si>
    <r>
      <t>Основное мероприятие 1.2.4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«Сопровождение системы спутникового мониторинга автотранспорта»</t>
    </r>
  </si>
  <si>
    <r>
      <t>Основное мероприятие 1.2.5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«Обеспечение информационной безопасности»</t>
    </r>
  </si>
  <si>
    <t>Основное мероприятие 1.2.6 «Обеспечение информационной открытости, прозрачности механизмов управления и доступности информации»</t>
  </si>
  <si>
    <t>Подпрограмма 2. «Повышение качества и доступности государственных и муниципальных услуг»</t>
  </si>
  <si>
    <r>
      <t>Основное мероприятие 2.1.1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«Создание условий для предоставления государствен-ных и муниципальных услуг по принципу «одного окна» на базе МАУ МФЦ»</t>
    </r>
  </si>
  <si>
    <t>исполнение предусматривается в последующих периодах 2015 г.</t>
  </si>
  <si>
    <t>Подпрограмма 4 «Доступная среда для инвалидов и маломобильных групп населения»</t>
  </si>
  <si>
    <t xml:space="preserve">Показатель 4.1. 
Количество зданий и сооружений, объектов инженерной инфраструктуры, оборудованных с учетом потребностей инвалидов </t>
  </si>
  <si>
    <t xml:space="preserve">Показатель 4.2.
Доля инвалидов, прошедших социально-культурную и социально-средовую реабилитацию, в общем количестве инвалидов, </t>
  </si>
  <si>
    <t>Задача 4.1. Обеспечение доступности  объектов и услуг в приоритетных сферах жизнедеятельности инвалидов и других маломобильных групп населения</t>
  </si>
  <si>
    <t>Мероприятие 4.2.1.9. Организация и проведение конкурса среди общественных организаций инвалидов на получение социального гранта «Город, доступный всем»</t>
  </si>
  <si>
    <t>Показатель 4.2.1.9.1.
Количество общественных организаций, получивших социальный грант</t>
  </si>
  <si>
    <t>Задача 4.3.  Поддержка направлений деятельности общественных организаций</t>
  </si>
  <si>
    <t>Основное мероприятие 4.3.1. Мероприятия по поддержке социально ориентированных некоммерческих организаций</t>
  </si>
  <si>
    <t xml:space="preserve">Показатель 4.3.1.1. 
Количество социально ориентированных некоммерческих организаций, получивших  субсидию из средств бюджета городского округа
</t>
  </si>
  <si>
    <t>Подпрограмма 5 «Обеспечение жильем отдельных категорий граждан»</t>
  </si>
  <si>
    <t>Показатель 5.1. 
Количество построенного или приобретенного на вторичном рынке жилья</t>
  </si>
  <si>
    <t>Задача 5. 1.  Обеспечение жилыми помещениями отдельных категорий граждан</t>
  </si>
  <si>
    <t>Основное мероприятие 5.1.1. Предоставление жилых помещений детям-сиротам и детям, оставшимся без попечения родителей, лицам из их числа по договорам найма специализирован-ных жилых помещений</t>
  </si>
  <si>
    <t>Показатель 5.1.1.1. 
Количество построенного или приобретенного на вторичном рынке жилья для обеспечения жилыми помещениями детей-сирот,  детей, 
оставшихся без попечения родителей  и лиц из их числа</t>
  </si>
  <si>
    <t>Мероприятие  1.1.31.4. Организация мероприятий по социальной поддержке инвалидов и ветеранов боевых действий, а также семей военнослужащих (сотрудников), погибших в локальных военных конфликтах</t>
  </si>
  <si>
    <t>Показатель 1.1.31.4.1.
Количество инвалидов и ветеранов боевых действий, а также семей военнослужащих (сотрудников), погибших в локальных военных конфликтах, получивших социальную поддержку, принявших участие в мероприятиях,</t>
  </si>
  <si>
    <t>Основное мероприятие 1.1.32 Осуществление переданных полномочий по предоставлению отдельных мер социальной поддержки граждан, подвергшихся радиации</t>
  </si>
  <si>
    <t>Показатель 1.1.32. 
Количество граждан, подвергшихся радиации, получивших пособия и компенсации,</t>
  </si>
  <si>
    <t xml:space="preserve">Основное мероприятие 1.1.33. 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
</t>
  </si>
  <si>
    <t>Показатель 1.1.33.
Количество семей, родивших третьего и последующих детей, получивших материнский (семейный) капитал,</t>
  </si>
  <si>
    <t xml:space="preserve"> семей
</t>
  </si>
  <si>
    <t>Основное мероприятие 1.1.34. 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</si>
  <si>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 xml:space="preserve">Показатель 1.1.34
Количество граждан Украины, имеющих статус беженца или получивших временное убежище на территории Российской Федерации и проживающих в жилых помещениях граждан Российской Федерации,  которым оказана адресная финансовая  помощь, </t>
  </si>
  <si>
    <t>Основное мероприятие 1.1.35. 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</t>
  </si>
  <si>
    <t>Показатель 1.1.35
Количество неработающих пенсионеров, которым оказана адресная социальная помощь на газификацию домовладений,</t>
  </si>
  <si>
    <t>Подпрограмма 2 «Социальное обслуживание населения»</t>
  </si>
  <si>
    <t xml:space="preserve">Показатель 2.1
 Количество  социальных услуг, оказанных муниципальными бюджетными учреждениями социального обслуживания населения </t>
  </si>
  <si>
    <t xml:space="preserve">тыс. ед. 
</t>
  </si>
  <si>
    <t>Показатель 2.2.
Соотношение  средней заработной платы социальных работников и средней заработной платы в Белгородской области</t>
  </si>
  <si>
    <t>Задача 2.1. Повышение эффективности деятельности учреждений социального обслуживания на основе соблюдения стандартов и нормативов социальных услуг</t>
  </si>
  <si>
    <t>Основное мероприятие 2.1.1. Осуществление полномочий по обеспечению права граждан на социальное обслуживание</t>
  </si>
  <si>
    <t xml:space="preserve">Показатель 2.1.1.1. Количество социальных услуг, оказанных муниципальными бюджетными учреждениями социального обслуживания населения </t>
  </si>
  <si>
    <t>Показатель 2.1.1.2.
Уровень выполнения параметров доведенных муниципальных заданий</t>
  </si>
  <si>
    <t>Показатель 2.1.1.3. Соотношение  средней заработной платы социальных работников и средней заработной платы в Белгородской области,</t>
  </si>
  <si>
    <t>Подпрограмма 3 «Социальная поддержка семьи и детей»</t>
  </si>
  <si>
    <t>Показатель 3.1. Доля детей-сирот, детей, оставшихся без попечения родителей, в общей численности детей в возрасте 0-17 лет</t>
  </si>
  <si>
    <t>Основное мероприятие 2.2.1. Мероприятия по созданию условий для сохранения и укрепления здоровья детей и подростков, а также формирования у них культуры питания</t>
  </si>
  <si>
    <t>Основное мероприятие 2.3.1. Возмещение части затрат в связи с предоставлением учителям общеобразовательных учреждений ипотечного кредита</t>
  </si>
  <si>
    <t>Основное мероприятие 2.3.2. Выплата ежемесячного денежного вознаграждения за классное руководство</t>
  </si>
  <si>
    <t xml:space="preserve">Подпрограмма 3. Развитие дополнительного образования детей, поддержка талантливых и одаренных детей </t>
  </si>
  <si>
    <t>Основное мероприятие 3.1.1. 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</t>
  </si>
  <si>
    <t>Основное мероприятие 3.1.2.Мероприятия</t>
  </si>
  <si>
    <t>Основное мероприятие 3.1.   Организация осуществления отдельных государственных полномочий в сфере охраны здоровья населения</t>
  </si>
  <si>
    <t>Подпрограмма 1                                                               "Развитие библиотечного дела Губкинского городского округа  на 2014 -2020 годы"</t>
  </si>
  <si>
    <t>Основное мероприятие 1.1.1.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</si>
  <si>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Основное мероприятие 1.3.1.  "Обеспечение актуализации и сохранности библиотечных фондов, комплектование библиотек"</t>
  </si>
  <si>
    <t>Основное мероприятие 1.3.2.  "Комплектование книжных фондов библиотек муниципальных образований (за счет межбюджетных трансфертов из федерального бюджета)"</t>
  </si>
  <si>
    <t>Подпрограмма 2                                                  "Развитие музейного дела Губкинского городского округа  на 2014 - 2020 годы"</t>
  </si>
  <si>
    <t>Основное мероприятие 2.1.1.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</si>
  <si>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Подпрограмма 3                                                  "Развитие театрального искусства Губкинского городского  округа  на 2014 -2020 годы"</t>
  </si>
  <si>
    <t>Основное мероприятие 3.1.1.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</si>
  <si>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Подпрограмма 4                                                  "Развитие культурно - досуговой деятельности и народного творчества Губкинского городского округа  на 2014 - 2020 годы"</t>
  </si>
  <si>
    <t>Основное мероприятие 4.1.1.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</si>
  <si>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Основное мероприятие 4.1.3. "Укрепление материально – технической базы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</si>
  <si>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Основное мероприятие 4.1.5. "Строительство учреждений культуры"</t>
  </si>
  <si>
    <t>Подпрограмма 5                                                  "Развитие киноискусства Губкинского городского округа  на 2014 - 2020 годы"</t>
  </si>
  <si>
    <t>Основное мероприятие 5.1.1.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</si>
  <si>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Подпрограмма 6                                                  "Развитие туризма Губкинского городского округа  на 2014 - 2020 годы"</t>
  </si>
  <si>
    <t>Основное мероприятие 6.1.1. "Мероприятия по событийному туризму"</t>
  </si>
  <si>
    <t>Подпрограмма 7                                                  "Обеспечение реализации муниципальной программы «Развитие культуры, искусства и туризма Губкинского городского округа  на 2014 -2020 годы"</t>
  </si>
  <si>
    <t>Основное мероприятие 7.1.1. "Обеспечение функций органов местного самоуправления"</t>
  </si>
  <si>
    <t>Основное мероприятие 7.1.2. "Организация бухгалтерского обслуживания учреждений"</t>
  </si>
  <si>
    <t>Основное мероприятие 7.2.1. "Меры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типа)"</t>
  </si>
  <si>
    <t xml:space="preserve">Основное мероприятие 7.2.2. "Организация административно - хозяйственного обслуживания учреждений" </t>
  </si>
  <si>
    <t>Подпрограмма 1. Развитие дошкольного образования</t>
  </si>
  <si>
    <t>Основное мероприятие 1.1.1. 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</si>
  <si>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Основное мероприятие 1.1.2. 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</t>
  </si>
  <si>
    <t>Количество транспортных средств, информация о которых обрабатывается в системе спутникового мониторинга автотранспорта, шт.</t>
  </si>
  <si>
    <t>Основное мероприятие 1.2.5 «Обеспечение информационной безопасности»</t>
  </si>
  <si>
    <t>Основное мероприятие 4.1.1. «Мероприятия по энергосбережению и повышению энергетической эффективности в бюджетной сфере»</t>
  </si>
  <si>
    <t>Удельный расход тепловой энергии муниципальными учреждениями (в расчете на 1 кв. метр общей площади)</t>
  </si>
  <si>
    <t xml:space="preserve">Удельный расход электрической энергии на обеспечение муниципальных учреждений (в расчете на 1 кв. метр общей площади) </t>
  </si>
  <si>
    <t>Удельный расход холодной воды на снабжение муниципальных учреждений (в расчете на 1 человека)</t>
  </si>
  <si>
    <t>Удельный расход горячей воды на снабжение муниципальных учреждений (в расчете на 1 человека)</t>
  </si>
  <si>
    <t>Удельный расход природного газа на обеспечение муниципальных учреждений (в расчете на 1 человека)</t>
  </si>
  <si>
    <t>Гкал/кв.м</t>
  </si>
  <si>
    <t>кВтч/кв.м</t>
  </si>
  <si>
    <t>куб.м/чел.</t>
  </si>
  <si>
    <t>Основное мероприятие 4.1.2. «Профессиональная подготовка, переподготовка и повышение квалификации»</t>
  </si>
  <si>
    <t xml:space="preserve">Количество лиц, обученных методам энергосбережения, </t>
  </si>
  <si>
    <t>В 1 квартале обучение не проводилось. Показатель годовой.</t>
  </si>
  <si>
    <t>Подпрограмма 5 «Улучшение среды обитания населения Губкинского городского округа»</t>
  </si>
  <si>
    <t xml:space="preserve">Доля освещенных улиц, проездов на территории Губкинского городского округа </t>
  </si>
  <si>
    <t>Сезонный вид работ.</t>
  </si>
  <si>
    <t>Основное мероприятие 5.1.1. «Мероприятия по благоустройству городского округа»</t>
  </si>
  <si>
    <t>Количество горящих светильников наружного освещения на территории городского округа</t>
  </si>
  <si>
    <t>Площадь благоустроенных газонов</t>
  </si>
  <si>
    <t>га</t>
  </si>
  <si>
    <t xml:space="preserve">Площадь санитарного содержания мест захоронения </t>
  </si>
  <si>
    <t>Общая площадь благоустроенных территорий</t>
  </si>
  <si>
    <t>тыс.кв.м</t>
  </si>
  <si>
    <t>Основное мероприятие 5.1.2. «Озеленение и ландшафтное обустройство территории Губкинского городского округа»</t>
  </si>
  <si>
    <t>Общая площадь благоустроенных озелененных территорий</t>
  </si>
  <si>
    <t>Основное мероприятие 5.1.3. «Мониторинг окружающей среды»</t>
  </si>
  <si>
    <t>Доля компенсационных расходов на проведение мониторинговых работ за загрязнением атмосферного воздуха в пункте наблюдений от фактически проведенных</t>
  </si>
  <si>
    <t>Доля компенсационных расходов на предоставление государственных гарантий от фактически предоставленных услуг</t>
  </si>
  <si>
    <t>Строительство станций обезжелезивания</t>
  </si>
  <si>
    <t>данный показатель будет исполнен в IV квартале 2015 года</t>
  </si>
  <si>
    <t>Показатель 1.1.22.1.
Количество малоимущих граждан и граждан, оказавшихся в тяжелой жизненной ситуации, получивших услуги на выплату пособий</t>
  </si>
  <si>
    <t>5.1.1.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</si>
  <si>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7.1.1. Профессиональная подготовка, переподготовка и повышение квалификации.</t>
  </si>
  <si>
    <t>4.1.5. Строительство учреждений культуры</t>
  </si>
  <si>
    <t>1.1.1.      Обеспечение реализации прав граждан на получение общедоступного и бесплатного дошкольного образования в муниципальных и негосударственных образовательных организациях.</t>
  </si>
  <si>
    <t>1.1.2.     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</si>
  <si>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1.1.3.      Строительство дошкольных образовательных учреждений.</t>
  </si>
  <si>
    <t>13.</t>
  </si>
  <si>
    <t>6.1.3. Мероприятия по проведению оздоровительной кампании детей на базе загородных оздоровительных учреждений стационарного типа.</t>
  </si>
  <si>
    <t>Численность детей школьного возраста, оздорровленных на базе загородных оздоровительных учреждений стационарного типа</t>
  </si>
  <si>
    <t>6.2.1.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</si>
  <si>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Численность отдыхающих МБОУ "СОК"Орленок"</t>
  </si>
  <si>
    <t xml:space="preserve">Доля муниципальных служащих, должностные обязанности которых содержат утвержденные показатели результативности </t>
  </si>
  <si>
    <t>Доля муниципальных служащих органов местного самоуправления городского округа, прошедших обучение, переподготовку, повышение квалификации (в % от общего количества муниципальных служащих)</t>
  </si>
  <si>
    <t>Доля муниципальных служащих органов местного самоуправления городского округа, прошедших повышение квалификации по проектному управлению</t>
  </si>
  <si>
    <t>Процент проведения профессиональной подготовки, переподготовки и повышения квалификации специалистов в общем объеме запланированных мероприятий</t>
  </si>
  <si>
    <t>8.1.1. Обеспечение функций органов местного самоуправления.</t>
  </si>
  <si>
    <t>Доля проведенных контрольно-надзорных процедур от заявленных (запланированных)</t>
  </si>
  <si>
    <t>Основное мероприятие 1.3. "Мероприятия"</t>
  </si>
  <si>
    <t>Основное мероприятие 1.4. "Адресная финансовая поддержка спортивных организаций, осуществляющих подготовку спортивного резерва для сборных команд Российской Федерации"</t>
  </si>
  <si>
    <t>Доля обязательств, взятых регионом по субсидированию первоначального взноса по выданным кредитам</t>
  </si>
  <si>
    <t>2.3.2. Выплата ежемесячного денежного вознаграждения за классное руководство.</t>
  </si>
  <si>
    <t>Доля педагогических работников, получающих вознаграждение за классное руководство, к общему числу педагогических работников, выполняющих функции классного руководителя</t>
  </si>
  <si>
    <t>Уровень материально-технического обеспечения дополнительного образования детей в соответствии с реализуемыми образовательными программами по направлениям деятельности</t>
  </si>
  <si>
    <t>Охват детей, получающих дополнительное образование в детских школах искусств, подведомственных управлению культуры</t>
  </si>
  <si>
    <t>Сохранение контингента обучающихся в организации дополнительго образования</t>
  </si>
  <si>
    <t>Уровень выполнения показателей, доведенных муниципальных заданием</t>
  </si>
  <si>
    <t>3.1.2. Мероприятия.</t>
  </si>
  <si>
    <t xml:space="preserve">Доля граждан, использующих механизм получения государственных и муниципаль-ных услуг в электронной форме, %
</t>
  </si>
  <si>
    <t>Доля муниципальных услуг, по которым обеспечена возможность предоставления в электронном виде на Едином портале госу-дарственных услуг от общего количества предоставляемых муниципальных услуг, %</t>
  </si>
  <si>
    <t>Основное мероприятие 1.2.1.  Укрепление материально-технической базы подведомственных учреждений (организаций), в том числе реализация мероприятий за счет субсидий на иные цели,  предоставляемых муниципальным бюджетным и автономным учреждениям</t>
  </si>
  <si>
    <t>данный показатель будет исполнен в III-IV квартале 2015 года</t>
  </si>
  <si>
    <t>Доля муниципальных служащих органов местного самоуправления городского округа, прошедших обучение, переподготовку, повышение квалификации (от общего количества муниципальных служащих)</t>
  </si>
  <si>
    <t>Уровень ежегодного достижения показателей Программы и ее подпрограмм</t>
  </si>
  <si>
    <t>Подпрограмма 1  «Развитие дошкольного образования»</t>
  </si>
  <si>
    <t>Удельный вес воспитанников дошольных образовательных учреждений, обучающихся по программам, соответствующим федеральным государственным образовательным стандартам дошкольного образования, в общей численности воспитанников дошкольных образовательных учреждений</t>
  </si>
  <si>
    <t>Доля воспитанников, обеспеченных качественными услугами дошкольного образования, %</t>
  </si>
  <si>
    <t>Соотношение средней заработной платы педагогических работников муниципальных дошкольных образоватльных организаций к средней заработной плате организаций общего образования</t>
  </si>
  <si>
    <t>Укомплектованность образовательного учреждения воспитанниками</t>
  </si>
  <si>
    <t>Уровень выполнения показателей, доведенных муниципальным заданием</t>
  </si>
  <si>
    <t>Количество введенных в эксплуатацию объектов в результате строительства, реконструкции и кпитального ремонта дошкольных образовательных учреждений</t>
  </si>
  <si>
    <t>шт</t>
  </si>
  <si>
    <t>1.2.1. Укрепление материально-технической базы подведомственных учреждений (организаций), в том числе реализация мероприятий за счет субсидии на иные цели, предоставляемых муниципальным бюджетным и автономным учреждениям.</t>
  </si>
  <si>
    <t>Удовлетворенность населения качеством дошкольного образования от общего числа опрошенных родителей, дети которых посещают детские дошкольные учреждения (организации)</t>
  </si>
  <si>
    <t>1.2.2. Поддержка альтернативных форм предоставления дошкольного образования (за счет средств городского округа и областного бюджета).</t>
  </si>
  <si>
    <t>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учреждений (организаций)</t>
  </si>
  <si>
    <t>Удельный вес обучающихся в современных условиях (создано от 80% до 100% современных условий)</t>
  </si>
  <si>
    <t xml:space="preserve">Основное мероприятие                                               "Содержание и ремонт автомобильных дорог общего пользования местного значения"               </t>
  </si>
  <si>
    <t>Подпрограмма 4                                                                                  "Благоустройство дворовых территорий многоквартирных домов, проездов к дворовым территориям многоквартирных домов Губкинского городского округа на 2014-2020 годы"</t>
  </si>
  <si>
    <t xml:space="preserve">Основное мероприятие                                                                                   "Благоустройство дворовых территорий "               </t>
  </si>
  <si>
    <t>Показатель 1.                                  Протяженность построенных (реконструированных) подъездных дорог к сельским населенным пунктам</t>
  </si>
  <si>
    <t>Показатель 2.                                                        Протяженность капитально отремонтированных дорог по  населенным пунктам</t>
  </si>
  <si>
    <t>Показатель 3.                                                         Доля площади убираемой территории в общей площади, подлежащей уборке</t>
  </si>
  <si>
    <t>прогресси-рующий</t>
  </si>
  <si>
    <t>Показатель 5.                           Количество капитально отремонтированных дворовых территорий и проездов к дворовым территориям многоквартирных домов</t>
  </si>
  <si>
    <t>Достижение конечных показателей планируется в IV квартале 2015 года</t>
  </si>
  <si>
    <t xml:space="preserve">Подпрограмма 1 "Строительство (реконструкция) подъездных дорог с твердым покрытием к населенным пунктам Губкинского городского округа на 2014-2020 годы" </t>
  </si>
  <si>
    <t>Показатель 1.1.                                   Протяженность построенных (реконструированных) подъездных дорог к сельским населенным пунктам</t>
  </si>
  <si>
    <t>Основное мероприятие 1.1 «Строительство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пользования»</t>
  </si>
  <si>
    <t>Показатель 1.1.                                        Протяженность построенных (реконструированных) подъездных дорог к сельским населенным пунктам</t>
  </si>
  <si>
    <t xml:space="preserve">Подпрограмма 2 «Капитальный ремонт автомобильных дорог общего пользования местного значения Губкинского городского округа на 2014-2020 годы» </t>
  </si>
  <si>
    <t>Показатель 2.1.  Протяженность капитально отремонтированных дорог по  населенным пунктам</t>
  </si>
  <si>
    <t>Основное мероприятие 2.1.1.«Капитальный ремонт дорог по сельским населенным пунктам городского округа»</t>
  </si>
  <si>
    <t>Показатель 2.1.1.1. Протяженность капитально отремонтированных дорог по  населенным пунктам</t>
  </si>
  <si>
    <t>Основное мероприятие 2.1.2.«Капитальный ремонт дорог в г. Губкине»</t>
  </si>
  <si>
    <t>2.1.2.1.</t>
  </si>
  <si>
    <t>Показатель 2.1.2.1. Протяженность капитально отремонтированных дорог в                    г. Губкине</t>
  </si>
  <si>
    <t xml:space="preserve">Подпрограмма 3 «Содержание улично-дорожной сети Губкинского городского округа на  2014-2020 годы» </t>
  </si>
  <si>
    <t>Показатель 3.1.                          Доля площади убираемой территории в общей площади, подлежащей уборке</t>
  </si>
  <si>
    <t>Показатель 3.2.                                                             Доля механизированной уборки в общем объеме работ по содержа-нию улично-дорожной сети</t>
  </si>
  <si>
    <t>Подпрограмма 1 «Обеспечение реализации программы государственных гарантий бесплатного оказания жителям медицинской помощи на 2014-2020 годы»</t>
  </si>
  <si>
    <t>Материнская смертность</t>
  </si>
  <si>
    <t>случаев на 100 тыс. человек, родившихся живыми</t>
  </si>
  <si>
    <t>Младенческая смертность</t>
  </si>
  <si>
    <t>случаев на 1 тыс. человек, родившихся живыми</t>
  </si>
  <si>
    <t>Смертность детей в возрасте от 0 до 17 лет</t>
  </si>
  <si>
    <t>случаев на 10 тыс. чел населения соотв.возраста</t>
  </si>
  <si>
    <t>Смертность от болезней системы кровообращения</t>
  </si>
  <si>
    <t>случаев на 100 тыс. населения</t>
  </si>
  <si>
    <t>Смертность от дорожно-транспортных происшествий</t>
  </si>
  <si>
    <t>Распространенность потребления табака среди взрослого населения</t>
  </si>
  <si>
    <t>Распространенность потребления табака среди детей и подростков</t>
  </si>
  <si>
    <t>Заболеваемость туберкулезом</t>
  </si>
  <si>
    <t>Доля выездов бригад скорой мед.помощи со временем доезда до больного менее 20 минут</t>
  </si>
  <si>
    <t>Основное мероприятие 1.1. Осуществление отдельных государственных полномочий в сфере охраны здоровья населения по обеспечению доступности медицинской помощи и повышению эффективности медицинских услуг</t>
  </si>
  <si>
    <t>Подпрограмма 2           Кадровое обеспечение  муниципального здравоохранения на 2014-2020 годы</t>
  </si>
  <si>
    <t>Уровень обеспечения потребности системы здравоохранения Губкинского городского округа в квалифицированных врачебных кадрах</t>
  </si>
  <si>
    <t>Основное мероприятие 2.1. Обеспечение муниципального здравоохранения врачебными кадрами</t>
  </si>
  <si>
    <t>Обеспеченность врачами</t>
  </si>
  <si>
    <t>численность на 10 тыс.населения</t>
  </si>
  <si>
    <t>Подпрограмма 3 Обеспечение реализации муниципальной программы «Развитие здравоохранения Губкинского городского округа на 2014-2020 годы</t>
  </si>
  <si>
    <t>Уровень удовлетворенности населения Губкинского городского населения медицинской помощью</t>
  </si>
  <si>
    <t xml:space="preserve">Основное мероприятие 3.1. Организация осуществления отдельных полномочий в сфере охраны здоровья населения.  </t>
  </si>
  <si>
    <t>Достижение уровня показателей реализации муниципальной программы "Развитие здравоохранения Губкинского городского округа на 2014-2020 гг" и ее подпрограмм</t>
  </si>
  <si>
    <t>Доля детей, нуждающихся в получении услугдошкольного образования и не обеспеченных данными услугами, в общей численности детей дошкольного возраста</t>
  </si>
  <si>
    <t xml:space="preserve">Основное  мероприятие  1.1.9 Социальная поддержка Героев Социалистического Труда и полных кавалеров ордена Трудовой Славы
</t>
  </si>
  <si>
    <t>Показатель 1.1.9.1
Количество Героев Социалистического Труда и полных кавалеров ордена Трудовой Славы, получивших социальную поддержку</t>
  </si>
  <si>
    <t xml:space="preserve">Основное  мероприятие  1.1.10.  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
</t>
  </si>
  <si>
    <t>Показатель 1.1.10.1.
Количество вдов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Славы, получивших социальную поддержку</t>
  </si>
  <si>
    <t>Основное  мероприятие  1.1.11. Выплата пособия  лицам, которым присвоено звание  «Почетный гражданин Белгородской области»</t>
  </si>
  <si>
    <t>Показатель 1.1.11.1.
Количество лиц, которым присвоено звание "Почетный гражданин Белгородской области", получивших социальную поддержку</t>
  </si>
  <si>
    <t>Основное  мероприятие  1.1.12. Оплата ежемесячных денежных выплат  ветеранам труда, ветеранам военной службы</t>
  </si>
  <si>
    <t>Показатель 1.1.12.1.
Количество ветеранов труда, ветеранов военной службы, получивших услуги по оплате ежемесячных денежных выплат</t>
  </si>
  <si>
    <t>Основное  мероприятие  1.1.13. Оплата ежемесячных денежных выплат труженикам тыла</t>
  </si>
  <si>
    <t>Показатель 1.1.13.1.
Количество тружеников тыла, получивших услуги по оплате ежемесячных денежных выплат</t>
  </si>
  <si>
    <t>Показатель 1.1.14.1.
Количество реабилитированных лиц, получивших услуги по оплате ежемесячных денежных выплат</t>
  </si>
  <si>
    <t>Численность спортсменов городского округа отделения бокса, ставших призерами областных, Всероссийских и международных соревнований</t>
  </si>
  <si>
    <t>Подпрограмма 2 "Развитие футбола в Губкинском городском окргуе на 2014-2020 годы"</t>
  </si>
  <si>
    <t>Доля населения, систематически занимающегося футболом</t>
  </si>
  <si>
    <t>Основное мероприятие 2.1.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субсидий"</t>
  </si>
  <si>
    <t>2.1.1</t>
  </si>
  <si>
    <t>Количество мероприятий, направленных на орга-низацию мер поддержки и социальной адаптации отдельных категорий граждан молодежи (молодые семьи, молодые люди оказавшиеся в трудной жизненной ситуации)</t>
  </si>
  <si>
    <t>Количество реализованных мероприятий молодежной политики на сельских территориях Губкинского городского округа</t>
  </si>
  <si>
    <t>Показатель 2.2.
Доля подростков кате-гории групп социального риска, участвующих в мероприятиях по патриотическому и духовно-нравственному воспитанию</t>
  </si>
  <si>
    <t>Количество подростков категории групп социального риска, вовлеченных в мероприятия по патриотическому и духовно-нравственному воспитанию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</si>
  <si>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</si>
  <si>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Данные целевые показатели корректировки не требуют, будут достигнуты в 4 квартале 205 года и напрямую зависят от выделения субвенций на реализацию программы Обеспечение жильем молодых семей на 2011-2015 гг. ФЦП жилище которые будут выделены в 4 квартале 2015 г.</t>
  </si>
  <si>
    <t>Муниципальная программа "Молодежь Губкинского городского округа"</t>
  </si>
  <si>
    <t>Основное мероприятие «Мероприятия по обеспечению безо-пасности дорожного движения»</t>
  </si>
  <si>
    <t xml:space="preserve">Основное мероприятие «Организация транс-портного обслужива-ния населения в пригородном межмуниципальном сообщении»  </t>
  </si>
  <si>
    <t>исполнение предусматривается в III - IV квартале  2015 г., по мере проведеия мероприятий</t>
  </si>
  <si>
    <t>Мероприятие 1.1.1.1.
Оплата жилищно-коммунальных услуг отдельным категориям граждан в соответствии с Федеральным законом от 12.01.1995 г.       № 5-ФЗ «О ветеранах» (за счет субвенций из федерального бюджета)</t>
  </si>
  <si>
    <t xml:space="preserve">Основное  мероприятие  1.1.14. Оплата ежемесячных денежных выплат  реабилитированным лицам
</t>
  </si>
  <si>
    <t>среди обучающихся оказалось больше детей из многодетных семей, чем планировалось</t>
  </si>
  <si>
    <t>Основное  мероприятие  1.1.23. Выплата  пособий при рождении ребенка  гражданам, не подлежащим обязательному социальному страхованию на случай временной нетрудоспособности и в связи с материнством</t>
  </si>
  <si>
    <t>дошкольные учреждения посетило больше детей, чем планировалось</t>
  </si>
  <si>
    <t>Показатель 3.3.1.5.2.
Количество семей, принявших участие в проекте</t>
  </si>
  <si>
    <t>исполнение предусматривается в 3-4 кв. 2015 г.</t>
  </si>
  <si>
    <t xml:space="preserve">Мероприятие 4.2.1.3. Приобретение медицинского диагностического и коррекционного оборудования для детей-инвалидов для общеобразова-тельных организа-ций Губкинского городского округа
</t>
  </si>
  <si>
    <t>исполнение в III - IV квартале 2015 г.</t>
  </si>
  <si>
    <t>исполнение в IV кв., т.к.приурочен к декаде инвалидов</t>
  </si>
  <si>
    <t>исполнение предусматривается в последующих периодах 2015г.</t>
  </si>
  <si>
    <t xml:space="preserve">Показатель 6.1.3.1.Доля граждан, устроенных под опеку, от общего числа граждан </t>
  </si>
  <si>
    <t>Показатель 4.                                              Доля механизированной уборки в общем объеме работ по содер-жанию улично-дорожной сети</t>
  </si>
  <si>
    <r>
      <t>1.2.3.</t>
    </r>
    <r>
      <rPr>
        <sz val="13"/>
        <color indexed="8"/>
        <rFont val="Times New Roman"/>
        <family val="1"/>
      </rPr>
      <t xml:space="preserve"> Укрепление материально-технической базы учреждений (организаций), в том числе реализация мероприятий за счет субсидии на иные цели предоставляемых муниципальным и автономным учреждениям</t>
    </r>
    <r>
      <rPr>
        <sz val="13"/>
        <rFont val="Times New Roman"/>
        <family val="1"/>
      </rPr>
      <t>.</t>
    </r>
  </si>
  <si>
    <t>Основное мероприятие 1.2. Капитальный ремонт учреждений здравоохранения</t>
  </si>
  <si>
    <t>Количество введенных объектов в результате капитального ремонта</t>
  </si>
  <si>
    <r>
      <t>У</t>
    </r>
    <r>
      <rPr>
        <sz val="13"/>
        <color indexed="8"/>
        <rFont val="Times New Roman"/>
        <family val="1"/>
      </rPr>
      <t>дельный вес подростков, снятых с учета по положительным основаниям</t>
    </r>
  </si>
  <si>
    <r>
      <t xml:space="preserve">Доля детей, охваченных дополнительными образовательными программами в учреждениях дополнительного образования детей, подведомственных управлению образования </t>
    </r>
    <r>
      <rPr>
        <sz val="13"/>
        <color indexed="10"/>
        <rFont val="Times New Roman"/>
        <family val="1"/>
      </rPr>
      <t xml:space="preserve"> и науки,</t>
    </r>
    <r>
      <rPr>
        <sz val="13"/>
        <rFont val="Times New Roman"/>
        <family val="1"/>
      </rPr>
      <t xml:space="preserve"> в общей численности детей школьного возраста</t>
    </r>
  </si>
  <si>
    <r>
      <t xml:space="preserve">Количество </t>
    </r>
    <r>
      <rPr>
        <sz val="13"/>
        <rFont val="Times New Roman"/>
        <family val="1"/>
      </rPr>
      <t>материалов,</t>
    </r>
    <r>
      <rPr>
        <sz val="13"/>
        <color indexed="8"/>
        <rFont val="Times New Roman"/>
        <family val="1"/>
      </rPr>
      <t xml:space="preserve"> размещенных на официальном сайте органов местного самоуправления Губкинского городского округа, шт.</t>
    </r>
  </si>
  <si>
    <t>В течение учебного года не осуществляется прием детей в ДОУ, тем самым , увеличивается количество детей, находящихся в очереди на получение места в ДОУ, также отклонение связано с выпускными детей из учреждений, а очередной набор завершится к сентябрю 2015 г.</t>
  </si>
  <si>
    <t>Данные взяты за 2 квартала, нарастающим годовым итогом показатель должен быть достигнут</t>
  </si>
  <si>
    <t>Основное мероприятие 3.5. «Проектирование и строительство инженерных сетей»</t>
  </si>
  <si>
    <t>Подпрограмма 4 «Энергосбережение и повышение энергетической эффективности бюджетной сферы Губкинского городского округа»</t>
  </si>
  <si>
    <t>Основное мероприятие 4.1. «Мероприятия по энергосбережению и повышению энергетической эффективности в бюджетной сфере»</t>
  </si>
  <si>
    <t>Основное мероприятие 4.2. «Профессиональная подготовка, переподготовка и повышение квалификации»</t>
  </si>
  <si>
    <t>Подпрограмма 5 «Улучшение среды обитания населения  Губкинского городского округа»</t>
  </si>
  <si>
    <t>Основное мероприятие 5.1. «Мероприятия по благоустройству городского округа»</t>
  </si>
  <si>
    <t>Основное мероприятие 5.2. «Озеленение и ландшафтное обустройство территории Губкинского городского округа»</t>
  </si>
  <si>
    <t>Основное мероприятие 6.1.2. «Обеспечение деятельности (оказание услуг) подведомственных учреждений (организаций), в том числе предоставление бюджетным и автономным учреждениям субсидий»</t>
  </si>
  <si>
    <t>Подпрограмма 1 «Подготовка проектов планировки территорий Губкинского городского округа»</t>
  </si>
  <si>
    <t>Основное мероприятие 1.1.  «Проектные работы по планировке территории округа»</t>
  </si>
  <si>
    <t>Подпрограмма 2 «Капитальный ремонт многоквартирных домов Губкинского городского округа»</t>
  </si>
  <si>
    <t>Основное мероприятие 2.1. «Капитальный ремонт многоквартирных домов»</t>
  </si>
  <si>
    <t>Подпрограмма 3 «Переселение граждан из аварийного жилищного фонда Губкинского городского округа»</t>
  </si>
  <si>
    <t>Основное мероприятие 3.1. «Обеспечение мероприятий по переселению граждан из аварийного жилищного фонда за счет средств бюджета»</t>
  </si>
  <si>
    <t>Основное мероприятие 3.2. «Обеспечение мероприятий по переселению граждан из аварийного жилищного фонда за счет средств, поступающих от Фонда содействия реформирования жилищно-коммунального хозяйства»</t>
  </si>
  <si>
    <t>Основное мероприятие 3.3. «Капитальный ремонт и ремонт дворовых территорий»</t>
  </si>
  <si>
    <t>Основное мероприятие 3.4. «Мероприятия»</t>
  </si>
  <si>
    <t xml:space="preserve">Муниципальная программа «Развитие физической культуры и спорта в  Губкинском городском округе на 2014-2020 годы» </t>
  </si>
  <si>
    <t>Подпрограмма 2                                       "Развитие торговли на территории Губкинского городского округа на 2014-2020 годы"</t>
  </si>
  <si>
    <t>Основное мероприятие 1.2.2. Поддержка альтернативных форм предоставления дошкольного образования</t>
  </si>
  <si>
    <t>Подпрограмма 2. Развитие общего образования</t>
  </si>
  <si>
    <t>Основное мероприятие 2.1.1. Обеспечение реализации прав граждан на получение общедоступного и бесплатного образования в рамках государственного стандарта общего образования</t>
  </si>
  <si>
    <t>Показатель 6.1.5.1.
Количество граждан, получивших услуги по предоставлению материальной  помощи для погребения</t>
  </si>
  <si>
    <t>Социалистического Труда и полных кавалеров ордена</t>
  </si>
  <si>
    <t>Трудовой Славы</t>
  </si>
  <si>
    <t xml:space="preserve">многодетных семей (приобретение школьной формы первоклассникам, </t>
  </si>
  <si>
    <t>питание и оплата проезда школьников многодетных семей)</t>
  </si>
  <si>
    <t>дошкольного образования</t>
  </si>
  <si>
    <t xml:space="preserve">Подпрограмма 1 «Молодежная политика» </t>
  </si>
  <si>
    <t>Основное мероприятие 1.1.1.  "Мероприятия молодежной политики направленные на создание целостной системы молодежных информационных ресурсов"</t>
  </si>
  <si>
    <t xml:space="preserve">Основное мероприятие 1.1.2.  "Мероприятия по выявлению и поддержке талантливой молодежи, использование продуктов ее инновационной деятельности" </t>
  </si>
  <si>
    <t xml:space="preserve">Основное мероприятие 1.1.3.  "Развитие и поддержка молодежных инициатив, направленных на организацию добровольного труда молодежи" </t>
  </si>
  <si>
    <t xml:space="preserve">Основное мероприятие 1.1.4.  "Развитие моделей и форм вовлечения молодежи в трудовую и экономическую деятельность" </t>
  </si>
  <si>
    <t xml:space="preserve">Основное мероприятие 1.1.5.  "Мероприятия по развитию активности и вовлечению всех групп молодежи в социальную практику" </t>
  </si>
  <si>
    <t xml:space="preserve">Основное мероприятие 1.1.6.  "Мероприятия по формированию системы духовно - нравственных ценностей и гражданской культуры" </t>
  </si>
  <si>
    <t xml:space="preserve">Основное мероприятие 1.1.7.  "Мероприятия по поддержке и социальной адаптации отдельных категорий граждан" </t>
  </si>
  <si>
    <t>Основное мероприятие 1.1.8.  "Реализация молодежной политики на сельских территориях Губкинского городского округа "</t>
  </si>
  <si>
    <t>Подпрограмма 2 "Патриотическое воспитание граждан "</t>
  </si>
  <si>
    <t xml:space="preserve">Основное мероприятие 2.1.1.  "Мероприятия по совершенствованию системы патриотического воспитания граждан" </t>
  </si>
  <si>
    <t>Основное мероприятие 2.1.2.  "Мероприятия по патриотическому воспитанию граждан в ходе историко-патриотических мероприятий"</t>
  </si>
  <si>
    <t xml:space="preserve">Подпрограмма 3 «Обеспечение жильем молодых семей» </t>
  </si>
  <si>
    <t>Основное мероприятие 3.1.1.  "Мероприятия по обеспечению жильем молодых семей"</t>
  </si>
  <si>
    <t>Основное мероприятие 3.1.2.  "Мероприятия по обеспечению жильем молодых семей (за счет средств субсидий из областного бюджета"</t>
  </si>
  <si>
    <t>Основное мероприятие 3.1.3.  "Мероприятия по обеспечению жильем молодых семей (за счет средств субсидий из областного бюджета"</t>
  </si>
  <si>
    <t>Показатель 8.
Доля инвалидов, прошедших социально-культурную и социально-средовую реабилитацию, в общем количестве инвалидов</t>
  </si>
  <si>
    <t>Показатель 9.
Количество построенного или приобретенного на вторичном рынке жилья</t>
  </si>
  <si>
    <t>Показатель10.
Обеспечение ежегодного уровня достижения показателей Программы</t>
  </si>
  <si>
    <t>Подпрограмма 1 «Социальная поддержка отдельных категорий граждан»</t>
  </si>
  <si>
    <t>1.1. 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Белгородской области</t>
  </si>
  <si>
    <t xml:space="preserve"> %</t>
  </si>
  <si>
    <t>Подпрограмма 3. Обеспечение реализации муниципальной программы «Развитие здравоохранения Губкинского городского округа на 2014-2020 годы</t>
  </si>
  <si>
    <t>Удовлетворенность населения городского округа безопасностью жизни</t>
  </si>
  <si>
    <t>Уровень преступности (на 100 тысяч населения)</t>
  </si>
  <si>
    <t>Социальный риск (число погибших в ДТП), на 100 тысяч населения, ед.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</si>
  <si>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</si>
  <si>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</si>
  <si>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</si>
  <si>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Уровень преступности  на 100 тысяч населения, ед.</t>
  </si>
  <si>
    <t>Количество дорожно-транспортных происшествий на 100 тысяч населения, ед.</t>
  </si>
  <si>
    <t>Социальный риск (число погибших в ДТП) на 100 тысяч населения, ед.</t>
  </si>
  <si>
    <t>Основное мероприятие 1.1.«Мероприятия по профилактике правонарушений и преступлений»</t>
  </si>
  <si>
    <t>Количество созданных народных дружин по охране общественного порядка</t>
  </si>
  <si>
    <t>Доля молодежи, охваченной мероприятиями по профилактике правонарушений и преступлений в возрасте  от 16 до 24 лет</t>
  </si>
  <si>
    <t xml:space="preserve">Обеспечение бесперебойной  работы камер видеонаблюдения и кнопок экстренной связи  «Гражданин полиция», </t>
  </si>
  <si>
    <t xml:space="preserve">Основное мероприятие 1.2 «Мероприятия по обеспечению безопасности дорожного движения»  </t>
  </si>
  <si>
    <t>Доля учащихся, охваченных мероприятиями по обеспечению безопасности дорожного движения, в возрасте от 6 до 17 лет</t>
  </si>
  <si>
    <t>Количество дорожно-транспортных происшествий</t>
  </si>
  <si>
    <t>Основное мероприятие 1.3. «Обеспечение деятельности (оказание услуг) подведомственным учреждениям, в том числе на предоставление муниципальным бюджетным  и автономным учреждениям субсидий»</t>
  </si>
  <si>
    <t>Уровень выполнения параметров доведенного муниципального задания</t>
  </si>
  <si>
    <t>Основное мероприятие 1.4. «Предоставление права льготного проезда к месту учебы и обратно обучающимся общеобразовательных организаций, в том числе интернатов, студентам и аспирантам профессиональных образовательных организаций и организаций  высшего образования»</t>
  </si>
  <si>
    <t>Показатель 1.1.2.1.
Количество ветеранов труда, получивших услуги по выплате ежемесячных денежных компенсаций расходов по оплате жилищно-коммунальных услуг</t>
  </si>
  <si>
    <t xml:space="preserve">Основное  мероприятие  1.1.3.Выплата ежемесячных денежных компенсаций расходов по оплате   жилищно-коммунальных услуг реабилитирован-
ным лицам и лицам, признанным пострадавшими от политических репрессий
</t>
  </si>
  <si>
    <t>Показатель 1.1.3.1.
Количество реабилитированных лиц и лиц, признанных пострадавшими от политических репрессий, получивших услуги по выплате ежемесячных денежных компенсаций расходов по оплате жилищно-коммунальных услуг</t>
  </si>
  <si>
    <t>Основное  мероприятие  1.1.4. Выплата ежемесячных денежных компенсаций расходов по оплате   жилищно-коммунальных услуг многодетным семьям</t>
  </si>
  <si>
    <t>Показатель 1.1.4.1.
Количество многодетных семей, получивших услуги по выплате ежемесячных денежных компенсаций расходов по оплате жилищно-коммунальных услуг</t>
  </si>
  <si>
    <t>Показатель 3.</t>
  </si>
  <si>
    <t>Неналоговые доходы  от приватизации  муниципального имущества, зачисляемые в бюджет Губкинского городского округа</t>
  </si>
  <si>
    <t>Показатель 4.</t>
  </si>
  <si>
    <t>Неналоговые доходы от сдачи в аренду земельных участков, зачисляемые в бюджет Губкинского городского округа</t>
  </si>
  <si>
    <t>тыс.руб</t>
  </si>
  <si>
    <t>Показатель 5.</t>
  </si>
  <si>
    <t xml:space="preserve"> </t>
  </si>
  <si>
    <t xml:space="preserve">Основное мероприятие 5.1.2. Обеспечение жильем отдельных категорий граждан, установленных Федеральным законом от 12 января 1995г.
 №5-ФЗ «О ветеранах» в соответствии с Указом Президента РФ от 7 мая 2008 года №714 «Об обеспечении жильем ветеранов ВОВ 1941-1945гг.»
</t>
  </si>
  <si>
    <t>Показатель 5.1.2.1. 
Количество граждан, получивших меру социальной поддержки (безвозмездную субсидию), установленную Федеральным законом от 12 января 1995г. №5-ФЗ «О ветеранах» в соответствии с Указом Президента РФ от 7 мая 2008 года №714 «Об обеспечении жильем ветеранов ВОВ 1941-1945гг.»</t>
  </si>
  <si>
    <t xml:space="preserve"> чел.
</t>
  </si>
  <si>
    <t xml:space="preserve">Основное мероприятие 5.1.3.
Обеспечение жильем отдельных категорий граждан, установленных федеральными законами от 12 января 1995г. 
№5-ФЗ «О ветеранах» и от 24 ноября 1995г. №181-ФЗ «О социальной защите инвалидов в РФ»
</t>
  </si>
  <si>
    <t>Показатель 5.1.3.1. 
Количество граждан, получивших меру социальной поддержки (безвозмездную субсидию), установленную федеральными законами от 12 января 1995г. №5-ФЗ «О ветеранах» и от 24 ноября 1995г. №181-ФЗ «О социальной защите инвалидов в РФ»</t>
  </si>
  <si>
    <t xml:space="preserve"> чел.
</t>
  </si>
  <si>
    <t>Подпрограмма 6 «Обеспечение реализации муниципальной программы «Социальная поддержка граждан в Губкинском городском округе» на 2014-2016 годы»</t>
  </si>
  <si>
    <t xml:space="preserve">Показатель 6.1.
Обеспечение ежегодного уровня достижения показателей Программы
</t>
  </si>
  <si>
    <t>Задача 6. 1. Исполнение функций  управления социальной политики в соответствии с переданными полномочиями</t>
  </si>
  <si>
    <t>Основное мероприятие 6.1.1. Организация предоставления отдельных мер социальной защиты населения</t>
  </si>
  <si>
    <t>Показатель 6.1.1.1.
Уровень ежегодного достижения показателей Программы</t>
  </si>
  <si>
    <t>Основное мероприятие 6.1.2. Осуществление деятельности по опеке и попечительству в отношении несовершеннолет-них и лиц из числа детей-сирот и детей, оставшихся без попечения родителей</t>
  </si>
  <si>
    <t xml:space="preserve">Показатель 6.1.2.1.
Уровень достижения показателей подпрограммы 3  </t>
  </si>
  <si>
    <t>Программы, (%)</t>
  </si>
  <si>
    <t>Основное мероприятие 6.1.3. Осуществление деятельности по опеке и попечительству в отношении совершеннолетних лиц</t>
  </si>
  <si>
    <t>Основное мероприятие 6.1.4. Организация предоставления ежемесячных денежных компенсаций расходов по оплате жилищно-коммунальных услуг</t>
  </si>
  <si>
    <t>Показатель 6.1.4.1.
Доля граждан, получающих ежемесячные денежные компенсации расходов по оплате жилищно-коммунальных услуг, от общей численности граждан, обратившихся за получением ежемесячных денежных компенсаций расходов по оплате жилищно-коммунальных услуг</t>
  </si>
  <si>
    <t>Основное мероприятие 6.1.5. Организация предоставления социального пособия на погребение</t>
  </si>
  <si>
    <t>Уровень удовлетворенности населения Губкинского городского округа качеством предоставления муниципальных услуг в сфере культуры</t>
  </si>
  <si>
    <t>Уровень ежегодного достижения показателей муниципальной программы и ее подпрограмм</t>
  </si>
  <si>
    <t>7.1.1.Обеспечение функций органа местного самоуправления.</t>
  </si>
  <si>
    <t>Доля выполненных основных мероприятий муниципальной программы от запланированных</t>
  </si>
  <si>
    <t>7.1.2.Организация бухгалтерского обслуживания учреждений.</t>
  </si>
  <si>
    <t>Количество подведомственных учреждений (организаций) культуры и искусства, в которых организовано ведение бухгалтерского учета в общем количестве учреждений культуры и искусства</t>
  </si>
  <si>
    <t>7.2.1.Меры социальной поддержки работников муниципальных учреждений культуры, расположенных в сельских населенных пунктах, рабочих поселках (поселках городского типа).</t>
  </si>
  <si>
    <t xml:space="preserve">Мероприятие 1.1.1.3. Оплата жилищно-коммунальных услуг отдельным категориям граждан в соответствии с Федеральным законом от 15.05.1991 г.
 № 1244-1 «О социальной защите  граждан, подвергшихся воздействию радиации вследствие катастрофы на Чернобыльской АЭС» и другими федеральными законами о социальной защите граждан  Российской Федерации, подвергшихся воздействию радиации  (за счет субвенций из федерального бюджета)
</t>
  </si>
  <si>
    <t>Показатель 1.1.1.3.1.
Количество граждан, получивших услуги по оплате жилищно-коммунальных услуг в денежной форме в соответствии  с  Федеральным законом от 15.05.1991 г. 
№ 1244-1 «О социальной защите  граждан, подвергшихся воздействию радиации вследствие катастрофы на Чернобыльской АЭС»</t>
  </si>
  <si>
    <t>Основное  мероприятие  1.1.2.Выплата ежемесячных денежных компенсаций расходов по оплате  жилищно-коммунальных услуг ветеранам труда</t>
  </si>
  <si>
    <t>Показатель 1.1.25.1.
Количество граждан, получивших меры социальной поддержки по ежемесячной денежной выплате, назначаемой в случае рождения третьего ребенка или последующих детей до достижения ребенком возраста трех лет</t>
  </si>
  <si>
    <t>Основное  мероприятие  1.1.26. Выплата ежемесячных пособий гражданам, имеющим детей</t>
  </si>
  <si>
    <t xml:space="preserve">Показатель 1.1.26.1.
Количество граждан, имеющих детей, получивших меры социальной поддержки по выплате ежемесячного пособия, </t>
  </si>
  <si>
    <t>Основное  мероприятия  1.1.27.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</t>
  </si>
  <si>
    <t>Показатель 1.1.27.1.
Количество реализованных проездных билетов на территории Губкинского городского округа</t>
  </si>
  <si>
    <t xml:space="preserve">штук
</t>
  </si>
  <si>
    <t>Основное  мероприятие  1.1.28.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</t>
  </si>
  <si>
    <t>Показатель 1.1.28.1.
Количество реализованных проездных билетов на территории Губкинского городского округа</t>
  </si>
  <si>
    <t>Мероприятие  1.1.28.1. Предоставление права приобретения единого социального проездного билета с разовыми социальными проездными талонами</t>
  </si>
  <si>
    <t xml:space="preserve">Показатель 1.1.28.1.1.
Количество реализованных проездных билетов на территории Губкинского городского округа,  </t>
  </si>
  <si>
    <t xml:space="preserve">Показатель 1.1.28.1.2.
Количество пригородных маршрутов с небольшой интенсивностью пассажиропотока </t>
  </si>
  <si>
    <t xml:space="preserve">маршрутов
</t>
  </si>
  <si>
    <t>Показатель 1.1.28.1.3.
Количество реализованных проездных билетов  с разовыми социальными проездными талонами за десять процентов стоимости определенным категориям граждан</t>
  </si>
  <si>
    <t>Мероприятие  1.1.28.2. Предоставление бесплатного проезда на городских  и пригородных маршрутах членам  народной дружины по предоставлению разовых проездных талонов для членов добровольной народной дружины</t>
  </si>
  <si>
    <t>Показатель 1.1.28.2.1.
Количество членов  народной дружины, получающих разовые проездные талоны</t>
  </si>
  <si>
    <t xml:space="preserve">Основное  мероприятие  1.1.29.  Выплата пенсии за выслугу лет лицам, замещавшим  муниципальные должности и должности муниципальной службы </t>
  </si>
  <si>
    <t>Показатель 1.1.29.1.
Количество граждан, получивших услуги по выплате пенсии за выслугу лет лицам, замещавшим  муниципальные должности и должности муниципальной службы</t>
  </si>
  <si>
    <t xml:space="preserve">Основное  мероприятие  1.1.30. Предоставление ежемесячного пособия Почетным гражданам города Губкина и Губкинского района </t>
  </si>
  <si>
    <t>Показатель 1.1.30.1.
Количество граждан, получивших услуги по выплате ежемесячного пособия Почетным гражданам города Губкина и Губкинского района</t>
  </si>
  <si>
    <t>Основное  мероприятие  1.1.31. Мероприятия по социальной поддержке некоторых категорий граждан</t>
  </si>
  <si>
    <t>Показатель 1.1.31.1.
Доля граждан, получающих меры социальной поддержки, в общей численности граждан, обратившихся за получением мер  социальной поддержки в соответствии с нормативными правовыми актами Российской Федерации,  Белгородской области, Губкинского городского округа</t>
  </si>
  <si>
    <t xml:space="preserve"> %
</t>
  </si>
  <si>
    <t>Мероприятие  1.1.31.1. Организация вручения персональных поздравлений Президента РФ ветеранам Великой Отечественной войны</t>
  </si>
  <si>
    <t>Показатель 1.1.31.1.1.
Количество ветеранов Великой Отечественной войны, которым вручены персональные поздравления Президента РФ,</t>
  </si>
  <si>
    <t>Мероприятие  1.1.31.2. Организация  мероприятий  по подготовке и проведению празднования 70-летия Победы в Великой Отечественной войне 1941-1945 гг.</t>
  </si>
  <si>
    <t xml:space="preserve">Показатель 1.1.31.2.1.
Количество ветеранов Великой Отечественной войны,  принявших участие в мероприятиях по проведению празднования 70-летия Победы в Великой Отечественной войне 1941-1945 гг., </t>
  </si>
  <si>
    <t>Мероприятие  1.1.31.3. Организация мероприятий по проведению Дня памяти погибших в радиационных авариях и катастрофах</t>
  </si>
  <si>
    <t>Показатель 1.1.31.3.1.
Количество граждан, пострадавших в результате радиационных катастроф, принявших участие в мероприятиях</t>
  </si>
  <si>
    <t>Муниципальная программа «Развитие культуры, искусства и туризма  Губкинского городского округа на 2014-2020 годы»</t>
  </si>
  <si>
    <t xml:space="preserve">Муниципальная программа «Развитие здравоохранения Губкинского городского округа  на 
2014-2020 годы» </t>
  </si>
  <si>
    <t>Муниципальная программа  «Социальная поддержка граждан в Губкинском городском округе 
на 2014-2020 годы».</t>
  </si>
  <si>
    <t>Основное мероприятие 2.1. "Профессиональная подготовка, переподготовка и повышение квалификации"</t>
  </si>
  <si>
    <t>Основное мероприятие 2.2. "Мероприятия, направленные на повышение уровня профессионального мастерства"</t>
  </si>
  <si>
    <t>Основное мероприятие 3.1.                      "Мероприятие по поддержке  субъектов малого и среднего предпринимательства в области ремесленной и выставочно-ярмарочной деятельности"</t>
  </si>
  <si>
    <t>Подпрограмма 1 "Развитие имущественных отношений в Губкинском городском округе на 2014-2020 годы муниципальной программы Развитие имущественно-земельных отношений в Губкинском городском округе на 2014-2020 годы"</t>
  </si>
  <si>
    <t>2.1.</t>
  </si>
  <si>
    <t>Подпрограмма 2 "Развитие земельных отношений в Губкинском городском округе на 2014 - 2020 годы"</t>
  </si>
  <si>
    <t>Подпрограмма 3 "Обеспечение реализации муниципальной программы «Развитие имущественно-земельных отношений в Губкинском городском округе на 2014 - 2020 годы"</t>
  </si>
  <si>
    <t>Показатель 1.</t>
  </si>
  <si>
    <t xml:space="preserve"> 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</si>
  <si>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Показатель 2.</t>
  </si>
  <si>
    <t>Неналоговые доходы  от сдачи в аренду муниципального имущества, зачисляемые в бюджет Губкинского городского округа</t>
  </si>
  <si>
    <t>тыс. руб.</t>
  </si>
  <si>
    <t>Форма 4 сводная. Сведения о ресурсном обеспечении муниципальных  программ за 6 месяцев 2015 года</t>
  </si>
  <si>
    <t>Муниципальная программа Социальная поддержка граждан в Губкинском городском округе на 2014-2020 годы</t>
  </si>
  <si>
    <t>Подпрограмма 1                 Социальная поддержка отдельных категорий граждан</t>
  </si>
  <si>
    <t>Подпрограмма 2              Социальное обслуживание населения</t>
  </si>
  <si>
    <t>Подпрограмма 3                      Социальная поддержка семьи и детей</t>
  </si>
  <si>
    <t xml:space="preserve"> Подпрограмма 4                           Доступная среда для инвалидов и маломобильных групп населения </t>
  </si>
  <si>
    <t>Подпрограмма 5                  Обеспечение жильем отдельных категорий граждан</t>
  </si>
  <si>
    <t>Подпрограмма 6 Обеспечение реализации муниципальной программы «Социальная поддержка граждан в Губкинском городском округе»  на 2014-2020 годы"</t>
  </si>
  <si>
    <t>Основное мероприятие 2.2.«Информационное сопровождение деятельности орга-нов местного самоуправления в печатных и электронных СМИ»</t>
  </si>
  <si>
    <t>1.3.</t>
  </si>
  <si>
    <t>Основное мероприятие 1.1.1. "Мероприятия по эффективному использованию и оптимизации состава муниципального имущества"</t>
  </si>
  <si>
    <t>Основное мероприятие 1.2.1."Обеспечение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</si>
  <si>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Основное мероприятие 1.3.1. "Разработка научно обоснованных проектов бассейнового природопользования"</t>
  </si>
  <si>
    <t>Показатель 1.
Доля молодежи, вовле-ченной в волонтерскую деятельность, деятельность трудовых объединений, студенческих трудовых отрядов, молодежных бирж труда и других форм занятости, %</t>
  </si>
  <si>
    <t>Показатель 2.
Доля молодежи, охва-ченной мероприятиями по пропаганде здорового обра-за жизни и профилактике негативных явлений</t>
  </si>
  <si>
    <t>Показатель 3.
Доля молодежи, охва-ченной мероприятиями по информационному сопро-вождению</t>
  </si>
  <si>
    <t>Основное мероприятие 2.2.1. "Мероприятия в рамках подпрограммы "Развитие земельных отношений в Губкинском городском округе на 2014 - 2020 годы"</t>
  </si>
  <si>
    <t>Основное мероприятие 3.1.1. "Обеспечение функций органов местного самоуправления в сфере развития имущественно-земельных отношений на территории Губкинского городского округа"</t>
  </si>
  <si>
    <t>Основное мероприятие 3.2.1."Обеспечение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</si>
  <si>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Основное мероприятие 3.2.2."Укрепление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</si>
  <si>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Муниципальная программа: «Развитие имущественно-земельных отношений в Губкинском городском округе на 2014 - 2020 годы»</t>
  </si>
  <si>
    <t>Уровень показателя годовой</t>
  </si>
  <si>
    <t>Показатель 7.</t>
  </si>
  <si>
    <t>Достижение  предусмотренных Программой, подпрограммами значений целевых показателей (индикаторов) в установлен-ные сроки</t>
  </si>
  <si>
    <t>Подпрограмма 1: «Развитие имущественных отношений в Губкинском городском округе на 2014-2020 годы»</t>
  </si>
  <si>
    <t>Ремонт объектов муниципальной собственности</t>
  </si>
  <si>
    <t>Реализация мероприятия на 2015 год не предусмотрена</t>
  </si>
  <si>
    <t>Приобретение объектов недвижимости в муниципальную собственность</t>
  </si>
  <si>
    <t>Показатель 1.1.1.7.</t>
  </si>
  <si>
    <t>Основное мероприятие 1.2.1.«Обеспечение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</si>
  <si>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Доля площади земельных участков, являющихся объектами налогообложения земельным налогом от площади территории Губкинского городского округа</t>
  </si>
  <si>
    <t xml:space="preserve">Проведение закупки на оказание услуг по изготовлению межевых планов земельных участков </t>
  </si>
  <si>
    <t>Торги по определению Исполнителя объявлены во 2 квартале 2015 г.</t>
  </si>
  <si>
    <t xml:space="preserve">Проведение закупки на оказание услуг по оценке рыночной стоимости земельных участков </t>
  </si>
  <si>
    <t>Показатель 2.1.2.1</t>
  </si>
  <si>
    <t>Приобретение векторных цифровых топографических карт в масштабе М 1:10 000 Губкинского района</t>
  </si>
  <si>
    <t>Показатель  3.1.1.4.</t>
  </si>
  <si>
    <t>Уровень выполнения показателей муниципальной программы</t>
  </si>
  <si>
    <t>Показатель  3.1.1.5.</t>
  </si>
  <si>
    <t>13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</si>
  <si>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</si>
  <si>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</si>
  <si>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Доля общей площади расселенных жилых помещений в общей площади жилых помещений в признанных в установленном порядке аварийными и подлежащему сносу многоквартирных домах на период реализации программы</t>
  </si>
  <si>
    <t xml:space="preserve">Показатель 4.1.1.1.
Количество зданий и сооружений, объектов инженерной инфраструктуры, оборудованных с учетом потребностей инвалидов </t>
  </si>
  <si>
    <t>Мероприятие 4.1.1.1. Оснащение светофорных объектов видеозвуковой сигнализацией</t>
  </si>
  <si>
    <t>Показатель 4.1.1.1.1. Количество светофорных объектов, оборудованных видеозвуковой сигнализацией</t>
  </si>
  <si>
    <t>Мероприятие 4.1.1.2. Обеспечение создания специальных парковок, а также отдельных удобных парковочных мест на общих городских парковках</t>
  </si>
  <si>
    <t>Показатель 4.1.1.2.1. Количество специальных парковок, а также отдельных удобных парковочных мест на общих городских парковках для инвалидов</t>
  </si>
  <si>
    <t>Мероприятие 4.1.1.3. Устройство пандуса и  информационной строки «Пункт назначения» в здании МБУ «Губкин ПАС»</t>
  </si>
  <si>
    <t>Показатель 4.1.1.3.1. Количество зданий, оборудованных с учетом нужд инвалидов</t>
  </si>
  <si>
    <t>Мероприятие 4.1.1.4. Оснащение муниципального автобуса автоинформатором с функцией поддержки табло и бегущей строкой НПП Электрон с конвектором USB-RS232</t>
  </si>
  <si>
    <t>Показатель 4.1.1.4.1. Количество автобусов, оснащенных с учетом нужд инвалидов</t>
  </si>
  <si>
    <t>Основное мероприятие 4.1.2. Обеспечение доступности муниципальных учреждений культуры</t>
  </si>
  <si>
    <t>Доля структурных подразделений администрации Губкинского городского округа, задействованных в системе юридически значимого электронного документооборота с использованием электронной подписи, %</t>
  </si>
  <si>
    <t>Доля защищенных по требованию безопасности информации АРМ сотрудников, обрабатывающих информацию ограниченного доступа, %</t>
  </si>
  <si>
    <t>Основное мероприятие 1.2.6 «Обеспечение информационной открытости, прозрач-ности механизмов управления и доступ-ности информации»</t>
  </si>
  <si>
    <t>Подпрограмма 2. «Повышение качества и доступности государственных и муниципальных услуг на 2015-2020 годы»</t>
  </si>
  <si>
    <t>Основное мероприятие 1.3.3.  "Государственна поддержка муниципальных учреждений культуры"</t>
  </si>
  <si>
    <t>Основное мероприятие 2.1.2. "Государственна поддержка муниципальных учреждений культуры"</t>
  </si>
  <si>
    <t>Основное мероприятие 4.1.2. "Государственная поддержка муниципальных учреждений культуры"</t>
  </si>
  <si>
    <t>Проведено списание литературы по ЦБС №2</t>
  </si>
  <si>
    <t>увеличение зрительской активности жителей</t>
  </si>
  <si>
    <t>Данные целевые показатели корректировки не требуют, будут достигнуты в 4 квартале 2015 года и напрямую зависят от выделения субвенций на реализацию программы Обеспечение жильем молодых семей на 2011-2015 гг. ФЦП жилище которые будут выделены в 4 квартале 2015 г.</t>
  </si>
  <si>
    <t>Отклонение связано с уровнем подготовки школьников к олимпиаде, которое, в т.ч. проходило через занятия в городском научном обществе учащихся</t>
  </si>
  <si>
    <t>Отклонение связано с тем, что некоторые педагоги уволились, а новые еще не приняты</t>
  </si>
  <si>
    <t>Значение показателя, основанное на данных проведения регулярных опросов в МАУ МФЦ. Плановое значение показателя -70 % соответствует   плановому значению аналогичного показателя  Государственной программы Белгородской области "Развитие информационного общества в Белгородской области на 2014-2020 годы"</t>
  </si>
  <si>
    <t>Значение показателя, основанное на данных из системы электронной очереди в МАУ МФЦ</t>
  </si>
  <si>
    <t xml:space="preserve">Мероприятие 3.1.1.4. Социальная поддержка детей - сирот и детей, оставшихся без попечения родителей, в части оплаты за  содержание  жилых помещений, закрепленных за детьми - сиротами,  и капитальный ремонт </t>
  </si>
  <si>
    <t>Показатель 3.1.1.4.1.
Количество детей-сирот и детей, оставшихся без попечения родителей, получающих меры социальной поддержки в части оплаты за содержание жилых помещений, закрепленных за детьми-сиротами, и капитальный ремонт</t>
  </si>
  <si>
    <t>Задача 3.2. Обеспечение выплаты компенсации части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</si>
  <si>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Основное мероприятие 3.2.1.  Выплата компенсации части родительской платы за присмотр и уход за детьми  в образовательных  организациях, реализующих основную обще-образовательную программу дошкольного образования</t>
  </si>
  <si>
    <t>Показатель 3.2.1.1.
Количество граждан, получивших услугу по выплате  компенсации части родительской платы за присмотр и уход за детьми  в образовательных  организациях, реализующих основную общеобразовательную программу дошкольного образования</t>
  </si>
  <si>
    <t>Задача 3.3. Организация и проведение социально-культурных мероприятий для многодетных семей и семей, воспитывающих детей-инвалидов</t>
  </si>
  <si>
    <t>Основное мероприятие 3.3.1. Организация и проведение социально-культурных мероприятий для многодетных семей и семей, воспитывающих детей-инвалидов</t>
  </si>
  <si>
    <t>Показатель 3.3.1.1.  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категорий</t>
  </si>
  <si>
    <t>Мероприятие  3.3.1.1. Организация и проведение  акции  «Крепка семья-крепка Россия»</t>
  </si>
  <si>
    <t xml:space="preserve">Показатель 3.3.1.1.1. Количество семей, принявших участие в акции «Крепка семья – крепка Россия», в качестве участников,  </t>
  </si>
  <si>
    <t>5/62</t>
  </si>
  <si>
    <t>0</t>
  </si>
  <si>
    <t xml:space="preserve">Мероприятие  3.3.1.2. Выплата денежной премии матерям, награжденным  медалью  «За материнские заслуги»
(в соответствии с Положением о медали «За материнские заслуги», утвержденным решением Губкинского территориального Совета депутатов
от 29.06.2007 г.
№ 2)
</t>
  </si>
  <si>
    <t>Показатель 3.3.1.2.1.
Количество женщин, получивших денежную премию при награждении медалью «За материнские заслуги»</t>
  </si>
  <si>
    <t>премия выдается ко Дню города , исполнение предусматривается в 3кв.</t>
  </si>
  <si>
    <t>Мероприятие  3.3.1.3. Участие в проведении мероприятий, посвященных Дню матери</t>
  </si>
  <si>
    <t>Показатель 3.3.1.3.1. 
Количество семей, принявших участие в проведении  мероприятий, посвященных Дню матери</t>
  </si>
  <si>
    <t>исполнение в 4кв., т.к. День матери в ноябре</t>
  </si>
  <si>
    <t>Мероприятие  3.3.1.4. Участие в проведении мероприятий, посвященных Дню семьи</t>
  </si>
  <si>
    <t>Показатель 3.3.1.4.1. 
Количество семей, принявших участие в проведении  мероприятий, посвященных Дню семьи</t>
  </si>
  <si>
    <t>исполнение в 2кв., т.к. День семьи в мае</t>
  </si>
  <si>
    <t xml:space="preserve">Мероприятие  3.3.1.5. Реализация социального проекта </t>
  </si>
  <si>
    <t>Всего</t>
  </si>
  <si>
    <t>бюджет Губкинского городского округа</t>
  </si>
  <si>
    <t xml:space="preserve">областной бюджет </t>
  </si>
  <si>
    <t>федеральный бюджет</t>
  </si>
  <si>
    <t xml:space="preserve">государственные внебюджетные фонды </t>
  </si>
  <si>
    <t>иные источники</t>
  </si>
  <si>
    <t>областной бюджет ***</t>
  </si>
  <si>
    <t>федеральный бюджет***</t>
  </si>
  <si>
    <t>областной бюджет</t>
  </si>
  <si>
    <t>Показатель конечного результата</t>
  </si>
  <si>
    <t xml:space="preserve"> Количество посадочных мест в предприятиях общественного питания</t>
  </si>
  <si>
    <t>Обеспеченность торговыми площадями на 1 тысячу жителей</t>
  </si>
  <si>
    <t>Доля занятых в малом бизнесе, включая ИП, в общей численности занятых</t>
  </si>
  <si>
    <t>Подпрограмма 1 "Развитие бщественного питания на территории Губкинского городского округа на 2014-2020 годы"</t>
  </si>
  <si>
    <t>Объем товарооборота общественного питания</t>
  </si>
  <si>
    <t>млн. рублей</t>
  </si>
  <si>
    <t>Оборот общественного питания на душу населения</t>
  </si>
  <si>
    <t>тыс. рублей</t>
  </si>
  <si>
    <t>Обеспеченность населения посадочными местами в предприятиях общественного питания на 1 тысячу жителей</t>
  </si>
  <si>
    <t>Основное мероприятие 1.1  Профессиональная подготовка, переподготовка и повышение квалификации</t>
  </si>
  <si>
    <t>Показатель непосредственного результата</t>
  </si>
  <si>
    <t>Количество обученных специалистов</t>
  </si>
  <si>
    <t>Количество предприятий, внедривших форму обслуживания кейтеринг (нарастающим итогом)</t>
  </si>
  <si>
    <t>Основное мероприятие 1.2  Мероприятия, направленные на повышение уровня профессионального мастерства</t>
  </si>
  <si>
    <t>Количество принявших участие</t>
  </si>
  <si>
    <t>Количество предприятий, внедривших новые методы обработки продукции и новые блюда (нарастающим итогом)</t>
  </si>
  <si>
    <t>Подпрограмма 2  " Развитие торговли на территории Губкинского городского округа на 2014- 2020 годы"</t>
  </si>
  <si>
    <t xml:space="preserve">Объем розничного  товарооборота </t>
  </si>
  <si>
    <t>млрд. рублей</t>
  </si>
  <si>
    <t>Объем розничного товарооборота на душу населения</t>
  </si>
  <si>
    <t>Торговая площадь</t>
  </si>
  <si>
    <t xml:space="preserve">Показатель 4.1.2.1.
Количество учреждений культуры, оборудованных с учетом нужд инвалидов
</t>
  </si>
  <si>
    <t>Задача 4.2.  Обеспечение доступности и качества реабилитационных услуг для инвалидов</t>
  </si>
  <si>
    <t>Основное мероприятие 4.2.1. Повышение доступности и качества реабилитацион-ных услуг для инвалидов</t>
  </si>
  <si>
    <t xml:space="preserve">Показатель 4.2.1.1
Доля инвалидов, прошедших социально-культурную и социально-средовую реабилитацию, в общем количестве инвалидов, </t>
  </si>
  <si>
    <t xml:space="preserve">Мероприятие 4.2.1.1. Организация работы  пункта 
проката средств реабилитации для граждан, постоянно действующей фотовыставки «Преодоление» и экскурсий для инвалидов
</t>
  </si>
  <si>
    <t>Показатель 4.2.1.1.1. 
Количество инвалидов, получивших технические средства реабилитации</t>
  </si>
  <si>
    <t>Мероприятие 4.2.1.2. Приобретение тифлотехнических средств, персональных компьютеров с адаптированными программами для муниципальных библиотек; музыкальных инструментов для работы коллективов самодеятельности;  специнвентаря для участников клуба  «Точка опоры»</t>
  </si>
  <si>
    <t>Показатель 4.2.1.2.1.
Количество инвалидов, охваченных культурно-досуговыми услугами</t>
  </si>
  <si>
    <t>Показатель  4.2.1.3.1.
Охват детей-инвалидов, нуждающихся в реабилитации с помощью медицинского диагностического и коррекционного оборудования</t>
  </si>
  <si>
    <t>Мероприятие 4.2.1.4. Проведение спартакиады Губкинского городского округа по доступным для инвалидов видам спорта, обеспечение участия инвалидов в областных спортивных мероприятиях</t>
  </si>
  <si>
    <t>Показатель 4.2.1.4.1.
Количество инвалидов, принявших участие в проведении спартакиады  по доступным для инвалидов видам спорта</t>
  </si>
  <si>
    <t>Мероприятие 4.2.1.5. Компенсация расходов        МБУ ДС «Кристалл», понесенных от предоставления  льготного абонемента в плавательный бассейн «Дельфин»  инвалидам  с нарушениями опорно-двигательного аппарата</t>
  </si>
  <si>
    <t>Показатель 4.2.1.5.1.
Количество инвалидов с нарушениями опорно-двигательного аппарата,  посещающих плавательный бассейн «Дельфин» по льготному абонементу</t>
  </si>
  <si>
    <t>Мероприятие 4.2.1.6. Организация оздоровительных занятий по авторской программе в плавательном бассейне «Дельфин» для школьников с особенностями физического развития</t>
  </si>
  <si>
    <t>Показатель 4.2.1.6.1.  
Количество школьников с особенностями физического развития, участвующих в занятиях по авторской программе в плавательном бассейне «Дельфин»</t>
  </si>
  <si>
    <t>Мероприятие 4.2.1.7. Участие инвалидов во Всероссийских, областных, межрегиональных творческих  конкурсах</t>
  </si>
  <si>
    <t>Показатель 4.2.1.7.1.
Количество инвалидов, принявших участие во Всероссийских, областных, межрегиональных творческих конкурсах</t>
  </si>
  <si>
    <t xml:space="preserve">Мероприятие 4.2.1.8. Организация и проведение фестивалей, конкурсов и  мероприятий для инвалидов
и детей-инвалидов
</t>
  </si>
  <si>
    <t>Показатель 4.2.1.8.1.
Количество инвалидов, принявших участие в фестивалях и конкурсах</t>
  </si>
  <si>
    <t>По итогам проведения открытого конкурса заключены контракты на выполнение работ по капитальному ремонту МКД. Срок выполнения работ- октябрь 2015 года</t>
  </si>
  <si>
    <t>Показатель годовой</t>
  </si>
  <si>
    <t>Работы выполняются во 2-3 кварталах</t>
  </si>
  <si>
    <t>Планируется заключение договора в 3-4 кварталах 2015 года</t>
  </si>
  <si>
    <t>Показатели годовые</t>
  </si>
  <si>
    <t>Выполнение работ перенесено на 2016 год</t>
  </si>
  <si>
    <t>Показатель 3. Доля территории муниципального образования, охваченной качественным теле- и радиовещанием, от общей площади территории</t>
  </si>
  <si>
    <t>Доля школьников, получивших выше 50% от максимального балла за выполнение олимпиадных работ в ходе регионального этапа всероссийской олимпиады школьников, от общего количества участников</t>
  </si>
  <si>
    <t>Удовлетворенность населения качеством дополнительного образования от общего числа опрошенных родителей, дети которых посещают учреждения (организации) дополнительного образования</t>
  </si>
  <si>
    <t>Количество совместных мероприятий, проведенных Центром диагностики и консультирования с педагогами образовательных учреждений</t>
  </si>
  <si>
    <t>4.1.1.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</si>
  <si>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Количество получателей услуги по диагностике и консультированию коррекционно-развивающего и  компенсирующего характера</t>
  </si>
  <si>
    <t>4.2.1. Мероприятия.</t>
  </si>
  <si>
    <t>Доля проведенных индивидуально-ориентированных и коррекционно-развивающих программ с детьми в общем объеме запланированных мероприятий</t>
  </si>
  <si>
    <t>Количество проведенных методических мероприятий для руководителей и педагогов образовательных учреждений</t>
  </si>
  <si>
    <t>Доля педагогических работников, пользующихся социальной льготой на бесплатную жилую площадь с отоплением и освещением, от общего количества педагогических работников, претендующих на указанное право</t>
  </si>
  <si>
    <t>8.2.2. Предоставление мер социальной поддержки педагогическим работникам муниципальных образовательных учреждений (организаций), проживающих и работающих в сельских населенных пунктах, рабочих поселках (поселках городского типа) на территории Белгородской области.</t>
  </si>
  <si>
    <t>Достижение некоторых показателей запланировано в течение года</t>
  </si>
  <si>
    <t>4.1.3. 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и автономным учреждениям.</t>
  </si>
  <si>
    <t>Численность модельных домов культуры</t>
  </si>
  <si>
    <t>4.1.4. Модернизация культурно-досуговых учреждений.</t>
  </si>
  <si>
    <t>Количество посещений киносеансов</t>
  </si>
  <si>
    <t>Основное мероприятие 4.1.1. 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</si>
  <si>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Основное мероприятие 1.1.15. Оплата ежемесячных денежных выплат лицам, признанным пострадавшими от политических репрессий</t>
  </si>
  <si>
    <r>
      <t>Основное мероприятие 1.1.16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 xml:space="preserve">Оплата ежемесячных денежных выплат  лицам, родившимся в период с 22 июня 1923 года по   3 сентября 1945 года (Дети войны)   </t>
    </r>
  </si>
  <si>
    <r>
      <t>Основное мероприятие 1.1.17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Выплата субсидий ветеранам боевых действий и  другим категориям военнослужащих</t>
    </r>
  </si>
  <si>
    <r>
      <t>Основное мероприятие 1.1.18</t>
    </r>
    <r>
      <rPr>
        <b/>
        <sz val="13"/>
        <rFont val="Times New Roman"/>
        <family val="1"/>
      </rPr>
      <t xml:space="preserve">.  </t>
    </r>
    <r>
      <rPr>
        <sz val="13"/>
        <rFont val="Times New Roman"/>
        <family val="1"/>
      </rPr>
      <t>Осуществление мер соцзащиты многодетных семей (оплата услуг связи)</t>
    </r>
  </si>
  <si>
    <t xml:space="preserve">Основное мероприятие 1.1.19. Осуществление мер соцзащиты </t>
  </si>
  <si>
    <t xml:space="preserve">Основное мероприятие 1.1.20. 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</t>
  </si>
  <si>
    <r>
      <t>Основное мероприятие 1.1.21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Предоставление материальной и иной помощи для погребения</t>
    </r>
    <r>
      <rPr>
        <b/>
        <sz val="13"/>
        <rFont val="Times New Roman"/>
        <family val="1"/>
      </rPr>
      <t xml:space="preserve">  </t>
    </r>
  </si>
  <si>
    <r>
      <t>Основное мероприятие 1.1.24.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  </r>
  </si>
  <si>
    <r>
      <t>Основное мероприятие 1.1.25.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 </t>
    </r>
  </si>
  <si>
    <r>
      <t>Основное мероприятие 1.1.26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Выплата ежемесячного пособия на ребенка, гражданам,  имеющим детей</t>
    </r>
  </si>
  <si>
    <t>Основное мероприятие 1.1.27.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</si>
  <si>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r>
      <t>Основное мероприятие 1.1.28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  </r>
  </si>
  <si>
    <r>
      <t>Основное мероприятие 1.1.29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 xml:space="preserve">Выплата пенсии за выслугу лет лицам, замещавшим  муниципальные должности и должности муниципальной службы </t>
    </r>
  </si>
  <si>
    <r>
      <t>Основное мероприятие 1.1.30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Предоставление ежемесячного пособия Почетным гражданам города Губкина и Губкинского района</t>
    </r>
  </si>
  <si>
    <r>
      <t xml:space="preserve"> </t>
    </r>
    <r>
      <rPr>
        <sz val="13"/>
        <rFont val="Times New Roman"/>
        <family val="1"/>
      </rPr>
      <t>Основное мероприятие 1.1.31</t>
    </r>
    <r>
      <rPr>
        <b/>
        <sz val="13"/>
        <rFont val="Times New Roman"/>
        <family val="1"/>
      </rPr>
      <t xml:space="preserve">.      </t>
    </r>
    <r>
      <rPr>
        <sz val="13"/>
        <rFont val="Times New Roman"/>
        <family val="1"/>
      </rPr>
      <t>Мероприятия по социальной поддержке некоторых категорий граждан</t>
    </r>
    <r>
      <rPr>
        <b/>
        <sz val="13"/>
        <rFont val="Times New Roman"/>
        <family val="1"/>
      </rPr>
      <t xml:space="preserve">
</t>
    </r>
  </si>
  <si>
    <r>
      <t>Основное мероприятие 1.1.32.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Осуществление переданных полномочий по предоставлению отдельных мер социальной поддержки граждан, подвергшихся радиации </t>
    </r>
  </si>
  <si>
    <r>
      <t>Основное мероприятие 1.1.33.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</t>
    </r>
    <r>
      <rPr>
        <b/>
        <sz val="13"/>
        <rFont val="Times New Roman"/>
        <family val="1"/>
      </rPr>
      <t xml:space="preserve"> </t>
    </r>
  </si>
  <si>
    <r>
      <t>Основное мероприятие 1.1.34.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 помещениях граждан Российской Федерации</t>
    </r>
  </si>
  <si>
    <r>
      <t>Основное мероприятие 1.1.35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</t>
    </r>
  </si>
  <si>
    <r>
      <t>Основное мероприятие 3.1.1.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</t>
    </r>
  </si>
  <si>
    <r>
      <t>Основное мероприятие 3.2.1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 xml:space="preserve">Выплата компенсации части родительской платы за присмотр уход за детьми в образовательных организациях, реализующих основную образовательную программу </t>
    </r>
  </si>
  <si>
    <r>
      <t>Основное мероприятие 4.1.1.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Повышение уровня доступности  приоритетных объектов и услуг в приоритетных сферах 
жизнедеятельности инвалидов и других маломобильных групп населения</t>
    </r>
  </si>
  <si>
    <r>
      <t>Основное мероприятие 4.2.1.</t>
    </r>
    <r>
      <rPr>
        <b/>
        <sz val="13"/>
        <rFont val="Times New Roman"/>
        <family val="1"/>
      </rPr>
      <t xml:space="preserve">         </t>
    </r>
    <r>
      <rPr>
        <sz val="13"/>
        <rFont val="Times New Roman"/>
        <family val="1"/>
      </rPr>
      <t>Обеспечение доступности муниципальных учреждений культуры</t>
    </r>
  </si>
  <si>
    <r>
      <t>Основное мероприятие 4.3.1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Повышение доступности и качества реабилитационных услуг для инвалидов</t>
    </r>
  </si>
  <si>
    <t>Основное мероприятие 4.4.1. Мероприятия по поддержке социально ориентированных некоммерческих организаций</t>
  </si>
  <si>
    <r>
      <t>Основное мероприятие 5.1.1.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  </r>
  </si>
  <si>
    <t>Основное мероприятие 5.1.2. Обеспечение жильем отдельных категорий граждан, установленных Федеральным законом от 12 января 1995г. № 5-ФЗ «О ветеранах» в соответствии с Указом Президента РФ от 7 мая 2008г. №714 «Об обеспечении жильем ветеранов ВОВ 1941-1945гг.»</t>
  </si>
  <si>
    <t>Основное мероприятие 5.1.3. Обеспечение жильем отдельных категорий граждан, установленных Федеральным законом от 12 января 1995г. №5-ФЗ «О ветеранах» и от 24 ноября 1995г. №181-ФЗ «О социальной защите инвалидов в РФ»</t>
  </si>
  <si>
    <r>
      <t>Основное мероприятие 6.1.1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Организация предоставления отдельных мер социальной защиты населения</t>
    </r>
  </si>
  <si>
    <t>Основное мероприятие 6.2.1 Осуществление деятельности  по опеке и попечительству в отношении несовершеннолетних и лиц из числа детей-сирот и детей, оставшихся без попечения родителей</t>
  </si>
  <si>
    <t xml:space="preserve">Основное мероприятие 6.3.1. Осуществление деятельности по опеке и попечительству в отношении совершеннолетних лиц   </t>
  </si>
  <si>
    <t xml:space="preserve">Основное мероприятие 6.4.1.  Организация предоставления ежемесячных денежных компенсаций расходов по 
оплате жилищно-коммунальных услуг  </t>
  </si>
  <si>
    <r>
      <t>Основное мероприятие 6.5.1.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Организация предоставления социального пособия на погребение </t>
    </r>
  </si>
  <si>
    <t xml:space="preserve">Показатель 3.2.  Доля детей, оставшихся без попечения родителей, переданных на воспитание в семьи, в общей численности детей, оставшихся без попечения родителей </t>
  </si>
  <si>
    <t>Показатель 3.3. Доля  многодетных семей, семей, воспитывающих детей-инвалидов, охваченных социально-культурными
мероприятиями, в общем количестве семей данных категорий</t>
  </si>
  <si>
    <t>Задача 3.1. 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</t>
  </si>
  <si>
    <t>Основное мероприятие 3.1.1. 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</t>
  </si>
  <si>
    <t xml:space="preserve">Показатель 3.1.1.1.
 Доля детей-сирот, детей, оставшихся без попечения родителей, в общей численности детей в возрасте
0-17 лет
</t>
  </si>
  <si>
    <t xml:space="preserve">Показатель 3.1.1.2.
Доля детей, оставшихся без попечения родителей, переданных на воспитание в семьи, в общей численности детей, оставшихся без попечения родителей </t>
  </si>
  <si>
    <t>Показатель 3.1. Доля сотрудников   редакций СМИ, принявших участие в творческих профессиональных конкурсах, от общего числа сотрудников</t>
  </si>
  <si>
    <t>Показатель 3.1.1. Количество проведенных творческих конкурсов, направленных на развитие профессионального мастерства сотрудников редакций СМИ</t>
  </si>
  <si>
    <t>Муниципальная программа                                                                            "Развитие автомобильных дорог  общего пользования местного значения Губкинского городского округа на                     2014-2020 годы"</t>
  </si>
  <si>
    <t>Выполнение данного показателя запланировано на летний период</t>
  </si>
  <si>
    <t>14.</t>
  </si>
  <si>
    <t>Муниципальная программа «Устойчивое развитие сельских населенных пунктов Губкинского городского округа на 2014-2020 годы»</t>
  </si>
  <si>
    <t>Уровень удовлетворенности граждан, проживающих в сельских местности, условиями жизнедеятельности</t>
  </si>
  <si>
    <t>Основное мероприятие 1.1. 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федерального бюджета в части улучшения жилищных условий молодых семей, специалистов и граждан, проживающих в сельской местности)</t>
  </si>
  <si>
    <t xml:space="preserve">Количество граждан, проживающих в сельской местности, улучшивших жилищные условия </t>
  </si>
  <si>
    <t>семей</t>
  </si>
  <si>
    <t>Количество молодых семей и молодых специалистов, работающих в сельской местности, проживающих или изъявивших желание проживать в сельской местности, улучшивших жилищные условия</t>
  </si>
  <si>
    <t>шт.</t>
  </si>
  <si>
    <t>Основное мероприятие 5.1.4. «Выплата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 № 8 -ФЗ»</t>
  </si>
  <si>
    <t>Основное мероприятие 5.1.5. «Проектирование и строительство инженерных сетей в микрорайонах ИЖС, благоустройство кладбищ»</t>
  </si>
  <si>
    <t>Подпрограмма 6 «Обеспечение реализации муниципальной Программы «Обеспечение доступным и ком-фортным жильем и коммунальными услугами жителей Губкинского городского округа на 2014-2016 годы»</t>
  </si>
  <si>
    <t>Основное мероприятие 1.2. 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областного бюджета в части улучшения жилищных условий молодых семей, специалистов и граждан, проживающих в сельской местности)</t>
  </si>
  <si>
    <t>Основное мероприятие 2.1. Проведение капитального ремонта общеобразовательных учреждений в сельской местности</t>
  </si>
  <si>
    <t>Доля обучающихся в общеобразовательных учреждениях сельской местности, требующих капитального ремонта</t>
  </si>
  <si>
    <t>Основное мероприятие 2.2. Развитие сети фельдшерско-акушерских пунктов и (или) офисов врача общей практики</t>
  </si>
  <si>
    <t>Удовлетворенность сельского населения оказываемыми медицинскими услугами</t>
  </si>
  <si>
    <t>Основное мероприятие 2.3. Развитие сети плоскостных спортивных сооружений</t>
  </si>
  <si>
    <t>Прирост сельского населения, обеспеченного плоскостными спортивными сооружениями</t>
  </si>
  <si>
    <t>чел</t>
  </si>
  <si>
    <t>Основное мероприятие 2.4. Развитие сети учреждений культурно-досугового типа</t>
  </si>
  <si>
    <t>Прирост количества культурно-массовых мероприятий</t>
  </si>
  <si>
    <t>Основное мероприятие 2.5. Реализация мероприятий федеральной целевой программы "Устойчивое развитие сельских территорий на 2014-017 годы и на период до 2020 года" (за счет субсидии из федерального бюджета в части строительства сетей водоснабжения)</t>
  </si>
  <si>
    <t>Уровень обеспеченности сельского населения питьевой водой</t>
  </si>
  <si>
    <t>Основное мероприятие 2.6. Софинансирование капитальных вложений (строительства, реконструкции) в объекты муниципальной собственности</t>
  </si>
  <si>
    <t>Основное мероприятие 2.7. Проектирование и строительство инженерных сетей</t>
  </si>
  <si>
    <t>Основное мероприятие 2.8. Реализация проекта комплексного обустройства площадки под компактную жилищную застройку в сельской местности</t>
  </si>
  <si>
    <t>Количество созданных рабочих мест на селе</t>
  </si>
  <si>
    <t>мест</t>
  </si>
  <si>
    <t>Подпрограмма 3  " Развитие  и подддержка субъектов малого и среднего предпринимательстваи в Губкинском  городском округе на 2014-2020 годы"</t>
  </si>
  <si>
    <t>Оборот малых и средних предприятий в действующих ценах</t>
  </si>
  <si>
    <t>Основное мероприятие  3.1   Мероприятие по поддержке субъектов малого и среднего предпринимательства в области ремесленной и выставочно-ярмарочной деятельности</t>
  </si>
  <si>
    <t xml:space="preserve"> Количество действующих субъектов малого и среднего предпринимательства на конец года</t>
  </si>
  <si>
    <t>Мероприятие 3.1.1. Организация выставочно-ярмарочной деятельности субъектов малого и среднего  предпринимательства, организации участия субъектов малого и среднего предпринимательства в конференциях, форумах, заседаниях круглых столов, конкурсах предпринимателей по различным номинациям</t>
  </si>
  <si>
    <t>Количество субъектов малого и среднего предпринимательства, участвовавших в выставочно-ярмарочной деятельности,заседаниях круглых столов, конкурсах предпринимателей по различным номинациям</t>
  </si>
  <si>
    <t>Мероприятие 3.1.2 Проведение ежегодного городского конкурса "Губкинский предприниматель", приуроченного к празднованию Дня российского предпринимательства</t>
  </si>
  <si>
    <t>Количество  организованных мероприятий по празднованию Дня российского предпринимательства</t>
  </si>
  <si>
    <t>Мероприятие 3.1.3 Информационно-образовательная подготовка жителей Губкинского городского округа к ведению предпринимательской деятельности</t>
  </si>
  <si>
    <t>Количество  принявших участие</t>
  </si>
  <si>
    <t>Мероприятие 3.1.4  Организация и проведение на территории Губкинского городского округа областных совещаний по развитию сферы сельского хозяйства и занятых в нем ЛПХ и субъектов малого и среднего предпринимательства</t>
  </si>
  <si>
    <t>Количество областных совещаний по развитию сферы сельского хозяйства на территории Губкинского городского округа</t>
  </si>
  <si>
    <t>Основное мероприятие 3.2.  Возмещение части процентной ставки по долгосрочным, среднесрочным и краткосрочным кредитам, взятым малыми формами хозяйствования (федеральный бюджет)</t>
  </si>
  <si>
    <t>Количество просубсидированных кредитов КФХ и ЛПХ</t>
  </si>
  <si>
    <t>Основное мероприятие 3.3.  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</t>
  </si>
  <si>
    <t>Доля оборота малых и средних предприятий в общем обороте предприятий и организаций городского округа</t>
  </si>
  <si>
    <t>Доля обучающихся, общеобразовательных учреждений, участвующих в мероприятиях, направленных на формирование здорового образа жизни и культуры питания</t>
  </si>
  <si>
    <t>2.3.1. Возмещение части затрат в связи с предоставлением учителям общеобразовательных учреждений ипотечного кредита.</t>
  </si>
  <si>
    <t>Муниципальная программа «Развитие физической культуры и спорта в Губкинском городском округе на 2014-2020 годы»</t>
  </si>
  <si>
    <t>Доля населения систематически занимающегося физической культурой и спортом</t>
  </si>
  <si>
    <t>Доля населения удовлетворенного условиями для занятий физической культурой и спортом</t>
  </si>
  <si>
    <t>Результативность деятельности тренерского сотава</t>
  </si>
  <si>
    <t>Доля населения систематически занимающегося футболом</t>
  </si>
  <si>
    <t>Средняя продолжительность жизни</t>
  </si>
  <si>
    <t>Доля детей и подростков с 1 группой здоровья</t>
  </si>
  <si>
    <t>Подпрограмма 1 "Развитие физической культуры и спорта в Губкинском городском округе на 2014-2020 годы"</t>
  </si>
  <si>
    <t>Основное мероприятие 1.1 "Обеспечение деятельности (оказание услуг) подведомственным учреждениям, в том числе предоставление муниципальным бюджетным учреждениям субсидий"</t>
  </si>
  <si>
    <t>Доля населения, удовлетворенного условиями для занятий физической культурой и спортом</t>
  </si>
  <si>
    <t>уровень выполнения параметров доведенных муниципальных заданий</t>
  </si>
  <si>
    <t>стабильный</t>
  </si>
  <si>
    <t>Основное мероприятие 1.2.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смассового спорта"</t>
  </si>
  <si>
    <t>Удовлетворенность населения качеством дополнительного образования от общего числа опрошенных родителей, дети которых посещают учреждения дополнительного образования</t>
  </si>
  <si>
    <t>Показатель 2.1.2. Количество полос формата А3 в прило-жении «Муниципальный вестник» к газете «Эфир Губкина» с официальной информацией о деятельности органов местного самоуправления и иной официальной информацией</t>
  </si>
  <si>
    <t>Показатель 2.1.3. Количество минут на телевидении «Губкин-ТВ» с официальной информацией о деятельности органов местного самоуправления и иной официальной информацией</t>
  </si>
  <si>
    <t>минут</t>
  </si>
  <si>
    <t>2.2.4.</t>
  </si>
  <si>
    <t>Показатель 2.1.4. Количество полос формата А3 в Губкинской районной общественно-политической газете Белгородской области  «Сельские просторы» с официальной информацией о деятельности органов местного самоуправления и иной 
официальной информацией</t>
  </si>
  <si>
    <t>Показатель 2.1.5. Количество полос формата А3 в  городской информационно-общественной газете «Новое время» с официальной информацией о деятельности органов местного самоуправления и иной официальной информацией</t>
  </si>
  <si>
    <t>Основное мероприятие 2.2.«Информационное сопровождение деятельности органов местного самоуправления в печатных и электронных СМИ»</t>
  </si>
  <si>
    <t>Показатель 2.2.1. Количество минут на телевидении ФГУП ВГТРК ГТРК «Белгород» с официальной информацией о деятельности органов местного самоуправления и иной официальной информацией</t>
  </si>
  <si>
    <t>Удельный вес педагогических и руководящих работников, принявших участие в мероприятиях различного уровня</t>
  </si>
  <si>
    <t>Методическая поддержка педагогических и руководящих работников образовательных учреждений, количество получателей</t>
  </si>
  <si>
    <t>5.2.1. Профессиональная подготовка, переподготовка и повышение квалификации.</t>
  </si>
  <si>
    <t>Доля педагогических и руководящих работников, прошедших профессиональную подготовку, переподготовку и повышение квалификации, в общей численности педагогических и руководящих работников</t>
  </si>
  <si>
    <t>5.3.1. Мероприятия.</t>
  </si>
  <si>
    <t>Процент проведения мероприятий в целях развития творческого потенциала для педагогических работников образовательных учреждений в общем объеме запланированных мероприятий</t>
  </si>
  <si>
    <t>Доля детей, охваченных отдыхом и оздоровлением, а также спотривно-досуговой деятельностью в МБОУ "СОК"Орленок", от общего количества школьников</t>
  </si>
  <si>
    <t>6.1.1. Субсидии на мероприятия по проведению оздоровительной кампании детей.</t>
  </si>
  <si>
    <t>Доля детей, находящихся в трудной жизненной ситуации, охваченных организованным отдыходом и оздоровлением, в общем количестве выявленных детей, находящихся в трудной жизненной ситуации</t>
  </si>
  <si>
    <t>6.1.2. Мероприятия по проведению оздоровительной кампании детей в лагерях труда и отдыха.</t>
  </si>
  <si>
    <t>Численность детей школьного возраста, оздоровленных на базе пришкольных лагерей, лагерей труда и отдыха</t>
  </si>
  <si>
    <t>Количество субъектов малого и среднего предпринимательства, получателей  субсидий за счет средств бюджета городского округа на возмещение части расходов по уплате арендных платежей за пользование нежилыми помещениями</t>
  </si>
  <si>
    <t>Мероприятие 3.3. 3 Предоставление муниципальных гарантий субъектам малого и среднего  предпринимательства для обеспечения исполнения их обязательств перед третьими лицами</t>
  </si>
  <si>
    <t>Предельные расходы бюджета Губкинского гродского округа по исполнению гарантийных обязательств в связи с наступлением гарантийного случая</t>
  </si>
  <si>
    <t>Основное мероприятие 3.4. Возмещение части процентной ставки по долгосрочным, среднесрочным и краткосрочным кредитам, взятыми малыми формами хозяйствования</t>
  </si>
  <si>
    <t>Доля населения, участвующего в культурно-досуговых мероприятиях на территории Губкинского городского округа</t>
  </si>
  <si>
    <t>Уровень фактической обеспеченности учреждениями культуры в Губкинском городском округе от нормативной потребности</t>
  </si>
  <si>
    <t>Число зарегистрированных пользователей в муниципальных библиотеках</t>
  </si>
  <si>
    <t>1.1.1 Обеспечение деятельности (оказание услуг) подведомственных учреждений (организаций), в том числе предоставление муниципальным бюджетным учреждениям субсидий.</t>
  </si>
  <si>
    <t>Уровень выполнения параметров, доведенных муниципальным заданием</t>
  </si>
  <si>
    <t>1.2.1.Мероприятия по созданию модельных библиотек.</t>
  </si>
  <si>
    <t>Число модельных библиотек</t>
  </si>
  <si>
    <t>1.2.2. 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оцифровки.</t>
  </si>
  <si>
    <t>Количество обращений пользователей к справочно-поисковому аппарату общедоступных библиотек</t>
  </si>
  <si>
    <t>Число учреждений</t>
  </si>
  <si>
    <t>1.3.1. Обеспечение актуализации и сохранности библиотечных фондов, комплектование библиотек.</t>
  </si>
  <si>
    <t>Количество книжного фонда муниципальных библиотек</t>
  </si>
  <si>
    <t>тыс.экз.</t>
  </si>
  <si>
    <t>1.3.2. Комплектование книжных фондов библиотек муниципальных образований (за счет межбюджетных трансфертов из федерального бюджета).</t>
  </si>
  <si>
    <t>Число документовыдач</t>
  </si>
  <si>
    <t>Число посещений Губкинского краеведческого музея с филиалами</t>
  </si>
  <si>
    <t>тыс.пос.</t>
  </si>
  <si>
    <t>2.1.1.Обеспечение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</si>
  <si>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Доля охвата населения округа музейными услугами</t>
  </si>
  <si>
    <t>Удельный вес жителей Губкинского городского округа, посещающих театрально-зрелищные мероприятия, в общей численности населения</t>
  </si>
  <si>
    <t>3.1.1.Обеспечение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</si>
  <si>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Посещаемость театрально-зрелищных мероприятий</t>
  </si>
  <si>
    <t>тыс.чел.</t>
  </si>
  <si>
    <t>3.1.2. 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учреждениям.</t>
  </si>
  <si>
    <t>Уровень выполнения параметров, доведенных муниципальных заданием</t>
  </si>
  <si>
    <t>Число посещений культурно-досуговых мероприятий</t>
  </si>
  <si>
    <t>4.1.1.Обеспечение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</t>
  </si>
  <si>
    <t>Доля населения, участвующего в культурно-массовых мероприятиях клубных учреждений, от общей численности населения</t>
  </si>
  <si>
    <t>4.1.2. Государственная поддержка муниципальных учреждений культуры</t>
  </si>
  <si>
    <t>Процент обслуживания подведомственных культурно-досуговых учреждений (организаций) в рамках организации материально-технического обслуживания в общем количестве подведомственных культурно-досуговых учреждений (организаций)</t>
  </si>
  <si>
    <t>Смертность от всех причин</t>
  </si>
  <si>
    <t>случаев на 1 тыс. населения</t>
  </si>
  <si>
    <t>Ожидаемая продолжительность жизни при рождении</t>
  </si>
  <si>
    <t>лет</t>
  </si>
  <si>
    <t>Соотношение средней заработной платы врачей, имеющих высшее (фармацевтическое) или иное высшее профессиональное образование, предоставляющих медицинские услуги, и средней заработной платы в области (агрегированные значения)</t>
  </si>
  <si>
    <t>Соотношение средней заработной платы среднего медицинского (фармацевтического) персонала (персонала, обеспечивающего предоставление медицинских услуг) и средней заработной платы в области (агрегированные значения)</t>
  </si>
  <si>
    <t>Соотношение средней заработной платы младшего медицинского персонала (персонала, обеспечивающего предоставление медицинских услуг) и средней заработной платы в области (агрегированные значения)</t>
  </si>
  <si>
    <t>Соотношение врачей и среднего медицинского персонала</t>
  </si>
  <si>
    <t>доля</t>
  </si>
  <si>
    <t xml:space="preserve">Подпрограмма 1                                                                "Строительство (реконструкция)   подъездных  дорог                        с твердым покрытием  к населенным пунктам Губкинского городского округа  на  2014-2020  годы"                    </t>
  </si>
  <si>
    <t>Основное мероприятие                                                                   "Строительство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пользования"</t>
  </si>
  <si>
    <t>Подпрограмма 2                                                                                    "Капитальный ремонт автомобильных дорог общего пользования местного значения Губкинского городского округа на 2014-2020 годы"</t>
  </si>
  <si>
    <t xml:space="preserve">Основное мероприятие                                                            "Капитальный ремонт автомобильных дорог по населенным пунктам городского округа" </t>
  </si>
  <si>
    <t xml:space="preserve">Основное мероприятие                                                                  "Капитальный ремонт дорог в г. Губкине"               </t>
  </si>
  <si>
    <t>Подпрограмма 3                                                                  "Содержание улично-дорожной сети                           Губкинского городского округа на   2014-2020 годы"</t>
  </si>
  <si>
    <t>Меньше воспитанников ДЮСШ выполнили норматив мастера спорта, кандидата в мастера спорта и 1 разряд</t>
  </si>
  <si>
    <t>Большая часть соревнований по футболу запланирована на 3 квартал 2015 года</t>
  </si>
  <si>
    <t>Основное мероприятие 1.1.2.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 в Губкинскои городском округе"</t>
  </si>
  <si>
    <t>Основное мероприятие 3.1. Грантовая поддержка местных инициатив граждан, проживающих в сельской местности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</si>
  <si>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</si>
  <si>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Государственные внебюджетные фонды</t>
  </si>
  <si>
    <t>Подпрограмма 1. Обеспечение реали-зации программы государственных гарантий бесплатного оказания жителям медицинской помощи на 2014-2020 годы</t>
  </si>
  <si>
    <t>Подпрограмма 2. Кадровое обеспечение  муниципального здравоохранения на 2014-2020 годы</t>
  </si>
  <si>
    <t xml:space="preserve">Основное мероприятие 3.4.                      "Возмещение части процентной ставки по долгосрочным, среднесрочным и краткосрочным кредитам, взятым малыми формами хозяйствования </t>
  </si>
  <si>
    <t>Муниципальная программа «Развитие экономического потенциала и формирование благоприятного предпринимательского климата в Губкинском городском округе на 2014-2020 годы»</t>
  </si>
  <si>
    <t>измененился базовый показатель согласно сведениям Федеральной службы Госсттистики за 2014 год. Будут внесены изменения в подпрограмму</t>
  </si>
  <si>
    <t>Показатель 4.
Доля молодежи, охваченной мероприятиями по патриотическому и духов-но-нравственному воспитанию</t>
  </si>
  <si>
    <t>Показатель 5.
Доля подростков категории групп социального риска, участвующих в мероприятиях по патриотическому и духовно-нравственному воспитанию</t>
  </si>
  <si>
    <t>Целевые показатели по данному мероприятию будут достигнуты в полном объеме в 3 и 4 кварталах 2015 года и напрямую зависят от очередного 2015-2016 учебного года и корректировки не требуют</t>
  </si>
  <si>
    <t>Количество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занятости, к общему числу молодежи округа</t>
  </si>
  <si>
    <t>Мероприятие 3.3. 1. Предоставление на конкурсной основе грантов в форме субсидий из бюджета Губкинского городского округа юридическим лицам (за исключением муниципальных учреждений и индивидуальным предпринимателям на организацию групп по присмотру и уходу за детьми дошкольного возраста</t>
  </si>
  <si>
    <t>Количество субъектов малого и среднего предпринимательства, получателей грантов в форме субсидий на организацию частных детских садов и групп дневного времяпровождения детей дошкольного возраста</t>
  </si>
  <si>
    <t>Мероприятие 3.3. 2. Субсидирование за счет средств бюджета Губкинского городского округа части расходов по уплате арендных платежей за пользование нежилыми помещениями субъектам малого и среднего предпринимательства, занятым в приоритетных для экономики Губкинского городского округа отраслях</t>
  </si>
  <si>
    <t>Основное мероприятие 3.2.1. Мероприятия по выявлению, развитию и поддержке одаренных детей</t>
  </si>
  <si>
    <t>Основное мероприятие 3.3.1.  Укрепление материально-технической базы подведомственных учреждений (организаций), в том числе реализация мероприятий за счет субсидий на иные цели,  предоставляемых муниципальным бюджетным и автономным учреждениям</t>
  </si>
  <si>
    <t>Подпрограмма 4. Здоровое поколение</t>
  </si>
  <si>
    <t>Основное мероприятие 4.1.1. 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</t>
  </si>
  <si>
    <t>Основное мероприятие 4.2.1. Мероприятия</t>
  </si>
  <si>
    <t>Подпрограмма 5. Методическая поддержка педагогических работников образовательных учреждений</t>
  </si>
  <si>
    <t>Основное мероприятие 5.1.1. 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</t>
  </si>
  <si>
    <t>Основное мероприятие 5.2.1. Профессиональная подготовка, переподготовка и повышение квалификации</t>
  </si>
  <si>
    <t>Основное мероприятие 5.3.1. Мероприятия</t>
  </si>
  <si>
    <t>Подпрограмма 6. Обеспечение безопасного, качественного отдыха и оздоровления детей в летний период</t>
  </si>
  <si>
    <t>Основное мероприятие 6.1.1.  Субсидии на мероприятия по проведению оздоровительной кампании детей</t>
  </si>
  <si>
    <t>Основное мероприятие 6.1.2. Мероприятия по проведению оздоровительной кампании детей  в  лагерях с дневным пребыванием и лагерях труда и отдыха</t>
  </si>
  <si>
    <t>Основное мероприятие 6.1.3. Мероприятия по проведению  оздоровительной кампании детей на базе загородных оздоровительных учреждений стационарного типа</t>
  </si>
  <si>
    <t>Основное мероприятие 6.2.1. 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</t>
  </si>
  <si>
    <t>Подпрограмма 7. Развитие  муниципальной кадровой политики в органах местного самоуправления Губкинского городского округа</t>
  </si>
  <si>
    <t>Основное мероприятие 7.1.1. Профессиональная подготовка, переподготовка и повышение квалификации</t>
  </si>
  <si>
    <t>Подпрограмма 8. Обеспечение реализации муниципальной программы</t>
  </si>
  <si>
    <t>Основное мероприятие 8.1.1. Обеспечение функций органов местного самоуправления</t>
  </si>
  <si>
    <t>Основное мероприятие 8.1.2. Организация бухгалтерского обслуживания учреждений</t>
  </si>
  <si>
    <t>Основное мероприятие 8.1.3. Организация материально-технического снабжения подведомственных учреждений (организаций)</t>
  </si>
  <si>
    <t>Основное мероприятие 8.2.1. Меры социальной поддержки педагогических работников муниципальных образовательных учреждений (организаций), проживающих и работающих в сельских населенных пунктах, рабочих поселках (поселках городского типа)</t>
  </si>
  <si>
    <t>Основное мероприятие 8.2.2. 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населенных пунктах, рабочих поселках (поселках городского типа) на территории Белгородской области</t>
  </si>
  <si>
    <t>модернизация предусмотрена в 2016г.</t>
  </si>
  <si>
    <t>Никаноровский ДК</t>
  </si>
  <si>
    <t>процесс ликвидации МБУК "Губкинская киносеть"</t>
  </si>
  <si>
    <t>14</t>
  </si>
  <si>
    <t>Доля граждан, использующих механизм получения государственных и муниципаль-ных услуг в электронной форме, %</t>
  </si>
  <si>
    <t>прогрес-
сирующий</t>
  </si>
  <si>
    <t>Доля граждан, удовлетворенных качеством предоставления государственных и муниципальных услуг, в том числе в МАУ «МФЦ», %</t>
  </si>
  <si>
    <t>Подпрограмма 1. «Создание условий для развития информационного общества в Губкинском городском округе на 2014-2020 годы»</t>
  </si>
  <si>
    <t>Основное мероприятие 2.1.2. 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субсидийгосударственного стандарта общего образования</t>
  </si>
  <si>
    <t>Основное мероприятие 2.1.3. Укрепление материально-технической базы подведомственных учреждений (организаций), в том числе реализация мероприятий за счет субсидий на иные цели,  предоставляемых муниципальным бюджетным и автономным учреждениямгосударственного стандарта общего образования</t>
  </si>
  <si>
    <t>в связи с модернизацией рабочих мест в 2014 году и усовершенствованием процесса подготовки телевизионных передач увеличилась площадь охвата качественным телевещанием</t>
  </si>
  <si>
    <t>Показатель 4. Доля сотрудников   редакций СМИ, принявших участие в творческих профессиональных конкурсах, от общего числа сотрудников</t>
  </si>
  <si>
    <t xml:space="preserve">ед. </t>
  </si>
  <si>
    <t>Показатель 1.1. Доля территории муниципального образования, охваченной качественным теле- и радиовещанием, от общей площади территории</t>
  </si>
  <si>
    <t>Показатель 1.1.1. Количество модернизированных рабочих мест в печатных и электронных СМИ</t>
  </si>
  <si>
    <t>Показатель 2.1. Доля газетных площадей с информацией о деятельности органов местного самоуправления, в общем объеме тиража</t>
  </si>
  <si>
    <t>Показатель 2.2. Уровень доведенной до сведения жителей Губкинского городского округа информации о социально-экономическом и культурном развитии муниципального образования, его общественной инфраструктуры и иной официальной информации по вопросам жизнедеятельности территории на телевидении «Губкин-ТВ»</t>
  </si>
  <si>
    <t>Показатель 2.1.1. Количество полос формата А3 в еженедельнике «Эфир Губкина» с официальной информацией о деятельности органов местного самоуправления и иной официальной информацией</t>
  </si>
  <si>
    <t>полосы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</si>
  <si>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на 2014-2020 годы»</t>
  </si>
  <si>
    <t>Муниципальная программа «Обеспечение доступным и комфортным жильем и коммунальными услугами жителей Губкинского городского округа на 2014-2020 годы»</t>
  </si>
  <si>
    <t>Муниципальная программа «Развитие автомобильных дорог общего пользования местного значения Губкинского городского округа на 2014-2020 годы»</t>
  </si>
  <si>
    <t>Муниципальная программа  "Развитие информационного общества в Губкинском городском округе  на 2014-2020 годы"</t>
  </si>
  <si>
    <t>всего, в том числе: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</si>
  <si>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</si>
  <si>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</si>
  <si>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</si>
  <si>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</si>
  <si>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>1.</t>
  </si>
  <si>
    <t>%</t>
  </si>
  <si>
    <t>-</t>
  </si>
  <si>
    <t>1.1.1</t>
  </si>
  <si>
    <t xml:space="preserve">Всего, в том числе: </t>
  </si>
  <si>
    <t>Администрация Губкинского городского округа (в лице отдела информационных технологий 
и коммуникаций)</t>
  </si>
  <si>
    <t>прогрессирующий</t>
  </si>
  <si>
    <t>Подпрограмма 1 «Развитие материально-технической базы муниципальных печатных и электронных СМИ на 2014-2020 годы»</t>
  </si>
  <si>
    <t>1.1.</t>
  </si>
  <si>
    <t>Основное мероприятие 1.1.«Укрепление материально-технической базы подведомственных учреждений  (организаций), в том числе реализация мероприятий за счет субсидии на иные цели, предоставляемых муниципальным бюджетным и автономным учреждениям»</t>
  </si>
  <si>
    <t>Основное  мероприятие  1.1.5. Выплата ежемесячных денежных компенсаций расходов по оплате   жилищно-коммунальных услуг иным категориям граждан</t>
  </si>
  <si>
    <t xml:space="preserve">Показатель 1.1.5.1.
Количество иных категорий граждан, получивших услуги по выплате ежемесячных денежных компенсаций расходов по оплате жилищно-коммунальных услу </t>
  </si>
  <si>
    <t>Основное  мероприятие  1.1.6. Предоставление гражданам адресных субсидий на оплату жилого помещения и коммунальных услуг</t>
  </si>
  <si>
    <t>Показатель 1.1.6.1.
Количество граждан, получивших услуги по выплате адресных субсидий на оплату жилья и коммунальных услуг</t>
  </si>
  <si>
    <t>Основное  мероприятие  1.1.7.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</si>
  <si>
    <t>Показатель 1.1.7.1.
Количество инвалидов,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</t>
  </si>
  <si>
    <t>Основное  мероприятие  1.1.8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</si>
  <si>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Показатель 1.1.8.1
Количество лиц, награжденных нагрудным знаком "Почетный донор России", получивших услуги по осуществлению ежегодной денежной выплаты</t>
  </si>
  <si>
    <t>Доля специалистов муниципальных учреждений культуры и искусства, проживающих и (или) работающих в сельской местности и имеющих высшее и среднее специальное образование, пользующихся социальной льготой по социальной норме общей площади жилья и нормативах потребления коммунальных услуг</t>
  </si>
  <si>
    <t>7.3.1. Организация административно-хозяйственного обслуживания учреждений</t>
  </si>
  <si>
    <t xml:space="preserve">Мероприятие  3.1.1.1. Выплата единовременного пособия при всех формах устройства детей, лишенных родительского попечения, в семью </t>
  </si>
  <si>
    <t>Показатель 3.1.1.1.1.
Количество граждан, получающих меры социальной поддержки по выплате единовременного пособия при всех формах устройства детей, лишенных родительского попечения, в семью</t>
  </si>
  <si>
    <t xml:space="preserve"> чел.</t>
  </si>
  <si>
    <t xml:space="preserve">Мероприятие 3.1.1.2. Осуществление мер по социальной защите граждан, являющихся усыновителями  </t>
  </si>
  <si>
    <t>Показатель 3.1.1.2.1.
Количество граждан, являющихся усыновителями, получивших меры социальной поддержки,</t>
  </si>
  <si>
    <t xml:space="preserve">Мероприятие 3.1.1.3. Содержание ребенка в семье опекуна и приемной семье, а также вознаграждение, причитающееся приемному родителю   </t>
  </si>
  <si>
    <t>Основное мероприятие 1.2. "Мероприятия, направленные на повышение уровня профессионального мастерства"</t>
  </si>
  <si>
    <t>Показатель 1.1.23.1.
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при рождении ребенка гражданам</t>
  </si>
  <si>
    <t>Основное  мероприятие  1.1.24.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нетрудоспособ-ности и в связи с материнством</t>
  </si>
  <si>
    <t xml:space="preserve">Показатель 1.1.24.1.
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по уходу за ребенком до достижения им возраста полутора лет, </t>
  </si>
  <si>
    <t>Основное  мероприятие  1.1.25.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</si>
  <si>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Неналоговые доходы от продажи земельных участков, зачисляемые в бюджет Губкинского городского округа</t>
  </si>
  <si>
    <t>Показатель 6.</t>
  </si>
  <si>
    <t>Доля площади земельных участков, являющихся объектами налогобложения земельным налогом от площади территории Губкинского городского округа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</si>
  <si>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</si>
  <si>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 xml:space="preserve">Показатель 1.1.1.1. </t>
  </si>
  <si>
    <t>Выполнение работ по проведению технической инвентаризации и изготовление технической документации на объекты недвижимости для последующей государственной регистрации прав собственности Губкинского городского округа на объекты недвижимого имущества</t>
  </si>
  <si>
    <t xml:space="preserve">Показатель 1.1.1.2. </t>
  </si>
  <si>
    <t>Вовлечение в арендные отношения неиспользуемого муниципального  имущества с учетом оценки объектов недвижимости</t>
  </si>
  <si>
    <t>кол-во объектов</t>
  </si>
  <si>
    <t>Показатель 1.1.1.3.</t>
  </si>
  <si>
    <t>Исполнение Программы приватизации муниципального имущества</t>
  </si>
  <si>
    <t>Показатель 1.1.1.4.</t>
  </si>
  <si>
    <t>Оказание имущественной поддержки субъектам малого и среднего предпринимательства  в рамках федеральных законов от 22.07.2008 г. № 159-ФЗ и  от 26.07.2006 г. 135-ФЗ</t>
  </si>
  <si>
    <t>кол-во договоров</t>
  </si>
  <si>
    <t>Показатель 1.1.1.5.</t>
  </si>
  <si>
    <t>Показатель 1.1.1.6.</t>
  </si>
  <si>
    <t>Уровень выполнения показателей, доведенных муниципальным заданием подведомственному учреждению</t>
  </si>
  <si>
    <t>Отсутствие заявителей</t>
  </si>
  <si>
    <t>Основное мероприятие 1.2.2. «Укрепление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учреждениям»</t>
  </si>
  <si>
    <t xml:space="preserve">Показатель 1.2.1.2. </t>
  </si>
  <si>
    <t>Приобретение и сопровождение программного продукта для улучшения обслуживания населения</t>
  </si>
  <si>
    <t>Основное мероприятие 1.3.1. «Разработка научно обоснованных проектов бассейнового природопользования»</t>
  </si>
  <si>
    <t>Показатель 1.3.1.1.</t>
  </si>
  <si>
    <t>Количество научно обоснованных проектов бассейнового природопользования</t>
  </si>
  <si>
    <t>Подпрограмма 2: «Развитие земельных  отношений в Губкинском городском округе на 2014-2020 годы»</t>
  </si>
  <si>
    <t>Основное  мероприятие 2.1.1. «Мероприятия, направленные на формирование земельных участков и их рыночной оценки»</t>
  </si>
  <si>
    <t>Показатель 2.1.1.1.</t>
  </si>
  <si>
    <t>Показатель 2.1.1.2.</t>
  </si>
  <si>
    <t>Постановка на государственный учет формируемых земельных участков</t>
  </si>
  <si>
    <t>Показатель 2.1.1.3.</t>
  </si>
  <si>
    <t>Предоставление в собственность, аренду либо в постоянное (бессрочное) пользование земельных участков</t>
  </si>
  <si>
    <t>Подпрограмма 3 «Обеспечение реализации муниципальной программы «Развитие имущественно-земельных отношений в Губкинском городском округе на 2014-2020 годы»</t>
  </si>
  <si>
    <t>Показатель 3.1.</t>
  </si>
  <si>
    <t>Достижение предусмотренных Программой, подпрограммами значений целевых показателей (индикаторов) в установленные сроки</t>
  </si>
  <si>
    <t>Основное мероприятие 3.1.1. «Обеспечение функций органов местного самоуправления Губкинского городского округа в сфере развития имущественно-земельных отношений на территории Губкинского городского округа»</t>
  </si>
  <si>
    <t>Показатель 3.1.1.1.</t>
  </si>
  <si>
    <t>Осуществление мероприятий по инвентаризации земельных участков на территории Губкинского городского округа</t>
  </si>
  <si>
    <t>количество проверок</t>
  </si>
  <si>
    <t>Показатель 3.1.1.2.</t>
  </si>
  <si>
    <t>Осуществление мероприятий по контролю за сохранностью и эффективным использованием имущества Губкинского городского округа</t>
  </si>
  <si>
    <t>Показатель  3.1.1.3.</t>
  </si>
  <si>
    <t>Целевое и эффективное использование выделяемых бюджетных средств</t>
  </si>
  <si>
    <t>№ пп.</t>
  </si>
  <si>
    <t>отклонение, %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</si>
  <si>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</si>
  <si>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</si>
  <si>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</si>
  <si>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</si>
  <si>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Обоснование отклонения фактического от планового значения</t>
  </si>
  <si>
    <t>Базовый период (факт)</t>
  </si>
  <si>
    <t>Отчетный период</t>
  </si>
  <si>
    <t xml:space="preserve">план </t>
  </si>
  <si>
    <t>факт</t>
  </si>
  <si>
    <t>Наименование программы, подпрограммы, основного мероприятия, мероприятия</t>
  </si>
  <si>
    <t>Источник ресурсного обеспечения</t>
  </si>
  <si>
    <t>План, тыс. рублей</t>
  </si>
  <si>
    <t>Кассовый расход, тыс. рублей</t>
  </si>
  <si>
    <t>Отклонение, %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</si>
  <si>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</si>
  <si>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</si>
  <si>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</si>
  <si>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</si>
  <si>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</si>
  <si>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</si>
  <si>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</si>
  <si>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</si>
  <si>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</si>
  <si>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</si>
  <si>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 xml:space="preserve"> Муниципальная программа «Обеспечение безопасности жизнедеятельности населения Губкинского городского округа на 2014-2020 годы»</t>
  </si>
  <si>
    <t>Муниципальная программа «Развитие  образования Губкинского городского округа на  2014 – 2020 годы»</t>
  </si>
  <si>
    <t>Муниципальная программа «Молодежь Губкинского городского округа на 2014-2020 годы»</t>
  </si>
  <si>
    <t xml:space="preserve">Основное мероприятие «Предоставление права льготного проезда к месту учебы и обратно обучающимся  общеобразовательных организаций, в том числе интернатов, студентам и аспирантам профессиональных образовательных организаций и организаций высшего образования» </t>
  </si>
  <si>
    <t>Подпрограмма 2. «Профилактика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 на 2014 - 2020 годы»</t>
  </si>
  <si>
    <t>Основное мероприятие «Мероприятия по антинаркотической пропаганде и антинаркотическому просвещению»</t>
  </si>
  <si>
    <t xml:space="preserve">Основное мероприятие «Мероприятия, направленные на мотивацию к здоровому образу жизни» </t>
  </si>
  <si>
    <t>Подпрограмма 3. «Профилактика безнадзорности и правонарушений несовершеннолетних  и защита их прав на территории Губкинского городского округа на 2014-2020 годы»</t>
  </si>
  <si>
    <t>Основное мероприятие  «Мероприятия,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воспитание»</t>
  </si>
  <si>
    <t>Основное мероприятие  «Создание и организация деятельности территориальных комиссий по делам несовершеннолетних и защите их прав"</t>
  </si>
  <si>
    <t xml:space="preserve">Основное мероприятие «Мероприятия, направленные на повышение эффективности работы системы профилактики безнадзорности и правонарушений» </t>
  </si>
  <si>
    <t>Основное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</si>
  <si>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Основное мероприятие«Поддержание в готовности сил и средств добровольной пожарной охраны, обеспечение первичных мер пожарной безопасности»</t>
  </si>
  <si>
    <t xml:space="preserve">Показатель 1.
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Белгородской области
</t>
  </si>
  <si>
    <t>прогрес-сивный</t>
  </si>
  <si>
    <t>Показатель 2.
Количество социальных услуг, оказанных муниципальными бюджетными учреждениями социального обслуживания населения</t>
  </si>
  <si>
    <t xml:space="preserve"> тыс.ед.</t>
  </si>
  <si>
    <t>не достаточно высокий результат выполнения из-за перехода с 01.01.2015г. на 3-х уравневую сис-му обслуживания, согл. 442ФЗ</t>
  </si>
  <si>
    <t xml:space="preserve">Показатель 3.
Соотношение  средней заработной платы социальных работников социальных и средней заработной платы в Белгородской области
</t>
  </si>
  <si>
    <t>за счет удорожания тарифов на платн. усл. было получено и направлено большее кол-во средств на повышение з/пл.соц.раб.</t>
  </si>
  <si>
    <t xml:space="preserve">Показатель 4.
Доля детей-сирот, детей, оставшихся без попечения родителей, в общей численности детей в возрасте
0-17 лет
</t>
  </si>
  <si>
    <t>регрес-сивный</t>
  </si>
  <si>
    <t>Показатель 5.
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</si>
  <si>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Показатель 6.
Доля  многодетных семей, семей, воспитывающих детей-инвалидов, охваченных социально-культурными
мероприятиями, в общем количестве семей данных категории</t>
  </si>
  <si>
    <t>исполнение предусматривается в последующих периодах 2015 г., по мере проведеия мероприятий</t>
  </si>
  <si>
    <t>Показатель 7.
Количество зданий и сооружений, объектов инженерной инфраструктуры, оборудованных с учетом потребностей инвалидов</t>
  </si>
  <si>
    <t xml:space="preserve"> ед.</t>
  </si>
  <si>
    <t xml:space="preserve">Основное мероприятие 1.4.1. "Осуществление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состояния" </t>
  </si>
  <si>
    <t>Основное мероприятие 1.5.1. "Государственная регистрация актов гражданского состояния"</t>
  </si>
  <si>
    <t>Основное мероприятие 1.6.1. "Создание и организация деятельности территориальных комиссий по делам несовершеннолетних и защите их прав "</t>
  </si>
  <si>
    <t>Основное мероприятие 2.1.1."Мероприятия, направленные на формирование земельных участков и их рыночной оценки"</t>
  </si>
  <si>
    <t>Удельный вес педагогических работников, охваченных мерами социальной поддержки в виде выплат за классное руководство и выплат по ипотечному кредиту, от общего количества педагогических работников общеобразовательных учреждений</t>
  </si>
  <si>
    <t>2.1.1. Обеспечение реализации прав граждан на получение общедоступного и бесплатного образования в рамках государственного стандарта общего образования.</t>
  </si>
  <si>
    <t>Доля обучающихся, обеспеченных качественными услугами школьного образования</t>
  </si>
  <si>
    <t>Соотношение средней заработной платы педагогических работников общего образования к средней заработной плате субъекта РФ</t>
  </si>
  <si>
    <t>2.1.2.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</si>
  <si>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Укоплектованность образовательного учреждения обучающимися</t>
  </si>
  <si>
    <t>2.1.3. Укрепление материально-технической базы подведомственных учреждений (организаций), в том числе реализация мероприятий за счет субсидии на иные цели, предоставляемых муниципальным бюджетным и автономным учреждениям.</t>
  </si>
  <si>
    <t>Удовлетворенность населения качеством общего образования от общего числа опрошенных родителей, дети которых посещают общеобразовательные учреждения (организации)</t>
  </si>
  <si>
    <t>2.1.4. Мероприятия.</t>
  </si>
  <si>
    <t>Доля выплаченных расходов по судебным актам от общей суммы расходов, предъявленных по решению судебных актов</t>
  </si>
  <si>
    <t>2.2.1. Мероприятия по созданию условий для сохранения и укрепления здоровья детей и подростков, а также формирования у них культуры питания.</t>
  </si>
  <si>
    <t>Доля обучающихся, обеспеченных качественнымм горячим питанием</t>
  </si>
  <si>
    <t>Доля образовательных учреждений (организаций), в которых имеются современные столовые</t>
  </si>
  <si>
    <t>Показатель 3.3.1.5.1.
Количество семей, воспитывающих детей-инвалидов, принявших участие в проекте</t>
  </si>
  <si>
    <t>Основное мероприятие 5.3. «Мониторинг окружающей среды»</t>
  </si>
  <si>
    <t>Основное мероприятие 5.5. «Проектирование и строительство сетей водоснабжения»</t>
  </si>
  <si>
    <t>Подпрограмма 6 «Обеспечение реализации муниципальной Программы «Обеспечение доступным и комфортным жильем и коммунальными услугами жителей Губкинского городского округа на 2014-2020 годы»</t>
  </si>
  <si>
    <t>Основное мероприятие 6.1.2.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</si>
  <si>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Муниципальная программа  "Развитие имущественно-земельных отношений в Губкинском городском округе на 2014-2020 годы"</t>
  </si>
  <si>
    <t>Подпрограмма 2 "Формирование посредством СМИ идеологических представлений населения об общественных процессах, побуждение к позитивным социальным действиям, приобщение жителей к общественно-политическим ценностям, традиционным этическим нормам и образцам поведения"</t>
  </si>
  <si>
    <t>2.1.1.</t>
  </si>
  <si>
    <t>2.1.2.</t>
  </si>
  <si>
    <t>Основное мероприятие 2.1.«Обеспечение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</si>
  <si>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Подпрограмма 3. «Кадровая политика в сфере развития информационного пространства Губкинского городского округа»</t>
  </si>
  <si>
    <t>Основное мероприятие 3.1. «Мероприятия, направленные на повышение уровня профессионального мастерства»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</si>
  <si>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 средствах массовой информации  на 2014-2020 годы»</t>
  </si>
  <si>
    <t>1.1.1.</t>
  </si>
  <si>
    <t>1.2.</t>
  </si>
  <si>
    <t>1.2.1.</t>
  </si>
  <si>
    <t>1.2.2.</t>
  </si>
  <si>
    <t>ед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</si>
</sst>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"/>
    <numFmt numFmtId="187" formatCode="0.0"/>
    <numFmt numFmtId="188" formatCode="#,##0.0_ ;[Red]\-#,##0.0\ "/>
    <numFmt numFmtId="189" formatCode="0.000"/>
    <numFmt numFmtId="190" formatCode="#,##0.0_ ;\-#,##0.0\ "/>
  </numFmts>
  <fonts count="5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9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9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5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justify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justify" wrapText="1" shrinkToFi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justify"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187" fontId="6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/>
    </xf>
    <xf numFmtId="187" fontId="6" fillId="0" borderId="10" xfId="0" applyNumberFormat="1" applyFont="1" applyFill="1" applyBorder="1" applyAlignment="1">
      <alignment horizontal="center"/>
    </xf>
    <xf numFmtId="187" fontId="6" fillId="0" borderId="10" xfId="0" applyNumberFormat="1" applyFont="1" applyFill="1" applyBorder="1" applyAlignment="1">
      <alignment horizontal="center" vertical="top"/>
    </xf>
    <xf numFmtId="187" fontId="5" fillId="0" borderId="10" xfId="0" applyNumberFormat="1" applyFont="1" applyFill="1" applyBorder="1" applyAlignment="1">
      <alignment horizontal="center" vertical="top"/>
    </xf>
    <xf numFmtId="187" fontId="9" fillId="0" borderId="10" xfId="0" applyNumberFormat="1" applyFont="1" applyFill="1" applyBorder="1" applyAlignment="1">
      <alignment horizontal="center"/>
    </xf>
    <xf numFmtId="187" fontId="7" fillId="0" borderId="10" xfId="0" applyNumberFormat="1" applyFont="1" applyFill="1" applyBorder="1" applyAlignment="1">
      <alignment horizontal="center"/>
    </xf>
    <xf numFmtId="187" fontId="10" fillId="0" borderId="10" xfId="0" applyNumberFormat="1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/>
    </xf>
    <xf numFmtId="187" fontId="7" fillId="0" borderId="10" xfId="0" applyNumberFormat="1" applyFont="1" applyFill="1" applyBorder="1" applyAlignment="1">
      <alignment horizontal="center" vertical="center"/>
    </xf>
    <xf numFmtId="187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85" fontId="7" fillId="0" borderId="10" xfId="0" applyNumberFormat="1" applyFont="1" applyFill="1" applyBorder="1" applyAlignment="1">
      <alignment horizontal="center" vertical="top" wrapText="1"/>
    </xf>
    <xf numFmtId="185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187" fontId="1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187" fontId="10" fillId="0" borderId="10" xfId="0" applyNumberFormat="1" applyFont="1" applyFill="1" applyBorder="1" applyAlignment="1">
      <alignment horizontal="center" wrapText="1"/>
    </xf>
    <xf numFmtId="186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2" fontId="1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49" fontId="5" fillId="0" borderId="23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5" xfId="0" applyFont="1" applyFill="1" applyBorder="1" applyAlignment="1">
      <alignment vertical="top"/>
    </xf>
    <xf numFmtId="0" fontId="5" fillId="0" borderId="26" xfId="0" applyFont="1" applyFill="1" applyBorder="1" applyAlignment="1">
      <alignment vertical="top"/>
    </xf>
    <xf numFmtId="0" fontId="5" fillId="0" borderId="27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188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top" wrapText="1"/>
    </xf>
    <xf numFmtId="187" fontId="10" fillId="0" borderId="10" xfId="0" applyNumberFormat="1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 horizontal="left" vertical="top" wrapText="1"/>
    </xf>
    <xf numFmtId="186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187" fontId="15" fillId="0" borderId="10" xfId="0" applyNumberFormat="1" applyFont="1" applyFill="1" applyBorder="1" applyAlignment="1">
      <alignment horizontal="center" vertical="center" wrapText="1"/>
    </xf>
    <xf numFmtId="187" fontId="16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justify" vertical="top" wrapText="1"/>
    </xf>
    <xf numFmtId="0" fontId="5" fillId="0" borderId="2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186" fontId="6" fillId="0" borderId="10" xfId="52" applyNumberFormat="1" applyFont="1" applyFill="1" applyBorder="1" applyAlignment="1">
      <alignment horizontal="center"/>
      <protection/>
    </xf>
    <xf numFmtId="186" fontId="6" fillId="0" borderId="10" xfId="0" applyNumberFormat="1" applyFont="1" applyFill="1" applyBorder="1" applyAlignment="1" applyProtection="1">
      <alignment horizontal="center" vertical="center" wrapText="1"/>
      <protection/>
    </xf>
    <xf numFmtId="186" fontId="6" fillId="0" borderId="10" xfId="61" applyNumberFormat="1" applyFont="1" applyFill="1" applyBorder="1" applyAlignment="1" applyProtection="1">
      <alignment horizontal="center" vertical="center" wrapText="1"/>
      <protection/>
    </xf>
    <xf numFmtId="186" fontId="6" fillId="0" borderId="10" xfId="52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6" fillId="0" borderId="10" xfId="57" applyNumberFormat="1" applyFont="1" applyFill="1" applyBorder="1" applyAlignment="1" applyProtection="1">
      <alignment horizontal="center" vertical="center" wrapText="1"/>
      <protection/>
    </xf>
    <xf numFmtId="186" fontId="5" fillId="0" borderId="10" xfId="57" applyNumberFormat="1" applyFont="1" applyFill="1" applyBorder="1" applyAlignment="1" applyProtection="1">
      <alignment horizontal="center" vertical="center" wrapText="1"/>
      <protection/>
    </xf>
    <xf numFmtId="186" fontId="5" fillId="0" borderId="10" xfId="58" applyNumberFormat="1" applyFont="1" applyFill="1" applyBorder="1" applyAlignment="1" applyProtection="1">
      <alignment horizontal="center" vertical="center" wrapText="1"/>
      <protection/>
    </xf>
    <xf numFmtId="186" fontId="5" fillId="0" borderId="10" xfId="59" applyNumberFormat="1" applyFont="1" applyFill="1" applyBorder="1" applyAlignment="1" applyProtection="1">
      <alignment horizontal="center" vertical="center" wrapText="1"/>
      <protection/>
    </xf>
    <xf numFmtId="186" fontId="5" fillId="0" borderId="10" xfId="60" applyNumberFormat="1" applyFont="1" applyFill="1" applyBorder="1" applyAlignment="1" applyProtection="1">
      <alignment horizontal="center" vertical="center" wrapText="1"/>
      <protection/>
    </xf>
    <xf numFmtId="186" fontId="6" fillId="0" borderId="10" xfId="53" applyNumberFormat="1" applyFont="1" applyFill="1" applyBorder="1" applyAlignment="1" applyProtection="1">
      <alignment horizontal="center" vertical="center" wrapText="1"/>
      <protection/>
    </xf>
    <xf numFmtId="186" fontId="5" fillId="0" borderId="10" xfId="53" applyNumberFormat="1" applyFont="1" applyFill="1" applyBorder="1" applyAlignment="1" applyProtection="1">
      <alignment horizontal="center" vertical="center" wrapText="1"/>
      <protection/>
    </xf>
    <xf numFmtId="186" fontId="5" fillId="0" borderId="10" xfId="61" applyNumberFormat="1" applyFont="1" applyFill="1" applyBorder="1" applyAlignment="1" applyProtection="1">
      <alignment horizontal="center" vertical="center" wrapText="1"/>
      <protection/>
    </xf>
    <xf numFmtId="186" fontId="5" fillId="0" borderId="10" xfId="52" applyNumberFormat="1" applyFont="1" applyFill="1" applyBorder="1" applyAlignment="1" applyProtection="1">
      <alignment horizontal="center" vertical="center" wrapText="1"/>
      <protection/>
    </xf>
    <xf numFmtId="187" fontId="10" fillId="0" borderId="10" xfId="54" applyNumberFormat="1" applyFont="1" applyFill="1" applyBorder="1" applyAlignment="1">
      <alignment horizontal="center" vertical="center"/>
      <protection/>
    </xf>
    <xf numFmtId="187" fontId="7" fillId="0" borderId="10" xfId="54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/>
      <protection/>
    </xf>
    <xf numFmtId="187" fontId="7" fillId="0" borderId="10" xfId="54" applyNumberFormat="1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 wrapText="1" shrinkToFit="1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90" fontId="6" fillId="0" borderId="10" xfId="0" applyNumberFormat="1" applyFont="1" applyFill="1" applyBorder="1" applyAlignment="1">
      <alignment horizontal="center"/>
    </xf>
    <xf numFmtId="188" fontId="5" fillId="0" borderId="10" xfId="0" applyNumberFormat="1" applyFont="1" applyFill="1" applyBorder="1" applyAlignment="1">
      <alignment horizontal="center"/>
    </xf>
    <xf numFmtId="190" fontId="5" fillId="0" borderId="10" xfId="0" applyNumberFormat="1" applyFont="1" applyFill="1" applyBorder="1" applyAlignment="1">
      <alignment horizontal="center"/>
    </xf>
    <xf numFmtId="188" fontId="5" fillId="0" borderId="10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 vertical="top"/>
    </xf>
    <xf numFmtId="188" fontId="5" fillId="0" borderId="27" xfId="0" applyNumberFormat="1" applyFont="1" applyFill="1" applyBorder="1" applyAlignment="1">
      <alignment horizontal="center"/>
    </xf>
    <xf numFmtId="188" fontId="5" fillId="0" borderId="28" xfId="0" applyNumberFormat="1" applyFont="1" applyFill="1" applyBorder="1" applyAlignment="1">
      <alignment horizontal="center"/>
    </xf>
    <xf numFmtId="190" fontId="5" fillId="0" borderId="23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vertical="top" wrapText="1"/>
    </xf>
    <xf numFmtId="188" fontId="5" fillId="0" borderId="25" xfId="0" applyNumberFormat="1" applyFont="1" applyFill="1" applyBorder="1" applyAlignment="1">
      <alignment horizontal="center"/>
    </xf>
    <xf numFmtId="188" fontId="5" fillId="0" borderId="29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 vertical="top"/>
    </xf>
    <xf numFmtId="188" fontId="5" fillId="0" borderId="26" xfId="0" applyNumberFormat="1" applyFont="1" applyFill="1" applyBorder="1" applyAlignment="1">
      <alignment/>
    </xf>
    <xf numFmtId="188" fontId="5" fillId="0" borderId="30" xfId="0" applyNumberFormat="1" applyFont="1" applyFill="1" applyBorder="1" applyAlignment="1">
      <alignment/>
    </xf>
    <xf numFmtId="190" fontId="6" fillId="0" borderId="11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 vertical="top"/>
    </xf>
    <xf numFmtId="188" fontId="5" fillId="0" borderId="26" xfId="0" applyNumberFormat="1" applyFont="1" applyFill="1" applyBorder="1" applyAlignment="1">
      <alignment horizontal="center"/>
    </xf>
    <xf numFmtId="188" fontId="5" fillId="0" borderId="30" xfId="0" applyNumberFormat="1" applyFont="1" applyFill="1" applyBorder="1" applyAlignment="1">
      <alignment horizontal="center"/>
    </xf>
    <xf numFmtId="190" fontId="6" fillId="0" borderId="11" xfId="0" applyNumberFormat="1" applyFont="1" applyFill="1" applyBorder="1" applyAlignment="1">
      <alignment horizontal="center"/>
    </xf>
    <xf numFmtId="188" fontId="5" fillId="0" borderId="25" xfId="0" applyNumberFormat="1" applyFont="1" applyFill="1" applyBorder="1" applyAlignment="1">
      <alignment/>
    </xf>
    <xf numFmtId="188" fontId="5" fillId="0" borderId="29" xfId="0" applyNumberFormat="1" applyFont="1" applyFill="1" applyBorder="1" applyAlignment="1">
      <alignment/>
    </xf>
    <xf numFmtId="19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horizontal="center" vertical="center"/>
    </xf>
    <xf numFmtId="186" fontId="9" fillId="0" borderId="10" xfId="0" applyNumberFormat="1" applyFont="1" applyFill="1" applyBorder="1" applyAlignment="1">
      <alignment horizontal="center" vertical="center"/>
    </xf>
    <xf numFmtId="186" fontId="14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wrapText="1"/>
    </xf>
    <xf numFmtId="187" fontId="16" fillId="0" borderId="14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87" fontId="15" fillId="0" borderId="14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wrapText="1"/>
    </xf>
    <xf numFmtId="187" fontId="15" fillId="0" borderId="10" xfId="0" applyNumberFormat="1" applyFont="1" applyFill="1" applyBorder="1" applyAlignment="1">
      <alignment horizontal="center" vertical="center"/>
    </xf>
    <xf numFmtId="187" fontId="16" fillId="0" borderId="11" xfId="0" applyNumberFormat="1" applyFont="1" applyFill="1" applyBorder="1" applyAlignment="1">
      <alignment horizontal="center" vertical="center" wrapText="1"/>
    </xf>
    <xf numFmtId="187" fontId="16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85" fontId="6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87" fontId="7" fillId="0" borderId="10" xfId="0" applyNumberFormat="1" applyFont="1" applyFill="1" applyBorder="1" applyAlignment="1">
      <alignment horizontal="center" vertical="justify"/>
    </xf>
    <xf numFmtId="49" fontId="7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186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186" fontId="6" fillId="0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vertical="top"/>
    </xf>
    <xf numFmtId="0" fontId="6" fillId="0" borderId="0" xfId="0" applyFont="1" applyFill="1" applyAlignment="1">
      <alignment/>
    </xf>
    <xf numFmtId="16" fontId="5" fillId="0" borderId="10" xfId="0" applyNumberFormat="1" applyFont="1" applyFill="1" applyBorder="1" applyAlignment="1">
      <alignment/>
    </xf>
    <xf numFmtId="187" fontId="5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justify" vertical="top"/>
    </xf>
    <xf numFmtId="0" fontId="5" fillId="0" borderId="11" xfId="0" applyFont="1" applyFill="1" applyBorder="1" applyAlignment="1">
      <alignment horizontal="center" vertical="top"/>
    </xf>
    <xf numFmtId="187" fontId="5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23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31" xfId="0" applyFont="1" applyFill="1" applyBorder="1" applyAlignment="1">
      <alignment/>
    </xf>
    <xf numFmtId="0" fontId="5" fillId="0" borderId="21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 vertical="center" wrapText="1"/>
    </xf>
    <xf numFmtId="187" fontId="5" fillId="0" borderId="25" xfId="0" applyNumberFormat="1" applyFont="1" applyFill="1" applyBorder="1" applyAlignment="1">
      <alignment horizontal="center" vertical="top"/>
    </xf>
    <xf numFmtId="0" fontId="5" fillId="0" borderId="25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/>
    </xf>
    <xf numFmtId="49" fontId="5" fillId="0" borderId="26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 vertical="top" wrapText="1"/>
    </xf>
    <xf numFmtId="187" fontId="5" fillId="0" borderId="26" xfId="0" applyNumberFormat="1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wrapText="1"/>
    </xf>
    <xf numFmtId="1" fontId="5" fillId="0" borderId="27" xfId="0" applyNumberFormat="1" applyFont="1" applyFill="1" applyBorder="1" applyAlignment="1">
      <alignment horizontal="center" vertical="top"/>
    </xf>
    <xf numFmtId="0" fontId="5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justify"/>
    </xf>
    <xf numFmtId="0" fontId="5" fillId="0" borderId="1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/>
    </xf>
    <xf numFmtId="0" fontId="7" fillId="0" borderId="14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justify"/>
    </xf>
    <xf numFmtId="0" fontId="5" fillId="0" borderId="14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justify"/>
    </xf>
    <xf numFmtId="0" fontId="5" fillId="0" borderId="34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justify"/>
    </xf>
    <xf numFmtId="2" fontId="8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187" fontId="11" fillId="0" borderId="10" xfId="0" applyNumberFormat="1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86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justify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/>
    </xf>
    <xf numFmtId="49" fontId="11" fillId="0" borderId="14" xfId="0" applyNumberFormat="1" applyFont="1" applyFill="1" applyBorder="1" applyAlignment="1">
      <alignment horizontal="left"/>
    </xf>
    <xf numFmtId="49" fontId="11" fillId="0" borderId="15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justify"/>
    </xf>
    <xf numFmtId="0" fontId="11" fillId="0" borderId="15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wrapText="1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left"/>
    </xf>
    <xf numFmtId="49" fontId="12" fillId="0" borderId="15" xfId="0" applyNumberFormat="1" applyFont="1" applyFill="1" applyBorder="1" applyAlignment="1">
      <alignment horizontal="left"/>
    </xf>
    <xf numFmtId="49" fontId="12" fillId="0" borderId="16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justify"/>
    </xf>
    <xf numFmtId="0" fontId="5" fillId="0" borderId="15" xfId="0" applyFont="1" applyFill="1" applyBorder="1" applyAlignment="1">
      <alignment horizontal="left" vertical="justify"/>
    </xf>
    <xf numFmtId="0" fontId="5" fillId="0" borderId="16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vertical="justify"/>
    </xf>
    <xf numFmtId="0" fontId="6" fillId="0" borderId="15" xfId="0" applyFont="1" applyFill="1" applyBorder="1" applyAlignment="1">
      <alignment horizontal="left" vertical="justify"/>
    </xf>
    <xf numFmtId="0" fontId="6" fillId="0" borderId="16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justify"/>
    </xf>
    <xf numFmtId="0" fontId="6" fillId="0" borderId="23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5" fillId="0" borderId="24" xfId="0" applyFont="1" applyFill="1" applyBorder="1" applyAlignment="1">
      <alignment horizontal="justify"/>
    </xf>
    <xf numFmtId="0" fontId="5" fillId="0" borderId="29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justify" wrapText="1"/>
    </xf>
    <xf numFmtId="0" fontId="6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vertical="justify"/>
    </xf>
    <xf numFmtId="0" fontId="12" fillId="0" borderId="15" xfId="0" applyFont="1" applyFill="1" applyBorder="1" applyAlignment="1">
      <alignment horizontal="left" vertical="justify"/>
    </xf>
    <xf numFmtId="0" fontId="12" fillId="0" borderId="16" xfId="0" applyFont="1" applyFill="1" applyBorder="1" applyAlignment="1">
      <alignment horizontal="left" vertical="justify"/>
    </xf>
    <xf numFmtId="0" fontId="6" fillId="0" borderId="38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/>
    </xf>
    <xf numFmtId="0" fontId="5" fillId="0" borderId="40" xfId="0" applyFont="1" applyFill="1" applyBorder="1" applyAlignment="1">
      <alignment horizontal="justify" vertical="top"/>
    </xf>
    <xf numFmtId="0" fontId="6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/>
    </xf>
    <xf numFmtId="0" fontId="6" fillId="0" borderId="39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vertical="justify" wrapText="1"/>
    </xf>
    <xf numFmtId="0" fontId="5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187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6" fillId="0" borderId="4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justify" wrapText="1"/>
    </xf>
    <xf numFmtId="0" fontId="6" fillId="0" borderId="15" xfId="0" applyFont="1" applyFill="1" applyBorder="1" applyAlignment="1">
      <alignment horizontal="left" vertical="justify" wrapText="1"/>
    </xf>
    <xf numFmtId="0" fontId="6" fillId="0" borderId="16" xfId="0" applyFont="1" applyFill="1" applyBorder="1" applyAlignment="1">
      <alignment horizontal="left" vertical="justify" wrapText="1"/>
    </xf>
    <xf numFmtId="0" fontId="6" fillId="0" borderId="38" xfId="0" applyFont="1" applyFill="1" applyBorder="1" applyAlignment="1">
      <alignment horizontal="left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24" xfId="0" applyFont="1" applyFill="1" applyBorder="1" applyAlignment="1">
      <alignment horizontal="left" vertical="center" wrapText="1" shrinkToFit="1"/>
    </xf>
    <xf numFmtId="0" fontId="5" fillId="0" borderId="23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shrinkToFi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 shrinkToFit="1"/>
    </xf>
    <xf numFmtId="0" fontId="10" fillId="0" borderId="10" xfId="54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horizontal="left" vertical="center" wrapText="1" shrinkToFit="1"/>
    </xf>
    <xf numFmtId="0" fontId="6" fillId="0" borderId="23" xfId="0" applyFont="1" applyFill="1" applyBorder="1" applyAlignment="1">
      <alignment horizontal="left" vertical="center" wrapText="1" shrinkToFit="1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 shrinkToFit="1"/>
    </xf>
    <xf numFmtId="0" fontId="6" fillId="0" borderId="24" xfId="0" applyFont="1" applyFill="1" applyBorder="1" applyAlignment="1">
      <alignment vertical="center" wrapText="1" shrinkToFit="1"/>
    </xf>
    <xf numFmtId="0" fontId="6" fillId="0" borderId="23" xfId="0" applyFont="1" applyFill="1" applyBorder="1" applyAlignment="1">
      <alignment vertical="center" wrapText="1" shrinkToFi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16" fontId="5" fillId="0" borderId="10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6" fillId="0" borderId="5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 shrinkToFit="1"/>
    </xf>
    <xf numFmtId="0" fontId="0" fillId="0" borderId="24" xfId="0" applyFill="1" applyBorder="1" applyAlignment="1">
      <alignment horizontal="left" vertical="top" wrapText="1" shrinkToFit="1"/>
    </xf>
    <xf numFmtId="0" fontId="0" fillId="0" borderId="23" xfId="0" applyFill="1" applyBorder="1" applyAlignment="1">
      <alignment horizontal="left" vertical="top" wrapText="1" shrinkToFit="1"/>
    </xf>
    <xf numFmtId="0" fontId="6" fillId="0" borderId="11" xfId="0" applyFont="1" applyFill="1" applyBorder="1" applyAlignment="1">
      <alignment horizontal="left" vertical="top" wrapText="1" shrinkToFit="1"/>
    </xf>
    <xf numFmtId="0" fontId="7" fillId="0" borderId="10" xfId="54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top" wrapText="1" shrinkToFit="1"/>
    </xf>
    <xf numFmtId="0" fontId="6" fillId="0" borderId="24" xfId="0" applyFont="1" applyFill="1" applyBorder="1" applyAlignment="1">
      <alignment horizontal="center" vertical="top" wrapText="1" shrinkToFit="1"/>
    </xf>
    <xf numFmtId="0" fontId="0" fillId="0" borderId="23" xfId="0" applyFill="1" applyBorder="1" applyAlignment="1">
      <alignment horizontal="center" vertical="top" wrapText="1" shrinkToFi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3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 8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99"/>
  <sheetViews>
    <sheetView tabSelected="1" zoomScalePageLayoutView="0" workbookViewId="0" topLeftCell="A1">
      <pane ySplit="6" topLeftCell="A274" activePane="bottomLeft" state="frozen"/>
      <selection pane="topLeft" activeCell="A1" sqref="A1"/>
      <selection pane="bottomLeft" activeCell="A2" sqref="A2:I2"/>
    </sheetView>
  </sheetViews>
  <sheetFormatPr defaultColWidth="9.140625" defaultRowHeight="12.75" outlineLevelRow="1"/>
  <cols>
    <col min="1" max="1" width="12.00390625" style="119" customWidth="1"/>
    <col min="2" max="2" width="37.57421875" style="119" customWidth="1"/>
    <col min="3" max="3" width="13.421875" style="119" customWidth="1"/>
    <col min="4" max="4" width="9.8515625" style="119" customWidth="1"/>
    <col min="5" max="5" width="11.00390625" style="119" customWidth="1"/>
    <col min="6" max="6" width="10.8515625" style="119" customWidth="1"/>
    <col min="7" max="7" width="11.00390625" style="119" customWidth="1"/>
    <col min="8" max="8" width="10.421875" style="119" customWidth="1"/>
    <col min="9" max="9" width="24.421875" style="119" customWidth="1"/>
    <col min="10" max="10" width="9.140625" style="119" hidden="1" customWidth="1"/>
    <col min="11" max="16384" width="9.140625" style="119" customWidth="1"/>
  </cols>
  <sheetData>
    <row r="2" spans="1:9" ht="43.5" customHeight="1">
      <c r="A2" s="428" t="s">
        <v>29</v>
      </c>
      <c r="B2" s="428"/>
      <c r="C2" s="428"/>
      <c r="D2" s="428"/>
      <c r="E2" s="428"/>
      <c r="F2" s="428"/>
      <c r="G2" s="428"/>
      <c r="H2" s="428"/>
      <c r="I2" s="428"/>
    </row>
    <row r="3" spans="1:9" ht="15">
      <c r="A3" s="223"/>
      <c r="B3" s="223"/>
      <c r="C3" s="223"/>
      <c r="D3" s="223"/>
      <c r="E3" s="223"/>
      <c r="F3" s="223"/>
      <c r="G3" s="223"/>
      <c r="H3" s="223"/>
      <c r="I3" s="223"/>
    </row>
    <row r="4" spans="1:10" ht="16.5">
      <c r="A4" s="443" t="s">
        <v>1117</v>
      </c>
      <c r="B4" s="433" t="s">
        <v>1119</v>
      </c>
      <c r="C4" s="433" t="s">
        <v>1120</v>
      </c>
      <c r="D4" s="438" t="s">
        <v>1121</v>
      </c>
      <c r="E4" s="438" t="s">
        <v>1122</v>
      </c>
      <c r="F4" s="438"/>
      <c r="G4" s="438"/>
      <c r="H4" s="438"/>
      <c r="I4" s="452" t="s">
        <v>1123</v>
      </c>
      <c r="J4" s="8"/>
    </row>
    <row r="5" spans="1:10" ht="16.5">
      <c r="A5" s="444"/>
      <c r="B5" s="434"/>
      <c r="C5" s="434"/>
      <c r="D5" s="439"/>
      <c r="E5" s="434" t="s">
        <v>1124</v>
      </c>
      <c r="F5" s="439" t="s">
        <v>1125</v>
      </c>
      <c r="G5" s="439"/>
      <c r="H5" s="439"/>
      <c r="I5" s="453"/>
      <c r="J5" s="8"/>
    </row>
    <row r="6" spans="1:10" ht="56.25" customHeight="1">
      <c r="A6" s="444"/>
      <c r="B6" s="434"/>
      <c r="C6" s="434"/>
      <c r="D6" s="439"/>
      <c r="E6" s="434"/>
      <c r="F6" s="225" t="s">
        <v>1126</v>
      </c>
      <c r="G6" s="225" t="s">
        <v>1127</v>
      </c>
      <c r="H6" s="224" t="s">
        <v>1118</v>
      </c>
      <c r="I6" s="453"/>
      <c r="J6" s="8"/>
    </row>
    <row r="7" spans="1:10" ht="16.5">
      <c r="A7" s="16">
        <v>1</v>
      </c>
      <c r="B7" s="226">
        <v>2</v>
      </c>
      <c r="C7" s="226">
        <v>3</v>
      </c>
      <c r="D7" s="226">
        <v>4</v>
      </c>
      <c r="E7" s="226">
        <v>5</v>
      </c>
      <c r="F7" s="226">
        <v>6</v>
      </c>
      <c r="G7" s="226">
        <v>7</v>
      </c>
      <c r="H7" s="226">
        <v>8</v>
      </c>
      <c r="I7" s="227">
        <v>9</v>
      </c>
      <c r="J7" s="8"/>
    </row>
    <row r="8" spans="1:9" s="8" customFormat="1" ht="92.25" customHeight="1">
      <c r="A8" s="55">
        <v>1</v>
      </c>
      <c r="B8" s="56" t="s">
        <v>1143</v>
      </c>
      <c r="C8" s="52"/>
      <c r="D8" s="52"/>
      <c r="E8" s="52"/>
      <c r="F8" s="52"/>
      <c r="G8" s="52"/>
      <c r="H8" s="52"/>
      <c r="I8" s="57"/>
    </row>
    <row r="9" spans="1:9" s="8" customFormat="1" ht="16.5">
      <c r="A9" s="115"/>
      <c r="B9" s="49" t="s">
        <v>741</v>
      </c>
      <c r="C9" s="6"/>
      <c r="D9" s="6"/>
      <c r="E9" s="6"/>
      <c r="F9" s="6"/>
      <c r="G9" s="6"/>
      <c r="H9" s="13"/>
      <c r="I9" s="6"/>
    </row>
    <row r="10" spans="1:9" s="8" customFormat="1" ht="49.5">
      <c r="A10" s="6"/>
      <c r="B10" s="228" t="s">
        <v>541</v>
      </c>
      <c r="C10" s="48" t="s">
        <v>1050</v>
      </c>
      <c r="D10" s="53" t="s">
        <v>1045</v>
      </c>
      <c r="E10" s="13"/>
      <c r="F10" s="24">
        <v>55</v>
      </c>
      <c r="G10" s="53">
        <v>55</v>
      </c>
      <c r="H10" s="38">
        <f aca="true" t="shared" si="0" ref="H10:H15">G10/F10*100-100</f>
        <v>0</v>
      </c>
      <c r="I10" s="6"/>
    </row>
    <row r="11" spans="1:9" s="8" customFormat="1" ht="33">
      <c r="A11" s="6"/>
      <c r="B11" s="3" t="s">
        <v>542</v>
      </c>
      <c r="C11" s="48" t="s">
        <v>114</v>
      </c>
      <c r="D11" s="53" t="s">
        <v>111</v>
      </c>
      <c r="E11" s="13"/>
      <c r="F11" s="24">
        <v>797</v>
      </c>
      <c r="G11" s="53">
        <v>201.1</v>
      </c>
      <c r="H11" s="38">
        <f t="shared" si="0"/>
        <v>-74.76787954830615</v>
      </c>
      <c r="I11" s="6"/>
    </row>
    <row r="12" spans="1:9" s="8" customFormat="1" ht="41.25" customHeight="1">
      <c r="A12" s="6"/>
      <c r="B12" s="3" t="s">
        <v>543</v>
      </c>
      <c r="C12" s="48" t="s">
        <v>114</v>
      </c>
      <c r="D12" s="53" t="s">
        <v>111</v>
      </c>
      <c r="E12" s="13"/>
      <c r="F12" s="24">
        <v>17.3</v>
      </c>
      <c r="G12" s="53">
        <v>1.67</v>
      </c>
      <c r="H12" s="38">
        <f t="shared" si="0"/>
        <v>-90.34682080924856</v>
      </c>
      <c r="I12" s="6"/>
    </row>
    <row r="13" spans="1:9" s="8" customFormat="1" ht="99">
      <c r="A13" s="6"/>
      <c r="B13" s="228" t="s">
        <v>544</v>
      </c>
      <c r="C13" s="48" t="s">
        <v>1050</v>
      </c>
      <c r="D13" s="53" t="s">
        <v>1045</v>
      </c>
      <c r="E13" s="13"/>
      <c r="F13" s="24">
        <v>77</v>
      </c>
      <c r="G13" s="53">
        <v>23</v>
      </c>
      <c r="H13" s="53">
        <f t="shared" si="0"/>
        <v>-70.12987012987013</v>
      </c>
      <c r="I13" s="6"/>
    </row>
    <row r="14" spans="1:9" s="8" customFormat="1" ht="66">
      <c r="A14" s="6"/>
      <c r="B14" s="3" t="s">
        <v>545</v>
      </c>
      <c r="C14" s="48" t="s">
        <v>114</v>
      </c>
      <c r="D14" s="53" t="s">
        <v>1045</v>
      </c>
      <c r="E14" s="13"/>
      <c r="F14" s="24">
        <v>3.1</v>
      </c>
      <c r="G14" s="38">
        <v>0.8</v>
      </c>
      <c r="H14" s="38">
        <f t="shared" si="0"/>
        <v>-74.19354838709677</v>
      </c>
      <c r="I14" s="6"/>
    </row>
    <row r="15" spans="1:9" s="8" customFormat="1" ht="33">
      <c r="A15" s="6"/>
      <c r="B15" s="3" t="s">
        <v>546</v>
      </c>
      <c r="C15" s="48" t="s">
        <v>114</v>
      </c>
      <c r="D15" s="13" t="s">
        <v>1204</v>
      </c>
      <c r="E15" s="13"/>
      <c r="F15" s="24">
        <v>90</v>
      </c>
      <c r="G15" s="53">
        <v>26</v>
      </c>
      <c r="H15" s="38">
        <f t="shared" si="0"/>
        <v>-71.11111111111111</v>
      </c>
      <c r="I15" s="6"/>
    </row>
    <row r="16" spans="1:12" s="8" customFormat="1" ht="36.75" customHeight="1">
      <c r="A16" s="429" t="s">
        <v>20</v>
      </c>
      <c r="B16" s="429"/>
      <c r="C16" s="429"/>
      <c r="D16" s="429"/>
      <c r="E16" s="429"/>
      <c r="F16" s="429"/>
      <c r="G16" s="429"/>
      <c r="H16" s="429"/>
      <c r="I16" s="429"/>
      <c r="J16" s="229"/>
      <c r="K16" s="229"/>
      <c r="L16" s="229"/>
    </row>
    <row r="17" spans="1:9" s="8" customFormat="1" ht="16.5">
      <c r="A17" s="6" t="s">
        <v>1052</v>
      </c>
      <c r="B17" s="49" t="s">
        <v>741</v>
      </c>
      <c r="C17" s="6"/>
      <c r="D17" s="6"/>
      <c r="E17" s="6"/>
      <c r="F17" s="6"/>
      <c r="G17" s="6"/>
      <c r="H17" s="13"/>
      <c r="I17" s="6"/>
    </row>
    <row r="18" spans="1:9" s="8" customFormat="1" ht="33">
      <c r="A18" s="230"/>
      <c r="B18" s="228" t="s">
        <v>547</v>
      </c>
      <c r="C18" s="32" t="s">
        <v>1050</v>
      </c>
      <c r="D18" s="53" t="s">
        <v>111</v>
      </c>
      <c r="E18" s="53"/>
      <c r="F18" s="24">
        <v>797</v>
      </c>
      <c r="G18" s="53">
        <v>201.1</v>
      </c>
      <c r="H18" s="38">
        <f>G18/F18*100-100</f>
        <v>-74.76787954830615</v>
      </c>
      <c r="I18" s="6"/>
    </row>
    <row r="19" spans="1:9" s="8" customFormat="1" ht="49.5">
      <c r="A19" s="6"/>
      <c r="B19" s="228" t="s">
        <v>548</v>
      </c>
      <c r="C19" s="32" t="s">
        <v>1050</v>
      </c>
      <c r="D19" s="53" t="s">
        <v>111</v>
      </c>
      <c r="E19" s="53"/>
      <c r="F19" s="24">
        <v>73.6</v>
      </c>
      <c r="G19" s="53">
        <v>13.4</v>
      </c>
      <c r="H19" s="38">
        <f>G19/F19*100-100</f>
        <v>-81.79347826086956</v>
      </c>
      <c r="I19" s="6"/>
    </row>
    <row r="20" spans="1:9" s="8" customFormat="1" ht="49.5">
      <c r="A20" s="6"/>
      <c r="B20" s="3" t="s">
        <v>549</v>
      </c>
      <c r="C20" s="22" t="s">
        <v>1050</v>
      </c>
      <c r="D20" s="53" t="s">
        <v>111</v>
      </c>
      <c r="E20" s="53"/>
      <c r="F20" s="231">
        <v>17.3</v>
      </c>
      <c r="G20" s="53">
        <v>1.67</v>
      </c>
      <c r="H20" s="38">
        <f>G20/F20*100-100</f>
        <v>-90.34682080924856</v>
      </c>
      <c r="I20" s="6"/>
    </row>
    <row r="21" spans="1:9" s="8" customFormat="1" ht="15.75" customHeight="1">
      <c r="A21" s="451" t="s">
        <v>550</v>
      </c>
      <c r="B21" s="387"/>
      <c r="C21" s="387"/>
      <c r="D21" s="387"/>
      <c r="E21" s="387"/>
      <c r="F21" s="387"/>
      <c r="G21" s="387"/>
      <c r="H21" s="387"/>
      <c r="I21" s="387"/>
    </row>
    <row r="22" spans="1:9" s="8" customFormat="1" ht="33">
      <c r="A22" s="12"/>
      <c r="B22" s="49" t="s">
        <v>752</v>
      </c>
      <c r="C22" s="6"/>
      <c r="D22" s="6"/>
      <c r="E22" s="6"/>
      <c r="F22" s="6"/>
      <c r="G22" s="6"/>
      <c r="H22" s="13"/>
      <c r="I22" s="6"/>
    </row>
    <row r="23" spans="1:9" s="8" customFormat="1" ht="49.5">
      <c r="A23" s="6"/>
      <c r="B23" s="228" t="s">
        <v>551</v>
      </c>
      <c r="C23" s="22" t="s">
        <v>1050</v>
      </c>
      <c r="D23" s="24" t="s">
        <v>111</v>
      </c>
      <c r="E23" s="24"/>
      <c r="F23" s="24">
        <v>8</v>
      </c>
      <c r="G23" s="24">
        <v>3</v>
      </c>
      <c r="H23" s="24">
        <f>G23/F23*100-100</f>
        <v>-62.5</v>
      </c>
      <c r="I23" s="6"/>
    </row>
    <row r="24" spans="1:9" s="8" customFormat="1" ht="72.75" customHeight="1">
      <c r="A24" s="6"/>
      <c r="B24" s="228" t="s">
        <v>552</v>
      </c>
      <c r="C24" s="22" t="s">
        <v>1050</v>
      </c>
      <c r="D24" s="24" t="s">
        <v>1045</v>
      </c>
      <c r="E24" s="24"/>
      <c r="F24" s="24">
        <v>55</v>
      </c>
      <c r="G24" s="24">
        <v>52</v>
      </c>
      <c r="H24" s="231">
        <f>G24/F24*100-100</f>
        <v>-5.454545454545453</v>
      </c>
      <c r="I24" s="6"/>
    </row>
    <row r="25" spans="1:9" s="8" customFormat="1" ht="69.75" customHeight="1">
      <c r="A25" s="6"/>
      <c r="B25" s="228" t="s">
        <v>553</v>
      </c>
      <c r="C25" s="22" t="s">
        <v>1050</v>
      </c>
      <c r="D25" s="24" t="s">
        <v>111</v>
      </c>
      <c r="E25" s="24"/>
      <c r="F25" s="24">
        <v>35</v>
      </c>
      <c r="G25" s="24">
        <v>35</v>
      </c>
      <c r="H25" s="24">
        <f>G25/F25*100-100</f>
        <v>0</v>
      </c>
      <c r="I25" s="6"/>
    </row>
    <row r="26" spans="1:9" s="8" customFormat="1" ht="16.5">
      <c r="A26" s="387" t="s">
        <v>554</v>
      </c>
      <c r="B26" s="388"/>
      <c r="C26" s="388"/>
      <c r="D26" s="388"/>
      <c r="E26" s="388"/>
      <c r="F26" s="388"/>
      <c r="G26" s="388"/>
      <c r="H26" s="388"/>
      <c r="I26" s="388"/>
    </row>
    <row r="27" spans="1:9" s="8" customFormat="1" ht="33">
      <c r="A27" s="12"/>
      <c r="B27" s="49" t="s">
        <v>752</v>
      </c>
      <c r="C27" s="6"/>
      <c r="D27" s="6"/>
      <c r="E27" s="6"/>
      <c r="F27" s="6"/>
      <c r="G27" s="6"/>
      <c r="H27" s="13"/>
      <c r="I27" s="6"/>
    </row>
    <row r="28" spans="1:9" s="8" customFormat="1" ht="82.5">
      <c r="A28" s="6"/>
      <c r="B28" s="228" t="s">
        <v>555</v>
      </c>
      <c r="C28" s="22" t="s">
        <v>1050</v>
      </c>
      <c r="D28" s="53" t="s">
        <v>1045</v>
      </c>
      <c r="E28" s="53"/>
      <c r="F28" s="53">
        <v>95</v>
      </c>
      <c r="G28" s="53">
        <v>95</v>
      </c>
      <c r="H28" s="53">
        <f>G28/F28*100-100</f>
        <v>0</v>
      </c>
      <c r="I28" s="13"/>
    </row>
    <row r="29" spans="1:9" s="8" customFormat="1" ht="33">
      <c r="A29" s="6"/>
      <c r="B29" s="228" t="s">
        <v>556</v>
      </c>
      <c r="C29" s="22" t="s">
        <v>1050</v>
      </c>
      <c r="D29" s="53" t="s">
        <v>111</v>
      </c>
      <c r="E29" s="53"/>
      <c r="F29" s="53">
        <v>89</v>
      </c>
      <c r="G29" s="53">
        <v>16</v>
      </c>
      <c r="H29" s="38">
        <f>G29/F29*100-100</f>
        <v>-82.02247191011236</v>
      </c>
      <c r="I29" s="13"/>
    </row>
    <row r="30" spans="1:9" s="8" customFormat="1" ht="35.25" customHeight="1">
      <c r="A30" s="389" t="s">
        <v>557</v>
      </c>
      <c r="B30" s="390"/>
      <c r="C30" s="390"/>
      <c r="D30" s="390"/>
      <c r="E30" s="390"/>
      <c r="F30" s="390"/>
      <c r="G30" s="390"/>
      <c r="H30" s="390"/>
      <c r="I30" s="391"/>
    </row>
    <row r="31" spans="1:9" s="8" customFormat="1" ht="33">
      <c r="A31" s="6"/>
      <c r="B31" s="49" t="s">
        <v>752</v>
      </c>
      <c r="C31" s="6"/>
      <c r="D31" s="6"/>
      <c r="E31" s="6"/>
      <c r="F31" s="6"/>
      <c r="G31" s="6"/>
      <c r="H31" s="13"/>
      <c r="I31" s="6"/>
    </row>
    <row r="32" spans="1:9" s="8" customFormat="1" ht="49.5">
      <c r="A32" s="6"/>
      <c r="B32" s="228" t="s">
        <v>558</v>
      </c>
      <c r="C32" s="24" t="s">
        <v>1050</v>
      </c>
      <c r="D32" s="53" t="s">
        <v>1045</v>
      </c>
      <c r="E32" s="53"/>
      <c r="F32" s="53">
        <v>95</v>
      </c>
      <c r="G32" s="53">
        <v>100</v>
      </c>
      <c r="H32" s="38">
        <f>G32/F32*100-100</f>
        <v>5.263157894736835</v>
      </c>
      <c r="I32" s="6"/>
    </row>
    <row r="33" spans="1:9" s="8" customFormat="1" ht="48.75" customHeight="1">
      <c r="A33" s="396" t="s">
        <v>559</v>
      </c>
      <c r="B33" s="390"/>
      <c r="C33" s="390"/>
      <c r="D33" s="390"/>
      <c r="E33" s="390"/>
      <c r="F33" s="390"/>
      <c r="G33" s="390"/>
      <c r="H33" s="390"/>
      <c r="I33" s="391"/>
    </row>
    <row r="34" spans="1:9" s="8" customFormat="1" ht="33">
      <c r="A34" s="6"/>
      <c r="B34" s="49" t="s">
        <v>752</v>
      </c>
      <c r="C34" s="32"/>
      <c r="D34" s="6"/>
      <c r="E34" s="6"/>
      <c r="F34" s="6"/>
      <c r="G34" s="6"/>
      <c r="H34" s="13"/>
      <c r="I34" s="6"/>
    </row>
    <row r="35" spans="1:9" s="8" customFormat="1" ht="134.25" customHeight="1">
      <c r="A35" s="232"/>
      <c r="B35" s="233" t="s">
        <v>179</v>
      </c>
      <c r="C35" s="26" t="s">
        <v>1050</v>
      </c>
      <c r="D35" s="234" t="s">
        <v>106</v>
      </c>
      <c r="E35" s="234"/>
      <c r="F35" s="234">
        <v>4965</v>
      </c>
      <c r="G35" s="234">
        <v>1989</v>
      </c>
      <c r="H35" s="235">
        <f>G35/F35*100-100</f>
        <v>-59.93957703927493</v>
      </c>
      <c r="I35" s="236"/>
    </row>
    <row r="36" spans="1:10" s="229" customFormat="1" ht="31.5" customHeight="1">
      <c r="A36" s="430" t="s">
        <v>180</v>
      </c>
      <c r="B36" s="431"/>
      <c r="C36" s="431"/>
      <c r="D36" s="431"/>
      <c r="E36" s="431"/>
      <c r="F36" s="431"/>
      <c r="G36" s="431"/>
      <c r="H36" s="431"/>
      <c r="I36" s="431"/>
      <c r="J36" s="79"/>
    </row>
    <row r="37" spans="1:10" s="8" customFormat="1" ht="33">
      <c r="A37" s="6"/>
      <c r="B37" s="49" t="s">
        <v>752</v>
      </c>
      <c r="C37" s="6"/>
      <c r="D37" s="6"/>
      <c r="E37" s="6"/>
      <c r="F37" s="6"/>
      <c r="G37" s="6"/>
      <c r="H37" s="13"/>
      <c r="I37" s="6"/>
      <c r="J37" s="6"/>
    </row>
    <row r="38" spans="1:10" s="8" customFormat="1" ht="49.5">
      <c r="A38" s="6"/>
      <c r="B38" s="228" t="s">
        <v>181</v>
      </c>
      <c r="C38" s="48" t="s">
        <v>1050</v>
      </c>
      <c r="D38" s="53" t="s">
        <v>111</v>
      </c>
      <c r="E38" s="53"/>
      <c r="F38" s="53">
        <v>3</v>
      </c>
      <c r="G38" s="53">
        <v>3</v>
      </c>
      <c r="H38" s="53">
        <f>G38/F38*100-100</f>
        <v>0</v>
      </c>
      <c r="I38" s="6"/>
      <c r="J38" s="6"/>
    </row>
    <row r="39" spans="1:10" s="8" customFormat="1" ht="33.75" customHeight="1">
      <c r="A39" s="379" t="s">
        <v>182</v>
      </c>
      <c r="B39" s="354"/>
      <c r="C39" s="354"/>
      <c r="D39" s="354"/>
      <c r="E39" s="354"/>
      <c r="F39" s="354"/>
      <c r="G39" s="354"/>
      <c r="H39" s="354"/>
      <c r="I39" s="354"/>
      <c r="J39" s="354"/>
    </row>
    <row r="40" spans="1:10" s="8" customFormat="1" ht="22.5" customHeight="1">
      <c r="A40" s="6"/>
      <c r="B40" s="49" t="s">
        <v>741</v>
      </c>
      <c r="C40" s="6"/>
      <c r="D40" s="6"/>
      <c r="E40" s="6"/>
      <c r="F40" s="6"/>
      <c r="G40" s="6"/>
      <c r="H40" s="13"/>
      <c r="I40" s="6"/>
      <c r="J40" s="6"/>
    </row>
    <row r="41" spans="1:10" s="8" customFormat="1" ht="82.5">
      <c r="A41" s="6"/>
      <c r="B41" s="237" t="s">
        <v>183</v>
      </c>
      <c r="C41" s="22" t="s">
        <v>114</v>
      </c>
      <c r="D41" s="53" t="s">
        <v>111</v>
      </c>
      <c r="E41" s="53"/>
      <c r="F41" s="53">
        <v>440.7</v>
      </c>
      <c r="G41" s="53">
        <v>440.7</v>
      </c>
      <c r="H41" s="53">
        <f>G41/F41*100-100</f>
        <v>0</v>
      </c>
      <c r="I41" s="13"/>
      <c r="J41" s="6"/>
    </row>
    <row r="42" spans="1:10" s="8" customFormat="1" ht="99">
      <c r="A42" s="6"/>
      <c r="B42" s="237" t="s">
        <v>184</v>
      </c>
      <c r="C42" s="22" t="s">
        <v>1050</v>
      </c>
      <c r="D42" s="53" t="s">
        <v>1045</v>
      </c>
      <c r="E42" s="51"/>
      <c r="F42" s="53">
        <v>77</v>
      </c>
      <c r="G42" s="53">
        <v>23</v>
      </c>
      <c r="H42" s="53">
        <f>G42/F42*100-100</f>
        <v>-70.12987012987013</v>
      </c>
      <c r="I42" s="6"/>
      <c r="J42" s="6"/>
    </row>
    <row r="43" spans="1:10" s="8" customFormat="1" ht="16.5">
      <c r="A43" s="79" t="s">
        <v>185</v>
      </c>
      <c r="B43" s="187"/>
      <c r="C43" s="187"/>
      <c r="D43" s="79"/>
      <c r="E43" s="79"/>
      <c r="F43" s="79"/>
      <c r="G43" s="79"/>
      <c r="H43" s="79"/>
      <c r="I43" s="6"/>
      <c r="J43" s="6"/>
    </row>
    <row r="44" spans="1:9" s="8" customFormat="1" ht="33">
      <c r="A44" s="73"/>
      <c r="B44" s="117" t="s">
        <v>752</v>
      </c>
      <c r="C44" s="238"/>
      <c r="D44" s="73"/>
      <c r="E44" s="73"/>
      <c r="F44" s="73"/>
      <c r="G44" s="73"/>
      <c r="H44" s="239"/>
      <c r="I44" s="73"/>
    </row>
    <row r="45" spans="1:9" s="8" customFormat="1" ht="66">
      <c r="A45" s="6"/>
      <c r="B45" s="228" t="s">
        <v>186</v>
      </c>
      <c r="C45" s="24" t="s">
        <v>1050</v>
      </c>
      <c r="D45" s="53" t="s">
        <v>111</v>
      </c>
      <c r="E45" s="53"/>
      <c r="F45" s="53">
        <v>33</v>
      </c>
      <c r="G45" s="53">
        <v>8</v>
      </c>
      <c r="H45" s="38">
        <f>G45/F45*100-100</f>
        <v>-75.75757575757575</v>
      </c>
      <c r="I45" s="13"/>
    </row>
    <row r="46" spans="1:9" s="8" customFormat="1" ht="16.5">
      <c r="A46" s="240" t="s">
        <v>187</v>
      </c>
      <c r="B46" s="241"/>
      <c r="C46" s="241"/>
      <c r="D46" s="241"/>
      <c r="E46" s="241"/>
      <c r="F46" s="241"/>
      <c r="G46" s="242"/>
      <c r="H46" s="242"/>
      <c r="I46" s="243"/>
    </row>
    <row r="47" spans="1:9" s="8" customFormat="1" ht="33">
      <c r="A47" s="3"/>
      <c r="B47" s="49" t="s">
        <v>752</v>
      </c>
      <c r="C47" s="6"/>
      <c r="D47" s="6"/>
      <c r="E47" s="6"/>
      <c r="F47" s="6"/>
      <c r="G47" s="6"/>
      <c r="H47" s="13"/>
      <c r="I47" s="6"/>
    </row>
    <row r="48" spans="1:9" s="8" customFormat="1" ht="66">
      <c r="A48" s="3"/>
      <c r="B48" s="228" t="s">
        <v>188</v>
      </c>
      <c r="C48" s="24" t="s">
        <v>1050</v>
      </c>
      <c r="D48" s="53" t="s">
        <v>1045</v>
      </c>
      <c r="E48" s="53"/>
      <c r="F48" s="53">
        <v>57.4</v>
      </c>
      <c r="G48" s="53">
        <v>57.2</v>
      </c>
      <c r="H48" s="38">
        <f>G48/F48*100-100</f>
        <v>-0.3484320557491287</v>
      </c>
      <c r="I48" s="6"/>
    </row>
    <row r="49" spans="1:9" s="8" customFormat="1" ht="41.25" customHeight="1">
      <c r="A49" s="329" t="s">
        <v>189</v>
      </c>
      <c r="B49" s="330"/>
      <c r="C49" s="330"/>
      <c r="D49" s="330"/>
      <c r="E49" s="330"/>
      <c r="F49" s="330"/>
      <c r="G49" s="330"/>
      <c r="H49" s="330"/>
      <c r="I49" s="331"/>
    </row>
    <row r="50" spans="1:9" s="8" customFormat="1" ht="16.5">
      <c r="A50" s="6"/>
      <c r="B50" s="49" t="s">
        <v>741</v>
      </c>
      <c r="C50" s="6"/>
      <c r="D50" s="6"/>
      <c r="E50" s="6"/>
      <c r="F50" s="6"/>
      <c r="G50" s="6"/>
      <c r="H50" s="13"/>
      <c r="I50" s="6"/>
    </row>
    <row r="51" spans="1:9" s="8" customFormat="1" ht="49.5">
      <c r="A51" s="6"/>
      <c r="B51" s="228" t="s">
        <v>485</v>
      </c>
      <c r="C51" s="24" t="s">
        <v>1050</v>
      </c>
      <c r="D51" s="53" t="s">
        <v>1045</v>
      </c>
      <c r="E51" s="53"/>
      <c r="F51" s="53">
        <v>67</v>
      </c>
      <c r="G51" s="53">
        <v>70</v>
      </c>
      <c r="H51" s="38">
        <f>G51/F51*100-100</f>
        <v>4.477611940298502</v>
      </c>
      <c r="I51" s="13"/>
    </row>
    <row r="52" spans="1:9" s="8" customFormat="1" ht="66">
      <c r="A52" s="6"/>
      <c r="B52" s="228" t="s">
        <v>190</v>
      </c>
      <c r="C52" s="24" t="s">
        <v>114</v>
      </c>
      <c r="D52" s="53" t="s">
        <v>1045</v>
      </c>
      <c r="E52" s="53"/>
      <c r="F52" s="53">
        <v>3.1</v>
      </c>
      <c r="G52" s="38">
        <v>0.8</v>
      </c>
      <c r="H52" s="38">
        <f>G52/F52*100-100</f>
        <v>-74.19354838709677</v>
      </c>
      <c r="I52" s="13"/>
    </row>
    <row r="53" spans="1:9" s="8" customFormat="1" ht="84" customHeight="1">
      <c r="A53" s="6"/>
      <c r="B53" s="228" t="s">
        <v>191</v>
      </c>
      <c r="C53" s="24" t="s">
        <v>1050</v>
      </c>
      <c r="D53" s="53" t="s">
        <v>1045</v>
      </c>
      <c r="E53" s="53"/>
      <c r="F53" s="53">
        <v>7</v>
      </c>
      <c r="G53" s="53">
        <v>7.2</v>
      </c>
      <c r="H53" s="38">
        <f>G53/F53*100-100</f>
        <v>2.8571428571428754</v>
      </c>
      <c r="I53" s="13"/>
    </row>
    <row r="54" spans="1:12" s="8" customFormat="1" ht="34.5" customHeight="1">
      <c r="A54" s="392" t="s">
        <v>192</v>
      </c>
      <c r="B54" s="393"/>
      <c r="C54" s="393"/>
      <c r="D54" s="393"/>
      <c r="E54" s="393"/>
      <c r="F54" s="393"/>
      <c r="G54" s="393"/>
      <c r="H54" s="393"/>
      <c r="I54" s="393"/>
      <c r="J54" s="229"/>
      <c r="K54" s="229"/>
      <c r="L54" s="229"/>
    </row>
    <row r="55" spans="1:9" s="8" customFormat="1" ht="33">
      <c r="A55" s="6"/>
      <c r="B55" s="49" t="s">
        <v>752</v>
      </c>
      <c r="C55" s="13"/>
      <c r="D55" s="13"/>
      <c r="E55" s="13"/>
      <c r="F55" s="13"/>
      <c r="G55" s="13"/>
      <c r="H55" s="155"/>
      <c r="I55" s="13"/>
    </row>
    <row r="56" spans="1:9" s="8" customFormat="1" ht="99">
      <c r="A56" s="6"/>
      <c r="B56" s="228" t="s">
        <v>191</v>
      </c>
      <c r="C56" s="24" t="s">
        <v>1050</v>
      </c>
      <c r="D56" s="53" t="s">
        <v>1045</v>
      </c>
      <c r="E56" s="53"/>
      <c r="F56" s="53">
        <v>7</v>
      </c>
      <c r="G56" s="53">
        <v>7</v>
      </c>
      <c r="H56" s="53">
        <f>G56/F56*100-100</f>
        <v>0</v>
      </c>
      <c r="I56" s="13"/>
    </row>
    <row r="57" spans="1:9" s="8" customFormat="1" ht="38.25" customHeight="1">
      <c r="A57" s="394" t="s">
        <v>193</v>
      </c>
      <c r="B57" s="395"/>
      <c r="C57" s="395"/>
      <c r="D57" s="395"/>
      <c r="E57" s="395"/>
      <c r="F57" s="395"/>
      <c r="G57" s="395"/>
      <c r="H57" s="395"/>
      <c r="I57" s="395"/>
    </row>
    <row r="58" spans="1:9" s="8" customFormat="1" ht="82.5">
      <c r="A58" s="6"/>
      <c r="B58" s="237" t="s">
        <v>194</v>
      </c>
      <c r="C58" s="24" t="s">
        <v>114</v>
      </c>
      <c r="D58" s="53" t="s">
        <v>1045</v>
      </c>
      <c r="E58" s="53"/>
      <c r="F58" s="53">
        <v>4.4</v>
      </c>
      <c r="G58" s="53">
        <v>0</v>
      </c>
      <c r="H58" s="53">
        <f>G58/F58*100-100</f>
        <v>-100</v>
      </c>
      <c r="I58" s="13"/>
    </row>
    <row r="59" spans="1:9" s="8" customFormat="1" ht="35.25" customHeight="1">
      <c r="A59" s="379" t="s">
        <v>195</v>
      </c>
      <c r="B59" s="379"/>
      <c r="C59" s="379"/>
      <c r="D59" s="379"/>
      <c r="E59" s="379"/>
      <c r="F59" s="379"/>
      <c r="G59" s="379"/>
      <c r="H59" s="379"/>
      <c r="I59" s="379"/>
    </row>
    <row r="60" spans="1:9" s="8" customFormat="1" ht="66">
      <c r="A60" s="6"/>
      <c r="B60" s="228" t="s">
        <v>196</v>
      </c>
      <c r="C60" s="24" t="s">
        <v>1050</v>
      </c>
      <c r="D60" s="53" t="s">
        <v>1045</v>
      </c>
      <c r="E60" s="53"/>
      <c r="F60" s="53">
        <v>67</v>
      </c>
      <c r="G60" s="53">
        <v>70</v>
      </c>
      <c r="H60" s="38">
        <f>G60/F60*100-100</f>
        <v>4.477611940298502</v>
      </c>
      <c r="I60" s="13"/>
    </row>
    <row r="61" spans="1:9" s="8" customFormat="1" ht="34.5" customHeight="1">
      <c r="A61" s="379" t="s">
        <v>197</v>
      </c>
      <c r="B61" s="379"/>
      <c r="C61" s="379"/>
      <c r="D61" s="379"/>
      <c r="E61" s="379"/>
      <c r="F61" s="379"/>
      <c r="G61" s="379"/>
      <c r="H61" s="379"/>
      <c r="I61" s="379"/>
    </row>
    <row r="62" spans="1:9" s="8" customFormat="1" ht="16.5">
      <c r="A62" s="6"/>
      <c r="B62" s="49" t="s">
        <v>741</v>
      </c>
      <c r="C62" s="13"/>
      <c r="D62" s="13"/>
      <c r="E62" s="13"/>
      <c r="F62" s="13"/>
      <c r="G62" s="13"/>
      <c r="H62" s="13"/>
      <c r="I62" s="13"/>
    </row>
    <row r="63" spans="1:9" s="8" customFormat="1" ht="33" customHeight="1">
      <c r="A63" s="6"/>
      <c r="B63" s="22" t="s">
        <v>546</v>
      </c>
      <c r="C63" s="48" t="s">
        <v>114</v>
      </c>
      <c r="D63" s="53" t="s">
        <v>111</v>
      </c>
      <c r="E63" s="53"/>
      <c r="F63" s="53">
        <v>90</v>
      </c>
      <c r="G63" s="53">
        <v>26</v>
      </c>
      <c r="H63" s="38">
        <f>G63/F63*100-100</f>
        <v>-71.11111111111111</v>
      </c>
      <c r="I63" s="13"/>
    </row>
    <row r="64" spans="1:9" s="8" customFormat="1" ht="31.5" customHeight="1">
      <c r="A64" s="6"/>
      <c r="B64" s="22" t="s">
        <v>198</v>
      </c>
      <c r="C64" s="48" t="s">
        <v>114</v>
      </c>
      <c r="D64" s="53" t="s">
        <v>106</v>
      </c>
      <c r="E64" s="53"/>
      <c r="F64" s="53">
        <v>8</v>
      </c>
      <c r="G64" s="53">
        <v>5</v>
      </c>
      <c r="H64" s="38">
        <f>G64/F64*100-100</f>
        <v>-37.5</v>
      </c>
      <c r="I64" s="13"/>
    </row>
    <row r="65" spans="1:9" s="8" customFormat="1" ht="33">
      <c r="A65" s="6"/>
      <c r="B65" s="22" t="s">
        <v>199</v>
      </c>
      <c r="C65" s="48" t="s">
        <v>1050</v>
      </c>
      <c r="D65" s="53" t="s">
        <v>1045</v>
      </c>
      <c r="E65" s="53"/>
      <c r="F65" s="53">
        <v>95</v>
      </c>
      <c r="G65" s="53">
        <v>100</v>
      </c>
      <c r="H65" s="38">
        <f>G65/F65*100-100</f>
        <v>5.263157894736835</v>
      </c>
      <c r="I65" s="13"/>
    </row>
    <row r="66" spans="1:11" s="8" customFormat="1" ht="33.75" customHeight="1">
      <c r="A66" s="392" t="s">
        <v>200</v>
      </c>
      <c r="B66" s="432"/>
      <c r="C66" s="432"/>
      <c r="D66" s="432"/>
      <c r="E66" s="432"/>
      <c r="F66" s="432"/>
      <c r="G66" s="432"/>
      <c r="H66" s="432"/>
      <c r="I66" s="432"/>
      <c r="J66" s="229"/>
      <c r="K66" s="229"/>
    </row>
    <row r="67" spans="1:9" s="8" customFormat="1" ht="33">
      <c r="A67" s="6"/>
      <c r="B67" s="49" t="s">
        <v>752</v>
      </c>
      <c r="C67" s="13"/>
      <c r="D67" s="13"/>
      <c r="E67" s="13"/>
      <c r="F67" s="13"/>
      <c r="G67" s="13"/>
      <c r="H67" s="13"/>
      <c r="I67" s="13"/>
    </row>
    <row r="68" spans="1:9" s="8" customFormat="1" ht="33">
      <c r="A68" s="6"/>
      <c r="B68" s="228" t="s">
        <v>201</v>
      </c>
      <c r="C68" s="48" t="s">
        <v>1050</v>
      </c>
      <c r="D68" s="13" t="s">
        <v>106</v>
      </c>
      <c r="E68" s="13"/>
      <c r="F68" s="13">
        <v>25</v>
      </c>
      <c r="G68" s="13">
        <v>22</v>
      </c>
      <c r="H68" s="13">
        <f>G68/F68*100-100</f>
        <v>-12</v>
      </c>
      <c r="I68" s="13"/>
    </row>
    <row r="69" spans="1:9" s="8" customFormat="1" ht="31.5" customHeight="1">
      <c r="A69" s="448" t="s">
        <v>202</v>
      </c>
      <c r="B69" s="449"/>
      <c r="C69" s="449"/>
      <c r="D69" s="449"/>
      <c r="E69" s="449"/>
      <c r="F69" s="449"/>
      <c r="G69" s="449"/>
      <c r="H69" s="449"/>
      <c r="I69" s="450"/>
    </row>
    <row r="70" spans="1:10" s="8" customFormat="1" ht="33">
      <c r="A70" s="6"/>
      <c r="B70" s="22" t="s">
        <v>203</v>
      </c>
      <c r="C70" s="24" t="s">
        <v>1050</v>
      </c>
      <c r="D70" s="53" t="s">
        <v>111</v>
      </c>
      <c r="E70" s="53"/>
      <c r="F70" s="53">
        <v>1</v>
      </c>
      <c r="G70" s="53">
        <v>1</v>
      </c>
      <c r="H70" s="53">
        <f>G70/F70*100-100</f>
        <v>0</v>
      </c>
      <c r="I70" s="13"/>
      <c r="J70" s="244"/>
    </row>
    <row r="71" spans="1:10" s="8" customFormat="1" ht="66">
      <c r="A71" s="6"/>
      <c r="B71" s="22" t="s">
        <v>204</v>
      </c>
      <c r="C71" s="24" t="s">
        <v>1050</v>
      </c>
      <c r="D71" s="53" t="s">
        <v>111</v>
      </c>
      <c r="E71" s="53"/>
      <c r="F71" s="53">
        <v>19</v>
      </c>
      <c r="G71" s="53">
        <v>19</v>
      </c>
      <c r="H71" s="53">
        <f>G71/F71*100-100</f>
        <v>0</v>
      </c>
      <c r="I71" s="13"/>
      <c r="J71" s="244"/>
    </row>
    <row r="72" spans="1:9" s="8" customFormat="1" ht="16.5">
      <c r="A72" s="245"/>
      <c r="B72" s="246"/>
      <c r="C72" s="63"/>
      <c r="D72" s="63"/>
      <c r="E72" s="63"/>
      <c r="F72" s="63"/>
      <c r="G72" s="63"/>
      <c r="H72" s="63"/>
      <c r="I72" s="64"/>
    </row>
    <row r="73" spans="1:9" s="8" customFormat="1" ht="72.75" customHeight="1">
      <c r="A73" s="4" t="s">
        <v>1133</v>
      </c>
      <c r="B73" s="33" t="s">
        <v>1144</v>
      </c>
      <c r="C73" s="6"/>
      <c r="D73" s="6"/>
      <c r="E73" s="6"/>
      <c r="F73" s="6"/>
      <c r="G73" s="6"/>
      <c r="H73" s="6"/>
      <c r="I73" s="6"/>
    </row>
    <row r="74" spans="1:9" s="8" customFormat="1" ht="264">
      <c r="A74" s="12"/>
      <c r="B74" s="30" t="s">
        <v>442</v>
      </c>
      <c r="C74" s="24" t="s">
        <v>114</v>
      </c>
      <c r="D74" s="24" t="s">
        <v>1045</v>
      </c>
      <c r="E74" s="24">
        <v>4.2</v>
      </c>
      <c r="F74" s="24">
        <v>5.4</v>
      </c>
      <c r="G74" s="24">
        <v>11</v>
      </c>
      <c r="H74" s="231">
        <f aca="true" t="shared" si="1" ref="H74:H108">(G74/F74*100)-100</f>
        <v>103.70370370370367</v>
      </c>
      <c r="I74" s="24" t="s">
        <v>488</v>
      </c>
    </row>
    <row r="75" spans="1:9" s="8" customFormat="1" ht="49.5">
      <c r="A75" s="12"/>
      <c r="B75" s="2" t="s">
        <v>37</v>
      </c>
      <c r="C75" s="24" t="s">
        <v>1050</v>
      </c>
      <c r="D75" s="24" t="s">
        <v>1045</v>
      </c>
      <c r="E75" s="53">
        <v>62.7</v>
      </c>
      <c r="F75" s="24">
        <v>61.3</v>
      </c>
      <c r="G75" s="24">
        <v>61.5</v>
      </c>
      <c r="H75" s="38">
        <f t="shared" si="1"/>
        <v>0.3262642740619981</v>
      </c>
      <c r="I75" s="53"/>
    </row>
    <row r="76" spans="1:9" s="8" customFormat="1" ht="132">
      <c r="A76" s="12"/>
      <c r="B76" s="2" t="s">
        <v>38</v>
      </c>
      <c r="C76" s="24" t="s">
        <v>1050</v>
      </c>
      <c r="D76" s="24" t="s">
        <v>1045</v>
      </c>
      <c r="E76" s="53">
        <v>61</v>
      </c>
      <c r="F76" s="24">
        <v>61.5</v>
      </c>
      <c r="G76" s="24">
        <v>26.7</v>
      </c>
      <c r="H76" s="38">
        <f t="shared" si="1"/>
        <v>-56.58536585365854</v>
      </c>
      <c r="I76" s="24" t="s">
        <v>489</v>
      </c>
    </row>
    <row r="77" spans="1:9" s="8" customFormat="1" ht="82.5">
      <c r="A77" s="12"/>
      <c r="B77" s="2" t="s">
        <v>39</v>
      </c>
      <c r="C77" s="24" t="s">
        <v>1050</v>
      </c>
      <c r="D77" s="24" t="s">
        <v>1045</v>
      </c>
      <c r="E77" s="53">
        <v>86</v>
      </c>
      <c r="F77" s="24">
        <v>83</v>
      </c>
      <c r="G77" s="24">
        <v>58.3</v>
      </c>
      <c r="H77" s="38">
        <f t="shared" si="1"/>
        <v>-29.759036144578317</v>
      </c>
      <c r="I77" s="24"/>
    </row>
    <row r="78" spans="1:9" s="8" customFormat="1" ht="66">
      <c r="A78" s="12"/>
      <c r="B78" s="2" t="s">
        <v>40</v>
      </c>
      <c r="C78" s="24" t="s">
        <v>1050</v>
      </c>
      <c r="D78" s="24" t="s">
        <v>1045</v>
      </c>
      <c r="E78" s="53">
        <v>85</v>
      </c>
      <c r="F78" s="53">
        <v>90</v>
      </c>
      <c r="G78" s="53">
        <v>54.7</v>
      </c>
      <c r="H78" s="38">
        <f t="shared" si="1"/>
        <v>-39.222222222222214</v>
      </c>
      <c r="I78" s="24"/>
    </row>
    <row r="79" spans="1:9" s="8" customFormat="1" ht="165">
      <c r="A79" s="12"/>
      <c r="B79" s="2" t="s">
        <v>41</v>
      </c>
      <c r="C79" s="24" t="s">
        <v>1050</v>
      </c>
      <c r="D79" s="24" t="s">
        <v>1045</v>
      </c>
      <c r="E79" s="53">
        <v>86</v>
      </c>
      <c r="F79" s="53">
        <v>88</v>
      </c>
      <c r="G79" s="53">
        <v>44</v>
      </c>
      <c r="H79" s="38">
        <f t="shared" si="1"/>
        <v>-50</v>
      </c>
      <c r="I79" s="24"/>
    </row>
    <row r="80" spans="1:9" s="8" customFormat="1" ht="115.5">
      <c r="A80" s="12"/>
      <c r="B80" s="2" t="s">
        <v>380</v>
      </c>
      <c r="C80" s="24" t="s">
        <v>1050</v>
      </c>
      <c r="D80" s="24" t="s">
        <v>1045</v>
      </c>
      <c r="E80" s="53">
        <v>43</v>
      </c>
      <c r="F80" s="53">
        <v>45</v>
      </c>
      <c r="G80" s="53">
        <v>36.5</v>
      </c>
      <c r="H80" s="38">
        <f t="shared" si="1"/>
        <v>-18.888888888888886</v>
      </c>
      <c r="I80" s="24"/>
    </row>
    <row r="81" spans="1:9" s="8" customFormat="1" ht="82.5">
      <c r="A81" s="12"/>
      <c r="B81" s="30" t="s">
        <v>381</v>
      </c>
      <c r="C81" s="24" t="s">
        <v>1050</v>
      </c>
      <c r="D81" s="24" t="s">
        <v>1045</v>
      </c>
      <c r="E81" s="53">
        <v>92.6</v>
      </c>
      <c r="F81" s="53">
        <v>95</v>
      </c>
      <c r="G81" s="53">
        <v>55</v>
      </c>
      <c r="H81" s="38">
        <f t="shared" si="1"/>
        <v>-42.10526315789473</v>
      </c>
      <c r="I81" s="24" t="s">
        <v>799</v>
      </c>
    </row>
    <row r="82" spans="1:9" s="8" customFormat="1" ht="16.5">
      <c r="A82" s="435" t="s">
        <v>382</v>
      </c>
      <c r="B82" s="436"/>
      <c r="C82" s="436"/>
      <c r="D82" s="436"/>
      <c r="E82" s="436"/>
      <c r="F82" s="436"/>
      <c r="G82" s="437"/>
      <c r="H82" s="6"/>
      <c r="I82" s="2"/>
    </row>
    <row r="83" spans="1:9" s="8" customFormat="1" ht="297">
      <c r="A83" s="12"/>
      <c r="B83" s="30" t="s">
        <v>442</v>
      </c>
      <c r="C83" s="24" t="s">
        <v>114</v>
      </c>
      <c r="D83" s="24" t="s">
        <v>1045</v>
      </c>
      <c r="E83" s="53">
        <v>4.2</v>
      </c>
      <c r="F83" s="24">
        <v>1.5</v>
      </c>
      <c r="G83" s="24">
        <v>11</v>
      </c>
      <c r="H83" s="38">
        <f t="shared" si="1"/>
        <v>633.3333333333333</v>
      </c>
      <c r="I83" s="24" t="s">
        <v>0</v>
      </c>
    </row>
    <row r="84" spans="1:9" s="8" customFormat="1" ht="165">
      <c r="A84" s="12"/>
      <c r="B84" s="2" t="s">
        <v>383</v>
      </c>
      <c r="C84" s="24" t="s">
        <v>1050</v>
      </c>
      <c r="D84" s="24" t="s">
        <v>1045</v>
      </c>
      <c r="E84" s="53">
        <v>100</v>
      </c>
      <c r="F84" s="53">
        <v>100</v>
      </c>
      <c r="G84" s="53">
        <v>100</v>
      </c>
      <c r="H84" s="38">
        <f t="shared" si="1"/>
        <v>0</v>
      </c>
      <c r="I84" s="53"/>
    </row>
    <row r="85" spans="1:9" s="8" customFormat="1" ht="45" customHeight="1">
      <c r="A85" s="368" t="s">
        <v>352</v>
      </c>
      <c r="B85" s="368"/>
      <c r="C85" s="368"/>
      <c r="D85" s="368"/>
      <c r="E85" s="368"/>
      <c r="F85" s="368"/>
      <c r="G85" s="368"/>
      <c r="H85" s="368"/>
      <c r="I85" s="368"/>
    </row>
    <row r="86" spans="1:9" s="8" customFormat="1" ht="66">
      <c r="A86" s="12"/>
      <c r="B86" s="2" t="s">
        <v>384</v>
      </c>
      <c r="C86" s="24" t="s">
        <v>1050</v>
      </c>
      <c r="D86" s="24" t="s">
        <v>1045</v>
      </c>
      <c r="E86" s="53">
        <v>100</v>
      </c>
      <c r="F86" s="53">
        <v>100</v>
      </c>
      <c r="G86" s="53">
        <v>100</v>
      </c>
      <c r="H86" s="38">
        <f t="shared" si="1"/>
        <v>0</v>
      </c>
      <c r="I86" s="53"/>
    </row>
    <row r="87" spans="1:9" s="8" customFormat="1" ht="99">
      <c r="A87" s="12"/>
      <c r="B87" s="2" t="s">
        <v>385</v>
      </c>
      <c r="C87" s="24" t="s">
        <v>1050</v>
      </c>
      <c r="D87" s="24" t="s">
        <v>1045</v>
      </c>
      <c r="E87" s="53">
        <v>100.4</v>
      </c>
      <c r="F87" s="53">
        <v>100</v>
      </c>
      <c r="G87" s="53">
        <v>100</v>
      </c>
      <c r="H87" s="38">
        <f t="shared" si="1"/>
        <v>0</v>
      </c>
      <c r="I87" s="53"/>
    </row>
    <row r="88" spans="1:9" s="8" customFormat="1" ht="39.75" customHeight="1">
      <c r="A88" s="368" t="s">
        <v>353</v>
      </c>
      <c r="B88" s="368"/>
      <c r="C88" s="368"/>
      <c r="D88" s="368"/>
      <c r="E88" s="368"/>
      <c r="F88" s="368"/>
      <c r="G88" s="368"/>
      <c r="H88" s="368"/>
      <c r="I88" s="368"/>
    </row>
    <row r="89" spans="1:9" s="8" customFormat="1" ht="152.25" customHeight="1">
      <c r="A89" s="115"/>
      <c r="B89" s="30" t="s">
        <v>386</v>
      </c>
      <c r="C89" s="24" t="s">
        <v>1050</v>
      </c>
      <c r="D89" s="24" t="s">
        <v>1045</v>
      </c>
      <c r="E89" s="53">
        <v>100</v>
      </c>
      <c r="F89" s="53">
        <v>100</v>
      </c>
      <c r="G89" s="53">
        <v>98.9</v>
      </c>
      <c r="H89" s="38">
        <f t="shared" si="1"/>
        <v>-1.0999999999999943</v>
      </c>
      <c r="I89" s="48" t="s">
        <v>1</v>
      </c>
    </row>
    <row r="90" spans="1:9" s="8" customFormat="1" ht="49.5">
      <c r="A90" s="115"/>
      <c r="B90" s="30" t="s">
        <v>387</v>
      </c>
      <c r="C90" s="24" t="s">
        <v>1050</v>
      </c>
      <c r="D90" s="24" t="s">
        <v>1045</v>
      </c>
      <c r="E90" s="53">
        <v>100</v>
      </c>
      <c r="F90" s="53">
        <v>100</v>
      </c>
      <c r="G90" s="53">
        <v>93</v>
      </c>
      <c r="H90" s="38">
        <f t="shared" si="1"/>
        <v>-7</v>
      </c>
      <c r="I90" s="53"/>
    </row>
    <row r="91" spans="1:9" s="8" customFormat="1" ht="16.5">
      <c r="A91" s="368" t="s">
        <v>354</v>
      </c>
      <c r="B91" s="368"/>
      <c r="C91" s="368"/>
      <c r="D91" s="368"/>
      <c r="E91" s="368"/>
      <c r="F91" s="368"/>
      <c r="G91" s="368"/>
      <c r="H91" s="368"/>
      <c r="I91" s="368"/>
    </row>
    <row r="92" spans="1:9" s="8" customFormat="1" ht="99">
      <c r="A92" s="115"/>
      <c r="B92" s="2" t="s">
        <v>388</v>
      </c>
      <c r="C92" s="53" t="s">
        <v>1046</v>
      </c>
      <c r="D92" s="53" t="s">
        <v>389</v>
      </c>
      <c r="E92" s="53"/>
      <c r="F92" s="53" t="s">
        <v>1046</v>
      </c>
      <c r="G92" s="53" t="s">
        <v>1046</v>
      </c>
      <c r="H92" s="38"/>
      <c r="I92" s="115"/>
    </row>
    <row r="93" spans="1:9" s="8" customFormat="1" ht="41.25" customHeight="1">
      <c r="A93" s="368" t="s">
        <v>390</v>
      </c>
      <c r="B93" s="368"/>
      <c r="C93" s="368"/>
      <c r="D93" s="368"/>
      <c r="E93" s="368"/>
      <c r="F93" s="368"/>
      <c r="G93" s="368"/>
      <c r="H93" s="368"/>
      <c r="I93" s="368"/>
    </row>
    <row r="94" spans="1:9" s="8" customFormat="1" ht="115.5">
      <c r="A94" s="115"/>
      <c r="B94" s="2" t="s">
        <v>391</v>
      </c>
      <c r="C94" s="24" t="s">
        <v>1050</v>
      </c>
      <c r="D94" s="24" t="s">
        <v>1045</v>
      </c>
      <c r="E94" s="53">
        <v>93.8</v>
      </c>
      <c r="F94" s="53">
        <v>90</v>
      </c>
      <c r="G94" s="53">
        <v>93.2</v>
      </c>
      <c r="H94" s="38">
        <f t="shared" si="1"/>
        <v>3.555555555555557</v>
      </c>
      <c r="I94" s="53"/>
    </row>
    <row r="95" spans="1:9" s="8" customFormat="1" ht="34.5" customHeight="1">
      <c r="A95" s="368" t="s">
        <v>392</v>
      </c>
      <c r="B95" s="368"/>
      <c r="C95" s="368"/>
      <c r="D95" s="368"/>
      <c r="E95" s="368"/>
      <c r="F95" s="368"/>
      <c r="G95" s="368"/>
      <c r="H95" s="368"/>
      <c r="I95" s="368"/>
    </row>
    <row r="96" spans="1:9" s="8" customFormat="1" ht="115.5">
      <c r="A96" s="12"/>
      <c r="B96" s="2" t="s">
        <v>393</v>
      </c>
      <c r="C96" s="24" t="s">
        <v>1050</v>
      </c>
      <c r="D96" s="24" t="s">
        <v>1045</v>
      </c>
      <c r="E96" s="53">
        <v>0.3</v>
      </c>
      <c r="F96" s="53">
        <v>0.3</v>
      </c>
      <c r="G96" s="53">
        <v>0.3</v>
      </c>
      <c r="H96" s="38">
        <f t="shared" si="1"/>
        <v>0</v>
      </c>
      <c r="I96" s="53"/>
    </row>
    <row r="97" spans="1:9" s="8" customFormat="1" ht="16.5">
      <c r="A97" s="336" t="s">
        <v>21</v>
      </c>
      <c r="B97" s="336"/>
      <c r="C97" s="336"/>
      <c r="D97" s="336"/>
      <c r="E97" s="336"/>
      <c r="F97" s="336"/>
      <c r="G97" s="336"/>
      <c r="H97" s="336"/>
      <c r="I97" s="336"/>
    </row>
    <row r="98" spans="1:9" s="8" customFormat="1" ht="49.5">
      <c r="A98" s="12"/>
      <c r="B98" s="24" t="s">
        <v>37</v>
      </c>
      <c r="C98" s="24" t="s">
        <v>1050</v>
      </c>
      <c r="D98" s="24" t="s">
        <v>1045</v>
      </c>
      <c r="E98" s="53">
        <v>62.7</v>
      </c>
      <c r="F98" s="53">
        <v>61.3</v>
      </c>
      <c r="G98" s="53">
        <v>61.5</v>
      </c>
      <c r="H98" s="38">
        <f t="shared" si="1"/>
        <v>0.3262642740619981</v>
      </c>
      <c r="I98" s="53"/>
    </row>
    <row r="99" spans="1:9" s="8" customFormat="1" ht="66">
      <c r="A99" s="12"/>
      <c r="B99" s="24" t="s">
        <v>394</v>
      </c>
      <c r="C99" s="24" t="s">
        <v>1050</v>
      </c>
      <c r="D99" s="24" t="s">
        <v>1045</v>
      </c>
      <c r="E99" s="53">
        <v>91.8</v>
      </c>
      <c r="F99" s="53">
        <v>87</v>
      </c>
      <c r="G99" s="53">
        <v>91.8</v>
      </c>
      <c r="H99" s="38">
        <f t="shared" si="1"/>
        <v>5.5172413793103345</v>
      </c>
      <c r="I99" s="24"/>
    </row>
    <row r="100" spans="1:9" s="8" customFormat="1" ht="148.5">
      <c r="A100" s="12"/>
      <c r="B100" s="24" t="s">
        <v>1174</v>
      </c>
      <c r="C100" s="24" t="s">
        <v>1050</v>
      </c>
      <c r="D100" s="24" t="s">
        <v>1045</v>
      </c>
      <c r="E100" s="53">
        <v>56</v>
      </c>
      <c r="F100" s="53">
        <v>54</v>
      </c>
      <c r="G100" s="53">
        <v>57</v>
      </c>
      <c r="H100" s="38">
        <f t="shared" si="1"/>
        <v>5.555555555555557</v>
      </c>
      <c r="I100" s="53"/>
    </row>
    <row r="101" spans="1:9" s="8" customFormat="1" ht="32.25" customHeight="1">
      <c r="A101" s="368" t="s">
        <v>1175</v>
      </c>
      <c r="B101" s="368"/>
      <c r="C101" s="368"/>
      <c r="D101" s="368"/>
      <c r="E101" s="368"/>
      <c r="F101" s="368"/>
      <c r="G101" s="368"/>
      <c r="H101" s="368"/>
      <c r="I101" s="368"/>
    </row>
    <row r="102" spans="1:9" s="8" customFormat="1" ht="49.5">
      <c r="A102" s="12"/>
      <c r="B102" s="2" t="s">
        <v>1176</v>
      </c>
      <c r="C102" s="24" t="s">
        <v>1050</v>
      </c>
      <c r="D102" s="24" t="s">
        <v>1045</v>
      </c>
      <c r="E102" s="53">
        <v>100</v>
      </c>
      <c r="F102" s="53">
        <v>100</v>
      </c>
      <c r="G102" s="53">
        <v>100</v>
      </c>
      <c r="H102" s="38">
        <f t="shared" si="1"/>
        <v>0</v>
      </c>
      <c r="I102" s="53"/>
    </row>
    <row r="103" spans="1:9" s="8" customFormat="1" ht="66">
      <c r="A103" s="12"/>
      <c r="B103" s="2" t="s">
        <v>1177</v>
      </c>
      <c r="C103" s="24" t="s">
        <v>1050</v>
      </c>
      <c r="D103" s="24" t="s">
        <v>1045</v>
      </c>
      <c r="E103" s="53">
        <v>104.3</v>
      </c>
      <c r="F103" s="53">
        <v>100</v>
      </c>
      <c r="G103" s="53">
        <v>106.4</v>
      </c>
      <c r="H103" s="38">
        <f t="shared" si="1"/>
        <v>6.400000000000006</v>
      </c>
      <c r="I103" s="53"/>
    </row>
    <row r="104" spans="1:9" s="8" customFormat="1" ht="35.25" customHeight="1">
      <c r="A104" s="368" t="s">
        <v>1178</v>
      </c>
      <c r="B104" s="368"/>
      <c r="C104" s="368"/>
      <c r="D104" s="368"/>
      <c r="E104" s="368"/>
      <c r="F104" s="368"/>
      <c r="G104" s="368"/>
      <c r="H104" s="368"/>
      <c r="I104" s="368"/>
    </row>
    <row r="105" spans="1:9" s="8" customFormat="1" ht="49.5">
      <c r="A105" s="12"/>
      <c r="B105" s="2" t="s">
        <v>1179</v>
      </c>
      <c r="C105" s="24" t="s">
        <v>1050</v>
      </c>
      <c r="D105" s="24" t="s">
        <v>1045</v>
      </c>
      <c r="E105" s="53">
        <v>100</v>
      </c>
      <c r="F105" s="53">
        <v>100</v>
      </c>
      <c r="G105" s="38">
        <f>F105/E105*100</f>
        <v>100</v>
      </c>
      <c r="H105" s="38">
        <f t="shared" si="1"/>
        <v>0</v>
      </c>
      <c r="I105" s="6"/>
    </row>
    <row r="106" spans="1:9" s="8" customFormat="1" ht="49.5">
      <c r="A106" s="12"/>
      <c r="B106" s="2" t="s">
        <v>387</v>
      </c>
      <c r="C106" s="24" t="s">
        <v>1050</v>
      </c>
      <c r="D106" s="24" t="s">
        <v>1045</v>
      </c>
      <c r="E106" s="53">
        <v>100</v>
      </c>
      <c r="F106" s="53">
        <v>100</v>
      </c>
      <c r="G106" s="38">
        <f>F106/E106*100</f>
        <v>100</v>
      </c>
      <c r="H106" s="38">
        <f t="shared" si="1"/>
        <v>0</v>
      </c>
      <c r="I106" s="6"/>
    </row>
    <row r="107" spans="1:9" s="8" customFormat="1" ht="43.5" customHeight="1">
      <c r="A107" s="368" t="s">
        <v>1180</v>
      </c>
      <c r="B107" s="368"/>
      <c r="C107" s="368"/>
      <c r="D107" s="368"/>
      <c r="E107" s="368"/>
      <c r="F107" s="368"/>
      <c r="G107" s="368"/>
      <c r="H107" s="368"/>
      <c r="I107" s="368"/>
    </row>
    <row r="108" spans="1:9" s="8" customFormat="1" ht="99">
      <c r="A108" s="247"/>
      <c r="B108" s="30" t="s">
        <v>1181</v>
      </c>
      <c r="C108" s="24" t="s">
        <v>1050</v>
      </c>
      <c r="D108" s="24" t="s">
        <v>1045</v>
      </c>
      <c r="E108" s="53">
        <v>90</v>
      </c>
      <c r="F108" s="53">
        <v>90</v>
      </c>
      <c r="G108" s="38">
        <v>91</v>
      </c>
      <c r="H108" s="38">
        <f t="shared" si="1"/>
        <v>1.1111111111111143</v>
      </c>
      <c r="I108" s="53"/>
    </row>
    <row r="109" spans="1:9" s="8" customFormat="1" ht="16.5">
      <c r="A109" s="380" t="s">
        <v>1182</v>
      </c>
      <c r="B109" s="380"/>
      <c r="C109" s="380"/>
      <c r="D109" s="380"/>
      <c r="E109" s="380"/>
      <c r="F109" s="380"/>
      <c r="G109" s="380"/>
      <c r="H109" s="380"/>
      <c r="I109" s="380"/>
    </row>
    <row r="110" spans="1:9" s="8" customFormat="1" ht="66">
      <c r="A110" s="247"/>
      <c r="B110" s="30" t="s">
        <v>1183</v>
      </c>
      <c r="C110" s="24" t="s">
        <v>1050</v>
      </c>
      <c r="D110" s="24" t="s">
        <v>1045</v>
      </c>
      <c r="E110" s="53">
        <v>100</v>
      </c>
      <c r="F110" s="53" t="s">
        <v>1046</v>
      </c>
      <c r="G110" s="53" t="s">
        <v>1046</v>
      </c>
      <c r="H110" s="53"/>
      <c r="I110" s="53"/>
    </row>
    <row r="111" spans="1:9" s="8" customFormat="1" ht="43.5" customHeight="1">
      <c r="A111" s="368" t="s">
        <v>1184</v>
      </c>
      <c r="B111" s="368"/>
      <c r="C111" s="368"/>
      <c r="D111" s="368"/>
      <c r="E111" s="368"/>
      <c r="F111" s="368"/>
      <c r="G111" s="368"/>
      <c r="H111" s="368"/>
      <c r="I111" s="368"/>
    </row>
    <row r="112" spans="1:9" s="8" customFormat="1" ht="49.5">
      <c r="A112" s="12"/>
      <c r="B112" s="2" t="s">
        <v>1185</v>
      </c>
      <c r="C112" s="24" t="s">
        <v>1050</v>
      </c>
      <c r="D112" s="24" t="s">
        <v>1045</v>
      </c>
      <c r="E112" s="53">
        <v>99</v>
      </c>
      <c r="F112" s="53">
        <v>100</v>
      </c>
      <c r="G112" s="53">
        <v>100</v>
      </c>
      <c r="H112" s="38">
        <f aca="true" t="shared" si="2" ref="H112:H159">(G112/F112*100)-100</f>
        <v>0</v>
      </c>
      <c r="I112" s="53"/>
    </row>
    <row r="113" spans="1:9" s="8" customFormat="1" ht="66">
      <c r="A113" s="12"/>
      <c r="B113" s="2" t="s">
        <v>1186</v>
      </c>
      <c r="C113" s="24" t="s">
        <v>1050</v>
      </c>
      <c r="D113" s="24" t="s">
        <v>1045</v>
      </c>
      <c r="E113" s="53">
        <v>94</v>
      </c>
      <c r="F113" s="53">
        <v>95</v>
      </c>
      <c r="G113" s="53">
        <v>97</v>
      </c>
      <c r="H113" s="38">
        <f t="shared" si="2"/>
        <v>2.10526315789474</v>
      </c>
      <c r="I113" s="53"/>
    </row>
    <row r="114" spans="1:9" s="8" customFormat="1" ht="99">
      <c r="A114" s="12"/>
      <c r="B114" s="2" t="s">
        <v>892</v>
      </c>
      <c r="C114" s="24" t="s">
        <v>1050</v>
      </c>
      <c r="D114" s="24" t="s">
        <v>1045</v>
      </c>
      <c r="E114" s="53">
        <v>80</v>
      </c>
      <c r="F114" s="53">
        <v>85</v>
      </c>
      <c r="G114" s="53">
        <v>68</v>
      </c>
      <c r="H114" s="38">
        <f t="shared" si="2"/>
        <v>-20</v>
      </c>
      <c r="I114" s="53"/>
    </row>
    <row r="115" spans="1:9" s="8" customFormat="1" ht="21" customHeight="1">
      <c r="A115" s="368" t="s">
        <v>893</v>
      </c>
      <c r="B115" s="368"/>
      <c r="C115" s="368"/>
      <c r="D115" s="368"/>
      <c r="E115" s="368"/>
      <c r="F115" s="368"/>
      <c r="G115" s="368"/>
      <c r="H115" s="368"/>
      <c r="I115" s="368"/>
    </row>
    <row r="116" spans="1:9" s="8" customFormat="1" ht="66">
      <c r="A116" s="12"/>
      <c r="B116" s="2" t="s">
        <v>368</v>
      </c>
      <c r="C116" s="24" t="s">
        <v>1050</v>
      </c>
      <c r="D116" s="24" t="s">
        <v>1045</v>
      </c>
      <c r="E116" s="53">
        <v>100</v>
      </c>
      <c r="F116" s="53">
        <v>100</v>
      </c>
      <c r="G116" s="53">
        <v>100</v>
      </c>
      <c r="H116" s="38">
        <f t="shared" si="2"/>
        <v>0</v>
      </c>
      <c r="I116" s="6"/>
    </row>
    <row r="117" spans="1:9" s="8" customFormat="1" ht="16.5">
      <c r="A117" s="368" t="s">
        <v>369</v>
      </c>
      <c r="B117" s="368"/>
      <c r="C117" s="368"/>
      <c r="D117" s="368"/>
      <c r="E117" s="368"/>
      <c r="F117" s="368"/>
      <c r="G117" s="368"/>
      <c r="H117" s="368"/>
      <c r="I117" s="368"/>
    </row>
    <row r="118" spans="1:9" s="8" customFormat="1" ht="99">
      <c r="A118" s="12"/>
      <c r="B118" s="2" t="s">
        <v>370</v>
      </c>
      <c r="C118" s="24" t="s">
        <v>1050</v>
      </c>
      <c r="D118" s="24" t="s">
        <v>1045</v>
      </c>
      <c r="E118" s="53">
        <v>100</v>
      </c>
      <c r="F118" s="53">
        <v>100</v>
      </c>
      <c r="G118" s="53">
        <v>100</v>
      </c>
      <c r="H118" s="38">
        <f t="shared" si="2"/>
        <v>0</v>
      </c>
      <c r="I118" s="6"/>
    </row>
    <row r="119" spans="1:9" s="8" customFormat="1" ht="16.5">
      <c r="A119" s="336" t="s">
        <v>22</v>
      </c>
      <c r="B119" s="336"/>
      <c r="C119" s="336"/>
      <c r="D119" s="336"/>
      <c r="E119" s="336"/>
      <c r="F119" s="336"/>
      <c r="G119" s="336"/>
      <c r="H119" s="336"/>
      <c r="I119" s="336"/>
    </row>
    <row r="120" spans="1:9" s="8" customFormat="1" ht="148.5">
      <c r="A120" s="12"/>
      <c r="B120" s="2" t="s">
        <v>486</v>
      </c>
      <c r="C120" s="24" t="s">
        <v>1050</v>
      </c>
      <c r="D120" s="24" t="s">
        <v>1045</v>
      </c>
      <c r="E120" s="53">
        <v>95.5</v>
      </c>
      <c r="F120" s="24">
        <v>96</v>
      </c>
      <c r="G120" s="24">
        <v>95.6</v>
      </c>
      <c r="H120" s="38">
        <f t="shared" si="2"/>
        <v>-0.4166666666666714</v>
      </c>
      <c r="I120" s="53"/>
    </row>
    <row r="121" spans="1:9" s="8" customFormat="1" ht="132">
      <c r="A121" s="12"/>
      <c r="B121" s="49" t="s">
        <v>38</v>
      </c>
      <c r="C121" s="24" t="s">
        <v>1050</v>
      </c>
      <c r="D121" s="24" t="s">
        <v>1045</v>
      </c>
      <c r="E121" s="53">
        <v>61</v>
      </c>
      <c r="F121" s="24">
        <v>61.5</v>
      </c>
      <c r="G121" s="24">
        <v>26.7</v>
      </c>
      <c r="H121" s="38">
        <f t="shared" si="2"/>
        <v>-56.58536585365854</v>
      </c>
      <c r="I121" s="24" t="s">
        <v>489</v>
      </c>
    </row>
    <row r="122" spans="1:9" s="8" customFormat="1" ht="115.5">
      <c r="A122" s="12"/>
      <c r="B122" s="49" t="s">
        <v>371</v>
      </c>
      <c r="C122" s="24" t="s">
        <v>1050</v>
      </c>
      <c r="D122" s="24" t="s">
        <v>1045</v>
      </c>
      <c r="E122" s="53">
        <v>62</v>
      </c>
      <c r="F122" s="24">
        <v>66</v>
      </c>
      <c r="G122" s="24">
        <v>64</v>
      </c>
      <c r="H122" s="38">
        <f t="shared" si="2"/>
        <v>-3.030303030303031</v>
      </c>
      <c r="I122" s="53"/>
    </row>
    <row r="123" spans="1:9" s="8" customFormat="1" ht="82.5">
      <c r="A123" s="12"/>
      <c r="B123" s="49" t="s">
        <v>372</v>
      </c>
      <c r="C123" s="24" t="s">
        <v>1050</v>
      </c>
      <c r="D123" s="24" t="s">
        <v>106</v>
      </c>
      <c r="E123" s="53">
        <v>1740</v>
      </c>
      <c r="F123" s="24">
        <v>1800</v>
      </c>
      <c r="G123" s="24">
        <v>1740</v>
      </c>
      <c r="H123" s="38">
        <f t="shared" si="2"/>
        <v>-3.3333333333333286</v>
      </c>
      <c r="I123" s="24"/>
    </row>
    <row r="124" spans="1:9" s="8" customFormat="1" ht="16.5">
      <c r="A124" s="368" t="s">
        <v>177</v>
      </c>
      <c r="B124" s="368"/>
      <c r="C124" s="368"/>
      <c r="D124" s="368"/>
      <c r="E124" s="368"/>
      <c r="F124" s="368"/>
      <c r="G124" s="368"/>
      <c r="H124" s="368"/>
      <c r="I124" s="368"/>
    </row>
    <row r="125" spans="1:9" s="8" customFormat="1" ht="49.5">
      <c r="A125" s="12"/>
      <c r="B125" s="49" t="s">
        <v>373</v>
      </c>
      <c r="C125" s="24" t="s">
        <v>1050</v>
      </c>
      <c r="D125" s="24" t="s">
        <v>1045</v>
      </c>
      <c r="E125" s="53">
        <v>80</v>
      </c>
      <c r="F125" s="24">
        <v>80</v>
      </c>
      <c r="G125" s="231">
        <v>80</v>
      </c>
      <c r="H125" s="38">
        <f t="shared" si="2"/>
        <v>0</v>
      </c>
      <c r="I125" s="6"/>
    </row>
    <row r="126" spans="1:9" s="8" customFormat="1" ht="49.5">
      <c r="A126" s="12"/>
      <c r="B126" s="49" t="s">
        <v>374</v>
      </c>
      <c r="C126" s="24" t="s">
        <v>1050</v>
      </c>
      <c r="D126" s="24" t="s">
        <v>1045</v>
      </c>
      <c r="E126" s="53">
        <v>100</v>
      </c>
      <c r="F126" s="24">
        <v>100</v>
      </c>
      <c r="G126" s="231">
        <f>F126/E126*100</f>
        <v>100</v>
      </c>
      <c r="H126" s="38">
        <f t="shared" si="2"/>
        <v>0</v>
      </c>
      <c r="I126" s="6"/>
    </row>
    <row r="127" spans="1:9" s="8" customFormat="1" ht="16.5">
      <c r="A127" s="368" t="s">
        <v>375</v>
      </c>
      <c r="B127" s="368"/>
      <c r="C127" s="368"/>
      <c r="D127" s="368"/>
      <c r="E127" s="368"/>
      <c r="F127" s="368"/>
      <c r="G127" s="368"/>
      <c r="H127" s="368"/>
      <c r="I127" s="368"/>
    </row>
    <row r="128" spans="1:9" s="8" customFormat="1" ht="115.5">
      <c r="A128" s="12"/>
      <c r="B128" s="49" t="s">
        <v>126</v>
      </c>
      <c r="C128" s="24" t="s">
        <v>1050</v>
      </c>
      <c r="D128" s="24" t="s">
        <v>1045</v>
      </c>
      <c r="E128" s="53">
        <v>8</v>
      </c>
      <c r="F128" s="24">
        <v>10</v>
      </c>
      <c r="G128" s="24">
        <v>5.1</v>
      </c>
      <c r="H128" s="38">
        <f t="shared" si="2"/>
        <v>-49</v>
      </c>
      <c r="I128" s="24" t="s">
        <v>489</v>
      </c>
    </row>
    <row r="129" spans="1:9" s="8" customFormat="1" ht="16.5">
      <c r="A129" s="368" t="s">
        <v>127</v>
      </c>
      <c r="B129" s="368"/>
      <c r="C129" s="368"/>
      <c r="D129" s="368"/>
      <c r="E129" s="368"/>
      <c r="F129" s="368"/>
      <c r="G129" s="368"/>
      <c r="H129" s="368"/>
      <c r="I129" s="368"/>
    </row>
    <row r="130" spans="1:9" s="8" customFormat="1" ht="99">
      <c r="A130" s="12"/>
      <c r="B130" s="49" t="s">
        <v>128</v>
      </c>
      <c r="C130" s="24" t="s">
        <v>1050</v>
      </c>
      <c r="D130" s="24" t="s">
        <v>1045</v>
      </c>
      <c r="E130" s="53">
        <v>10.5</v>
      </c>
      <c r="F130" s="24">
        <v>9.5</v>
      </c>
      <c r="G130" s="24">
        <v>10.3</v>
      </c>
      <c r="H130" s="38">
        <f t="shared" si="2"/>
        <v>8.421052631578945</v>
      </c>
      <c r="I130" s="24" t="s">
        <v>2</v>
      </c>
    </row>
    <row r="131" spans="1:9" s="8" customFormat="1" ht="132">
      <c r="A131" s="12"/>
      <c r="B131" s="49" t="s">
        <v>789</v>
      </c>
      <c r="C131" s="24" t="s">
        <v>1050</v>
      </c>
      <c r="D131" s="24" t="s">
        <v>1045</v>
      </c>
      <c r="E131" s="53">
        <v>13</v>
      </c>
      <c r="F131" s="24">
        <v>6.5</v>
      </c>
      <c r="G131" s="24">
        <v>12</v>
      </c>
      <c r="H131" s="38">
        <f t="shared" si="2"/>
        <v>84.61538461538461</v>
      </c>
      <c r="I131" s="24" t="s">
        <v>706</v>
      </c>
    </row>
    <row r="132" spans="1:9" s="8" customFormat="1" ht="31.5" customHeight="1">
      <c r="A132" s="368" t="s">
        <v>178</v>
      </c>
      <c r="B132" s="368"/>
      <c r="C132" s="368"/>
      <c r="D132" s="368"/>
      <c r="E132" s="368"/>
      <c r="F132" s="368"/>
      <c r="G132" s="368"/>
      <c r="H132" s="368"/>
      <c r="I132" s="368"/>
    </row>
    <row r="133" spans="1:9" s="8" customFormat="1" ht="115.5">
      <c r="A133" s="3"/>
      <c r="B133" s="49" t="s">
        <v>790</v>
      </c>
      <c r="C133" s="24" t="s">
        <v>1050</v>
      </c>
      <c r="D133" s="24" t="s">
        <v>1045</v>
      </c>
      <c r="E133" s="53">
        <v>100</v>
      </c>
      <c r="F133" s="24">
        <v>100</v>
      </c>
      <c r="G133" s="24">
        <v>100</v>
      </c>
      <c r="H133" s="38">
        <f t="shared" si="2"/>
        <v>0</v>
      </c>
      <c r="I133" s="53"/>
    </row>
    <row r="134" spans="1:9" s="8" customFormat="1" ht="16.5">
      <c r="A134" s="336" t="s">
        <v>23</v>
      </c>
      <c r="B134" s="336"/>
      <c r="C134" s="336"/>
      <c r="D134" s="336"/>
      <c r="E134" s="336"/>
      <c r="F134" s="336"/>
      <c r="G134" s="336"/>
      <c r="H134" s="336"/>
      <c r="I134" s="336"/>
    </row>
    <row r="135" spans="1:9" s="8" customFormat="1" ht="99">
      <c r="A135" s="3"/>
      <c r="B135" s="30" t="s">
        <v>39</v>
      </c>
      <c r="C135" s="24" t="s">
        <v>1050</v>
      </c>
      <c r="D135" s="24" t="s">
        <v>1045</v>
      </c>
      <c r="E135" s="53">
        <v>86</v>
      </c>
      <c r="F135" s="53">
        <v>83</v>
      </c>
      <c r="G135" s="53">
        <v>58.3</v>
      </c>
      <c r="H135" s="38">
        <f t="shared" si="2"/>
        <v>-29.759036144578317</v>
      </c>
      <c r="I135" s="24" t="s">
        <v>489</v>
      </c>
    </row>
    <row r="136" spans="1:9" s="8" customFormat="1" ht="99">
      <c r="A136" s="3"/>
      <c r="B136" s="30" t="s">
        <v>791</v>
      </c>
      <c r="C136" s="24" t="s">
        <v>1050</v>
      </c>
      <c r="D136" s="24" t="s">
        <v>389</v>
      </c>
      <c r="E136" s="53">
        <v>14</v>
      </c>
      <c r="F136" s="53">
        <v>18</v>
      </c>
      <c r="G136" s="53">
        <v>11</v>
      </c>
      <c r="H136" s="38">
        <f t="shared" si="2"/>
        <v>-38.888888888888886</v>
      </c>
      <c r="I136" s="24" t="s">
        <v>489</v>
      </c>
    </row>
    <row r="137" spans="1:9" s="8" customFormat="1" ht="16.5">
      <c r="A137" s="368" t="s">
        <v>792</v>
      </c>
      <c r="B137" s="368"/>
      <c r="C137" s="368"/>
      <c r="D137" s="368"/>
      <c r="E137" s="368"/>
      <c r="F137" s="368"/>
      <c r="G137" s="368"/>
      <c r="H137" s="368"/>
      <c r="I137" s="368"/>
    </row>
    <row r="138" spans="1:9" s="8" customFormat="1" ht="82.5">
      <c r="A138" s="3"/>
      <c r="B138" s="30" t="s">
        <v>793</v>
      </c>
      <c r="C138" s="24" t="s">
        <v>1050</v>
      </c>
      <c r="D138" s="53" t="s">
        <v>106</v>
      </c>
      <c r="E138" s="53">
        <v>170</v>
      </c>
      <c r="F138" s="53">
        <v>170</v>
      </c>
      <c r="G138" s="53">
        <v>170</v>
      </c>
      <c r="H138" s="38">
        <f t="shared" si="2"/>
        <v>0</v>
      </c>
      <c r="I138" s="53"/>
    </row>
    <row r="139" spans="1:9" s="8" customFormat="1" ht="49.5">
      <c r="A139" s="3"/>
      <c r="B139" s="30" t="s">
        <v>387</v>
      </c>
      <c r="C139" s="24" t="s">
        <v>1050</v>
      </c>
      <c r="D139" s="53" t="s">
        <v>1045</v>
      </c>
      <c r="E139" s="53">
        <v>100</v>
      </c>
      <c r="F139" s="53">
        <v>100</v>
      </c>
      <c r="G139" s="53">
        <v>100</v>
      </c>
      <c r="H139" s="38">
        <f t="shared" si="2"/>
        <v>0</v>
      </c>
      <c r="I139" s="53"/>
    </row>
    <row r="140" spans="1:9" s="8" customFormat="1" ht="16.5">
      <c r="A140" s="368" t="s">
        <v>794</v>
      </c>
      <c r="B140" s="368"/>
      <c r="C140" s="368"/>
      <c r="D140" s="368"/>
      <c r="E140" s="368"/>
      <c r="F140" s="368"/>
      <c r="G140" s="368"/>
      <c r="H140" s="368"/>
      <c r="I140" s="368"/>
    </row>
    <row r="141" spans="1:9" s="8" customFormat="1" ht="82.5">
      <c r="A141" s="3"/>
      <c r="B141" s="30" t="s">
        <v>795</v>
      </c>
      <c r="C141" s="24" t="s">
        <v>1050</v>
      </c>
      <c r="D141" s="53" t="s">
        <v>1045</v>
      </c>
      <c r="E141" s="53">
        <v>100</v>
      </c>
      <c r="F141" s="53">
        <v>100</v>
      </c>
      <c r="G141" s="53">
        <v>100</v>
      </c>
      <c r="H141" s="38">
        <f t="shared" si="2"/>
        <v>0</v>
      </c>
      <c r="I141" s="3"/>
    </row>
    <row r="142" spans="1:9" s="8" customFormat="1" ht="16.5">
      <c r="A142" s="336" t="s">
        <v>24</v>
      </c>
      <c r="B142" s="336"/>
      <c r="C142" s="336"/>
      <c r="D142" s="336"/>
      <c r="E142" s="336"/>
      <c r="F142" s="336"/>
      <c r="G142" s="336"/>
      <c r="H142" s="336"/>
      <c r="I142" s="336"/>
    </row>
    <row r="143" spans="1:9" s="8" customFormat="1" ht="66">
      <c r="A143" s="3"/>
      <c r="B143" s="2" t="s">
        <v>796</v>
      </c>
      <c r="C143" s="24" t="s">
        <v>1050</v>
      </c>
      <c r="D143" s="53" t="s">
        <v>389</v>
      </c>
      <c r="E143" s="53">
        <v>53</v>
      </c>
      <c r="F143" s="53">
        <v>62</v>
      </c>
      <c r="G143" s="53">
        <v>41</v>
      </c>
      <c r="H143" s="38">
        <f t="shared" si="2"/>
        <v>-33.87096774193549</v>
      </c>
      <c r="I143" s="2"/>
    </row>
    <row r="144" spans="1:9" s="8" customFormat="1" ht="66">
      <c r="A144" s="3"/>
      <c r="B144" s="2" t="s">
        <v>40</v>
      </c>
      <c r="C144" s="24" t="s">
        <v>1050</v>
      </c>
      <c r="D144" s="53" t="s">
        <v>1045</v>
      </c>
      <c r="E144" s="53">
        <v>85</v>
      </c>
      <c r="F144" s="53">
        <v>90</v>
      </c>
      <c r="G144" s="53">
        <v>54.7</v>
      </c>
      <c r="H144" s="38">
        <f t="shared" si="2"/>
        <v>-39.222222222222214</v>
      </c>
      <c r="I144" s="2"/>
    </row>
    <row r="145" spans="1:9" s="8" customFormat="1" ht="66">
      <c r="A145" s="3"/>
      <c r="B145" s="2" t="s">
        <v>916</v>
      </c>
      <c r="C145" s="24" t="s">
        <v>1050</v>
      </c>
      <c r="D145" s="53" t="s">
        <v>1045</v>
      </c>
      <c r="E145" s="53">
        <v>36</v>
      </c>
      <c r="F145" s="53">
        <v>37</v>
      </c>
      <c r="G145" s="53">
        <v>19.3</v>
      </c>
      <c r="H145" s="38">
        <f t="shared" si="2"/>
        <v>-47.83783783783784</v>
      </c>
      <c r="I145" s="2"/>
    </row>
    <row r="146" spans="1:9" s="8" customFormat="1" ht="16.5">
      <c r="A146" s="368" t="s">
        <v>349</v>
      </c>
      <c r="B146" s="368"/>
      <c r="C146" s="368"/>
      <c r="D146" s="368"/>
      <c r="E146" s="368"/>
      <c r="F146" s="368"/>
      <c r="G146" s="368"/>
      <c r="H146" s="368"/>
      <c r="I146" s="368"/>
    </row>
    <row r="147" spans="1:9" s="8" customFormat="1" ht="82.5">
      <c r="A147" s="3"/>
      <c r="B147" s="30" t="s">
        <v>917</v>
      </c>
      <c r="C147" s="24" t="s">
        <v>1050</v>
      </c>
      <c r="D147" s="53" t="s">
        <v>106</v>
      </c>
      <c r="E147" s="53">
        <v>1841</v>
      </c>
      <c r="F147" s="53">
        <v>1847</v>
      </c>
      <c r="G147" s="53">
        <v>1809</v>
      </c>
      <c r="H147" s="38">
        <f t="shared" si="2"/>
        <v>-2.057390362750411</v>
      </c>
      <c r="I147" s="24" t="s">
        <v>707</v>
      </c>
    </row>
    <row r="148" spans="1:9" s="8" customFormat="1" ht="49.5">
      <c r="A148" s="3"/>
      <c r="B148" s="30" t="s">
        <v>387</v>
      </c>
      <c r="C148" s="24" t="s">
        <v>1050</v>
      </c>
      <c r="D148" s="53" t="s">
        <v>1045</v>
      </c>
      <c r="E148" s="53">
        <v>100</v>
      </c>
      <c r="F148" s="53">
        <v>100</v>
      </c>
      <c r="G148" s="53">
        <v>100</v>
      </c>
      <c r="H148" s="38">
        <f t="shared" si="2"/>
        <v>0</v>
      </c>
      <c r="I148" s="53"/>
    </row>
    <row r="149" spans="1:9" s="8" customFormat="1" ht="16.5">
      <c r="A149" s="368" t="s">
        <v>918</v>
      </c>
      <c r="B149" s="368"/>
      <c r="C149" s="368"/>
      <c r="D149" s="368"/>
      <c r="E149" s="368"/>
      <c r="F149" s="368"/>
      <c r="G149" s="368"/>
      <c r="H149" s="368"/>
      <c r="I149" s="368"/>
    </row>
    <row r="150" spans="1:9" s="8" customFormat="1" ht="132">
      <c r="A150" s="3"/>
      <c r="B150" s="30" t="s">
        <v>919</v>
      </c>
      <c r="C150" s="24" t="s">
        <v>1050</v>
      </c>
      <c r="D150" s="53" t="s">
        <v>1045</v>
      </c>
      <c r="E150" s="53">
        <v>21.7</v>
      </c>
      <c r="F150" s="53">
        <v>41</v>
      </c>
      <c r="G150" s="53">
        <v>30.5</v>
      </c>
      <c r="H150" s="38">
        <f t="shared" si="2"/>
        <v>-25.609756097560975</v>
      </c>
      <c r="I150" s="53"/>
    </row>
    <row r="151" spans="1:9" s="8" customFormat="1" ht="16.5">
      <c r="A151" s="368" t="s">
        <v>920</v>
      </c>
      <c r="B151" s="368"/>
      <c r="C151" s="368"/>
      <c r="D151" s="368"/>
      <c r="E151" s="368"/>
      <c r="F151" s="368"/>
      <c r="G151" s="368"/>
      <c r="H151" s="368"/>
      <c r="I151" s="368"/>
    </row>
    <row r="152" spans="1:9" s="8" customFormat="1" ht="99">
      <c r="A152" s="3"/>
      <c r="B152" s="2" t="s">
        <v>921</v>
      </c>
      <c r="C152" s="24" t="s">
        <v>1050</v>
      </c>
      <c r="D152" s="53" t="s">
        <v>1045</v>
      </c>
      <c r="E152" s="53">
        <v>100</v>
      </c>
      <c r="F152" s="53">
        <v>100</v>
      </c>
      <c r="G152" s="53">
        <v>100</v>
      </c>
      <c r="H152" s="38">
        <f t="shared" si="2"/>
        <v>0</v>
      </c>
      <c r="I152" s="3"/>
    </row>
    <row r="153" spans="1:9" s="8" customFormat="1" ht="30" customHeight="1">
      <c r="A153" s="336" t="s">
        <v>25</v>
      </c>
      <c r="B153" s="336"/>
      <c r="C153" s="336"/>
      <c r="D153" s="336"/>
      <c r="E153" s="336"/>
      <c r="F153" s="336"/>
      <c r="G153" s="336"/>
      <c r="H153" s="336"/>
      <c r="I153" s="336"/>
    </row>
    <row r="154" spans="1:9" s="8" customFormat="1" ht="165">
      <c r="A154" s="3"/>
      <c r="B154" s="2" t="s">
        <v>41</v>
      </c>
      <c r="C154" s="24" t="s">
        <v>1050</v>
      </c>
      <c r="D154" s="53" t="s">
        <v>1045</v>
      </c>
      <c r="E154" s="53">
        <v>86</v>
      </c>
      <c r="F154" s="53">
        <v>88</v>
      </c>
      <c r="G154" s="53">
        <v>44</v>
      </c>
      <c r="H154" s="38">
        <f t="shared" si="2"/>
        <v>-50</v>
      </c>
      <c r="I154" s="24"/>
    </row>
    <row r="155" spans="1:9" s="8" customFormat="1" ht="99">
      <c r="A155" s="3"/>
      <c r="B155" s="2" t="s">
        <v>922</v>
      </c>
      <c r="C155" s="24" t="s">
        <v>1050</v>
      </c>
      <c r="D155" s="53" t="s">
        <v>1045</v>
      </c>
      <c r="E155" s="53">
        <v>36</v>
      </c>
      <c r="F155" s="53">
        <v>41</v>
      </c>
      <c r="G155" s="53">
        <v>18</v>
      </c>
      <c r="H155" s="38">
        <f t="shared" si="2"/>
        <v>-56.09756097560975</v>
      </c>
      <c r="I155" s="24" t="s">
        <v>489</v>
      </c>
    </row>
    <row r="156" spans="1:9" s="8" customFormat="1" ht="16.5">
      <c r="A156" s="368" t="s">
        <v>923</v>
      </c>
      <c r="B156" s="368"/>
      <c r="C156" s="368"/>
      <c r="D156" s="368"/>
      <c r="E156" s="368"/>
      <c r="F156" s="368"/>
      <c r="G156" s="368"/>
      <c r="H156" s="368"/>
      <c r="I156" s="368"/>
    </row>
    <row r="157" spans="1:9" s="8" customFormat="1" ht="115.5">
      <c r="A157" s="3"/>
      <c r="B157" s="2" t="s">
        <v>924</v>
      </c>
      <c r="C157" s="24" t="s">
        <v>1050</v>
      </c>
      <c r="D157" s="53" t="s">
        <v>1045</v>
      </c>
      <c r="E157" s="53">
        <v>60</v>
      </c>
      <c r="F157" s="53">
        <v>68</v>
      </c>
      <c r="G157" s="53">
        <v>42</v>
      </c>
      <c r="H157" s="38">
        <f t="shared" si="2"/>
        <v>-38.23529411764706</v>
      </c>
      <c r="I157" s="24"/>
    </row>
    <row r="158" spans="1:9" s="8" customFormat="1" ht="16.5">
      <c r="A158" s="368" t="s">
        <v>925</v>
      </c>
      <c r="B158" s="368"/>
      <c r="C158" s="368"/>
      <c r="D158" s="368"/>
      <c r="E158" s="368"/>
      <c r="F158" s="368"/>
      <c r="G158" s="368"/>
      <c r="H158" s="368"/>
      <c r="I158" s="368"/>
    </row>
    <row r="159" spans="1:9" s="8" customFormat="1" ht="66">
      <c r="A159" s="3"/>
      <c r="B159" s="2" t="s">
        <v>926</v>
      </c>
      <c r="C159" s="24" t="s">
        <v>1050</v>
      </c>
      <c r="D159" s="53" t="s">
        <v>106</v>
      </c>
      <c r="E159" s="53">
        <v>8602</v>
      </c>
      <c r="F159" s="53">
        <v>8550</v>
      </c>
      <c r="G159" s="53">
        <v>5325</v>
      </c>
      <c r="H159" s="38">
        <f t="shared" si="2"/>
        <v>-37.71929824561403</v>
      </c>
      <c r="I159" s="53"/>
    </row>
    <row r="160" spans="1:9" s="8" customFormat="1" ht="16.5">
      <c r="A160" s="368" t="s">
        <v>356</v>
      </c>
      <c r="B160" s="368"/>
      <c r="C160" s="368"/>
      <c r="D160" s="368"/>
      <c r="E160" s="368"/>
      <c r="F160" s="368"/>
      <c r="G160" s="368"/>
      <c r="H160" s="368"/>
      <c r="I160" s="368"/>
    </row>
    <row r="161" spans="1:9" s="8" customFormat="1" ht="66">
      <c r="A161" s="3"/>
      <c r="B161" s="2" t="s">
        <v>357</v>
      </c>
      <c r="C161" s="24" t="s">
        <v>1050</v>
      </c>
      <c r="D161" s="53" t="s">
        <v>106</v>
      </c>
      <c r="E161" s="53">
        <v>576</v>
      </c>
      <c r="F161" s="53">
        <v>576</v>
      </c>
      <c r="G161" s="53">
        <v>165</v>
      </c>
      <c r="H161" s="38"/>
      <c r="I161" s="24" t="s">
        <v>847</v>
      </c>
    </row>
    <row r="162" spans="1:9" s="8" customFormat="1" ht="30.75" customHeight="1">
      <c r="A162" s="368" t="s">
        <v>358</v>
      </c>
      <c r="B162" s="368"/>
      <c r="C162" s="368"/>
      <c r="D162" s="368"/>
      <c r="E162" s="368"/>
      <c r="F162" s="368"/>
      <c r="G162" s="368"/>
      <c r="H162" s="368"/>
      <c r="I162" s="368"/>
    </row>
    <row r="163" spans="1:9" s="8" customFormat="1" ht="66">
      <c r="A163" s="3"/>
      <c r="B163" s="2" t="s">
        <v>359</v>
      </c>
      <c r="C163" s="24" t="s">
        <v>1050</v>
      </c>
      <c r="D163" s="53" t="s">
        <v>106</v>
      </c>
      <c r="E163" s="53">
        <v>1550</v>
      </c>
      <c r="F163" s="53">
        <v>1550</v>
      </c>
      <c r="G163" s="53">
        <v>1339</v>
      </c>
      <c r="H163" s="38">
        <f>(G163/F163*100)-100</f>
        <v>-13.612903225806448</v>
      </c>
      <c r="I163" s="3" t="s">
        <v>3</v>
      </c>
    </row>
    <row r="164" spans="1:9" s="8" customFormat="1" ht="49.5">
      <c r="A164" s="3"/>
      <c r="B164" s="2" t="s">
        <v>387</v>
      </c>
      <c r="C164" s="24" t="s">
        <v>1050</v>
      </c>
      <c r="D164" s="53" t="s">
        <v>1045</v>
      </c>
      <c r="E164" s="53">
        <v>100</v>
      </c>
      <c r="F164" s="53">
        <v>100</v>
      </c>
      <c r="G164" s="53">
        <v>100</v>
      </c>
      <c r="H164" s="38">
        <f>(G164/F164*100)-100</f>
        <v>0</v>
      </c>
      <c r="I164" s="3"/>
    </row>
    <row r="165" spans="1:9" s="8" customFormat="1" ht="16.5">
      <c r="A165" s="336" t="s">
        <v>26</v>
      </c>
      <c r="B165" s="336"/>
      <c r="C165" s="336"/>
      <c r="D165" s="336"/>
      <c r="E165" s="336"/>
      <c r="F165" s="336"/>
      <c r="G165" s="336"/>
      <c r="H165" s="336"/>
      <c r="I165" s="336"/>
    </row>
    <row r="166" spans="1:9" s="8" customFormat="1" ht="66">
      <c r="A166" s="3"/>
      <c r="B166" s="2" t="s">
        <v>360</v>
      </c>
      <c r="C166" s="24" t="s">
        <v>1050</v>
      </c>
      <c r="D166" s="24" t="s">
        <v>1045</v>
      </c>
      <c r="E166" s="24">
        <v>100</v>
      </c>
      <c r="F166" s="24">
        <v>100</v>
      </c>
      <c r="G166" s="24">
        <v>100</v>
      </c>
      <c r="H166" s="231">
        <f>(G166/F166*100)-100</f>
        <v>0</v>
      </c>
      <c r="I166" s="24"/>
    </row>
    <row r="167" spans="1:9" s="8" customFormat="1" ht="115.5">
      <c r="A167" s="3"/>
      <c r="B167" s="2" t="s">
        <v>361</v>
      </c>
      <c r="C167" s="24" t="s">
        <v>1050</v>
      </c>
      <c r="D167" s="24" t="s">
        <v>1045</v>
      </c>
      <c r="E167" s="24">
        <v>43</v>
      </c>
      <c r="F167" s="24">
        <v>45</v>
      </c>
      <c r="G167" s="24">
        <v>36.5</v>
      </c>
      <c r="H167" s="231">
        <f>(G167/F167*100)-100</f>
        <v>-18.888888888888886</v>
      </c>
      <c r="I167" s="24"/>
    </row>
    <row r="168" spans="1:9" s="8" customFormat="1" ht="82.5">
      <c r="A168" s="3"/>
      <c r="B168" s="2" t="s">
        <v>362</v>
      </c>
      <c r="C168" s="24" t="s">
        <v>1050</v>
      </c>
      <c r="D168" s="24" t="s">
        <v>1045</v>
      </c>
      <c r="E168" s="24">
        <v>55</v>
      </c>
      <c r="F168" s="24">
        <v>60</v>
      </c>
      <c r="G168" s="24">
        <v>48.9</v>
      </c>
      <c r="H168" s="231">
        <f>(G168/F168*100)-100</f>
        <v>-18.5</v>
      </c>
      <c r="I168" s="24"/>
    </row>
    <row r="169" spans="1:9" s="8" customFormat="1" ht="16.5">
      <c r="A169" s="368" t="s">
        <v>350</v>
      </c>
      <c r="B169" s="368"/>
      <c r="C169" s="368"/>
      <c r="D169" s="368"/>
      <c r="E169" s="368"/>
      <c r="F169" s="368"/>
      <c r="G169" s="368"/>
      <c r="H169" s="368"/>
      <c r="I169" s="368"/>
    </row>
    <row r="170" spans="1:9" s="8" customFormat="1" ht="99">
      <c r="A170" s="3"/>
      <c r="B170" s="2" t="s">
        <v>363</v>
      </c>
      <c r="C170" s="24" t="s">
        <v>1050</v>
      </c>
      <c r="D170" s="53" t="s">
        <v>1045</v>
      </c>
      <c r="E170" s="53">
        <v>43</v>
      </c>
      <c r="F170" s="53">
        <v>45</v>
      </c>
      <c r="G170" s="53">
        <v>45</v>
      </c>
      <c r="H170" s="38">
        <f>(G170/F170*100)-100</f>
        <v>0</v>
      </c>
      <c r="I170" s="2"/>
    </row>
    <row r="171" spans="1:9" s="8" customFormat="1" ht="34.5" customHeight="1">
      <c r="A171" s="336" t="s">
        <v>27</v>
      </c>
      <c r="B171" s="336"/>
      <c r="C171" s="336"/>
      <c r="D171" s="336"/>
      <c r="E171" s="336"/>
      <c r="F171" s="336"/>
      <c r="G171" s="336"/>
      <c r="H171" s="336"/>
      <c r="I171" s="336"/>
    </row>
    <row r="172" spans="1:9" s="8" customFormat="1" ht="82.5">
      <c r="A172" s="3"/>
      <c r="B172" s="2" t="s">
        <v>381</v>
      </c>
      <c r="C172" s="24" t="s">
        <v>1050</v>
      </c>
      <c r="D172" s="53" t="s">
        <v>1045</v>
      </c>
      <c r="E172" s="53">
        <v>92.6</v>
      </c>
      <c r="F172" s="53">
        <v>95</v>
      </c>
      <c r="G172" s="53">
        <v>55</v>
      </c>
      <c r="H172" s="38">
        <f>(G172/F172*100)-100</f>
        <v>-42.10526315789473</v>
      </c>
      <c r="I172" s="48" t="s">
        <v>799</v>
      </c>
    </row>
    <row r="173" spans="1:9" s="8" customFormat="1" ht="16.5">
      <c r="A173" s="368" t="s">
        <v>364</v>
      </c>
      <c r="B173" s="368"/>
      <c r="C173" s="368"/>
      <c r="D173" s="368"/>
      <c r="E173" s="368"/>
      <c r="F173" s="368"/>
      <c r="G173" s="368"/>
      <c r="H173" s="368"/>
      <c r="I173" s="368"/>
    </row>
    <row r="174" spans="1:9" s="8" customFormat="1" ht="132">
      <c r="A174" s="3"/>
      <c r="B174" s="30" t="s">
        <v>365</v>
      </c>
      <c r="C174" s="24" t="s">
        <v>1050</v>
      </c>
      <c r="D174" s="53" t="s">
        <v>1045</v>
      </c>
      <c r="E174" s="53">
        <v>100</v>
      </c>
      <c r="F174" s="53">
        <v>100</v>
      </c>
      <c r="G174" s="53">
        <v>45</v>
      </c>
      <c r="H174" s="38">
        <f>(G174/F174*100)-100</f>
        <v>-55</v>
      </c>
      <c r="I174" s="48" t="s">
        <v>4</v>
      </c>
    </row>
    <row r="175" spans="1:9" s="8" customFormat="1" ht="16.5">
      <c r="A175" s="368" t="s">
        <v>233</v>
      </c>
      <c r="B175" s="368"/>
      <c r="C175" s="368"/>
      <c r="D175" s="368"/>
      <c r="E175" s="368"/>
      <c r="F175" s="368"/>
      <c r="G175" s="368"/>
      <c r="H175" s="368"/>
      <c r="I175" s="368"/>
    </row>
    <row r="176" spans="1:9" s="8" customFormat="1" ht="132">
      <c r="A176" s="3"/>
      <c r="B176" s="2" t="s">
        <v>234</v>
      </c>
      <c r="C176" s="24" t="s">
        <v>1050</v>
      </c>
      <c r="D176" s="53" t="s">
        <v>1045</v>
      </c>
      <c r="E176" s="53">
        <v>100</v>
      </c>
      <c r="F176" s="53">
        <v>100</v>
      </c>
      <c r="G176" s="53">
        <v>100</v>
      </c>
      <c r="H176" s="38">
        <f>(G176/F176*100)-100</f>
        <v>0</v>
      </c>
      <c r="I176" s="3"/>
    </row>
    <row r="177" spans="1:9" s="8" customFormat="1" ht="16.5">
      <c r="A177" s="368" t="s">
        <v>235</v>
      </c>
      <c r="B177" s="368"/>
      <c r="C177" s="368"/>
      <c r="D177" s="368"/>
      <c r="E177" s="368"/>
      <c r="F177" s="368"/>
      <c r="G177" s="368"/>
      <c r="H177" s="368"/>
      <c r="I177" s="368"/>
    </row>
    <row r="178" spans="1:9" s="8" customFormat="1" ht="132">
      <c r="A178" s="3"/>
      <c r="B178" s="2" t="s">
        <v>236</v>
      </c>
      <c r="C178" s="24" t="s">
        <v>1050</v>
      </c>
      <c r="D178" s="53" t="s">
        <v>1045</v>
      </c>
      <c r="E178" s="53">
        <v>100</v>
      </c>
      <c r="F178" s="53">
        <v>100</v>
      </c>
      <c r="G178" s="53">
        <v>100</v>
      </c>
      <c r="H178" s="53">
        <f>G178/F178*100</f>
        <v>100</v>
      </c>
      <c r="I178" s="3"/>
    </row>
    <row r="179" spans="1:9" s="8" customFormat="1" ht="16.5">
      <c r="A179" s="368" t="s">
        <v>237</v>
      </c>
      <c r="B179" s="368"/>
      <c r="C179" s="368"/>
      <c r="D179" s="368"/>
      <c r="E179" s="368"/>
      <c r="F179" s="368"/>
      <c r="G179" s="368"/>
      <c r="H179" s="368"/>
      <c r="I179" s="368"/>
    </row>
    <row r="180" spans="1:9" s="8" customFormat="1" ht="132">
      <c r="A180" s="3"/>
      <c r="B180" s="2" t="s">
        <v>797</v>
      </c>
      <c r="C180" s="24" t="s">
        <v>1050</v>
      </c>
      <c r="D180" s="53" t="s">
        <v>1045</v>
      </c>
      <c r="E180" s="53">
        <v>100</v>
      </c>
      <c r="F180" s="53">
        <v>100</v>
      </c>
      <c r="G180" s="53">
        <v>100</v>
      </c>
      <c r="H180" s="38">
        <f>(G180/F180*100)-100</f>
        <v>0</v>
      </c>
      <c r="I180" s="3"/>
    </row>
    <row r="181" spans="1:9" s="8" customFormat="1" ht="16.5">
      <c r="A181" s="368" t="s">
        <v>798</v>
      </c>
      <c r="B181" s="368"/>
      <c r="C181" s="368"/>
      <c r="D181" s="368"/>
      <c r="E181" s="368"/>
      <c r="F181" s="368"/>
      <c r="G181" s="368"/>
      <c r="H181" s="368"/>
      <c r="I181" s="368"/>
    </row>
    <row r="182" spans="1:9" s="8" customFormat="1" ht="132">
      <c r="A182" s="3"/>
      <c r="B182" s="24" t="s">
        <v>797</v>
      </c>
      <c r="C182" s="24" t="s">
        <v>1050</v>
      </c>
      <c r="D182" s="53" t="s">
        <v>1045</v>
      </c>
      <c r="E182" s="53">
        <v>100</v>
      </c>
      <c r="F182" s="53">
        <v>100</v>
      </c>
      <c r="G182" s="53">
        <v>100</v>
      </c>
      <c r="H182" s="38">
        <f>(G182/F182*100)-100</f>
        <v>0</v>
      </c>
      <c r="I182" s="53"/>
    </row>
    <row r="183" spans="1:9" s="8" customFormat="1" ht="16.5">
      <c r="A183" s="6"/>
      <c r="B183" s="6"/>
      <c r="C183" s="6"/>
      <c r="D183" s="6"/>
      <c r="E183" s="6"/>
      <c r="F183" s="6"/>
      <c r="G183" s="6"/>
      <c r="H183" s="6"/>
      <c r="I183" s="6"/>
    </row>
    <row r="184" spans="1:9" s="8" customFormat="1" ht="66">
      <c r="A184" s="4" t="s">
        <v>1134</v>
      </c>
      <c r="B184" s="33" t="s">
        <v>1145</v>
      </c>
      <c r="C184" s="6"/>
      <c r="D184" s="6"/>
      <c r="E184" s="6"/>
      <c r="F184" s="6"/>
      <c r="G184" s="6"/>
      <c r="H184" s="6"/>
      <c r="I184" s="6"/>
    </row>
    <row r="185" spans="1:9" s="8" customFormat="1" ht="132">
      <c r="A185" s="248"/>
      <c r="B185" s="249" t="s">
        <v>656</v>
      </c>
      <c r="C185" s="250" t="s">
        <v>1050</v>
      </c>
      <c r="D185" s="173" t="s">
        <v>1045</v>
      </c>
      <c r="E185" s="173">
        <v>2.2</v>
      </c>
      <c r="F185" s="173">
        <v>2.5</v>
      </c>
      <c r="G185" s="173">
        <v>1.7</v>
      </c>
      <c r="H185" s="173">
        <f aca="true" t="shared" si="3" ref="H185:H190">G185/F185*100-100</f>
        <v>-32</v>
      </c>
      <c r="I185" s="173"/>
    </row>
    <row r="186" spans="1:9" s="8" customFormat="1" ht="82.5">
      <c r="A186" s="251"/>
      <c r="B186" s="252" t="s">
        <v>657</v>
      </c>
      <c r="C186" s="250" t="s">
        <v>1050</v>
      </c>
      <c r="D186" s="161" t="s">
        <v>1045</v>
      </c>
      <c r="E186" s="161">
        <v>57.1</v>
      </c>
      <c r="F186" s="161">
        <v>57.4</v>
      </c>
      <c r="G186" s="161">
        <v>33.9</v>
      </c>
      <c r="H186" s="253">
        <f t="shared" si="3"/>
        <v>-40.940766550522646</v>
      </c>
      <c r="I186" s="161"/>
    </row>
    <row r="187" spans="1:9" s="8" customFormat="1" ht="82.5">
      <c r="A187" s="251"/>
      <c r="B187" s="252" t="s">
        <v>658</v>
      </c>
      <c r="C187" s="250" t="s">
        <v>1050</v>
      </c>
      <c r="D187" s="161" t="s">
        <v>1045</v>
      </c>
      <c r="E187" s="161">
        <v>43.5</v>
      </c>
      <c r="F187" s="161">
        <v>44.4</v>
      </c>
      <c r="G187" s="161">
        <v>33.7</v>
      </c>
      <c r="H187" s="253">
        <f t="shared" si="3"/>
        <v>-24.099099099099092</v>
      </c>
      <c r="I187" s="161"/>
    </row>
    <row r="188" spans="1:9" s="8" customFormat="1" ht="82.5">
      <c r="A188" s="251"/>
      <c r="B188" s="252" t="s">
        <v>987</v>
      </c>
      <c r="C188" s="250" t="s">
        <v>1050</v>
      </c>
      <c r="D188" s="161" t="s">
        <v>1045</v>
      </c>
      <c r="E188" s="161">
        <v>11.8</v>
      </c>
      <c r="F188" s="161">
        <v>12.2</v>
      </c>
      <c r="G188" s="161">
        <v>8.6</v>
      </c>
      <c r="H188" s="253">
        <f t="shared" si="3"/>
        <v>-29.508196721311478</v>
      </c>
      <c r="I188" s="161"/>
    </row>
    <row r="189" spans="1:9" s="8" customFormat="1" ht="92.25" customHeight="1">
      <c r="A189" s="251"/>
      <c r="B189" s="252" t="s">
        <v>988</v>
      </c>
      <c r="C189" s="250" t="s">
        <v>1050</v>
      </c>
      <c r="D189" s="161" t="s">
        <v>1045</v>
      </c>
      <c r="E189" s="161">
        <v>1.2</v>
      </c>
      <c r="F189" s="161">
        <v>1.4</v>
      </c>
      <c r="G189" s="161">
        <v>0.87</v>
      </c>
      <c r="H189" s="253">
        <f t="shared" si="3"/>
        <v>-37.857142857142854</v>
      </c>
      <c r="I189" s="161"/>
    </row>
    <row r="190" spans="1:9" s="8" customFormat="1" ht="99">
      <c r="A190" s="251"/>
      <c r="B190" s="254" t="s">
        <v>79</v>
      </c>
      <c r="C190" s="250" t="s">
        <v>1050</v>
      </c>
      <c r="D190" s="255" t="s">
        <v>80</v>
      </c>
      <c r="E190" s="161">
        <v>6</v>
      </c>
      <c r="F190" s="161">
        <v>4</v>
      </c>
      <c r="G190" s="161">
        <v>0</v>
      </c>
      <c r="H190" s="253">
        <f t="shared" si="3"/>
        <v>-100</v>
      </c>
      <c r="I190" s="161"/>
    </row>
    <row r="191" spans="1:9" s="8" customFormat="1" ht="16.5">
      <c r="A191" s="445" t="s">
        <v>81</v>
      </c>
      <c r="B191" s="446"/>
      <c r="C191" s="446"/>
      <c r="D191" s="446"/>
      <c r="E191" s="446"/>
      <c r="F191" s="446"/>
      <c r="G191" s="447"/>
      <c r="H191" s="256"/>
      <c r="I191" s="257"/>
    </row>
    <row r="192" spans="1:9" s="8" customFormat="1" ht="132">
      <c r="A192" s="95" t="s">
        <v>1052</v>
      </c>
      <c r="B192" s="252" t="s">
        <v>82</v>
      </c>
      <c r="C192" s="250" t="s">
        <v>1050</v>
      </c>
      <c r="D192" s="161" t="s">
        <v>1045</v>
      </c>
      <c r="E192" s="161">
        <v>2.2</v>
      </c>
      <c r="F192" s="161">
        <v>2.5</v>
      </c>
      <c r="G192" s="161">
        <v>1.7</v>
      </c>
      <c r="H192" s="161">
        <f>G192/F192*100-100</f>
        <v>-32</v>
      </c>
      <c r="I192" s="95"/>
    </row>
    <row r="193" spans="1:9" s="8" customFormat="1" ht="99">
      <c r="A193" s="95" t="s">
        <v>1201</v>
      </c>
      <c r="B193" s="252" t="s">
        <v>83</v>
      </c>
      <c r="C193" s="250" t="s">
        <v>1050</v>
      </c>
      <c r="D193" s="161" t="s">
        <v>1045</v>
      </c>
      <c r="E193" s="161">
        <v>57.1</v>
      </c>
      <c r="F193" s="161">
        <v>57.4</v>
      </c>
      <c r="G193" s="161">
        <v>33.9</v>
      </c>
      <c r="H193" s="253">
        <f>G193/F193*100-100</f>
        <v>-40.940766550522646</v>
      </c>
      <c r="I193" s="95"/>
    </row>
    <row r="194" spans="1:9" s="8" customFormat="1" ht="82.5">
      <c r="A194" s="95" t="s">
        <v>652</v>
      </c>
      <c r="B194" s="254" t="s">
        <v>84</v>
      </c>
      <c r="C194" s="250" t="s">
        <v>1050</v>
      </c>
      <c r="D194" s="161" t="s">
        <v>1045</v>
      </c>
      <c r="E194" s="161">
        <v>43.5</v>
      </c>
      <c r="F194" s="161">
        <v>44.4</v>
      </c>
      <c r="G194" s="161">
        <v>33.7</v>
      </c>
      <c r="H194" s="253">
        <f>G194/F194*100-100</f>
        <v>-24.099099099099092</v>
      </c>
      <c r="I194" s="95"/>
    </row>
    <row r="195" spans="1:9" s="8" customFormat="1" ht="42.75" customHeight="1">
      <c r="A195" s="381" t="s">
        <v>519</v>
      </c>
      <c r="B195" s="382"/>
      <c r="C195" s="382"/>
      <c r="D195" s="382"/>
      <c r="E195" s="382"/>
      <c r="F195" s="382"/>
      <c r="G195" s="382"/>
      <c r="H195" s="382"/>
      <c r="I195" s="383"/>
    </row>
    <row r="196" spans="1:9" s="8" customFormat="1" ht="82.5">
      <c r="A196" s="251"/>
      <c r="B196" s="252" t="s">
        <v>85</v>
      </c>
      <c r="C196" s="250" t="s">
        <v>1050</v>
      </c>
      <c r="D196" s="161" t="s">
        <v>86</v>
      </c>
      <c r="E196" s="161">
        <v>13500</v>
      </c>
      <c r="F196" s="161">
        <v>13570</v>
      </c>
      <c r="G196" s="161">
        <v>8900</v>
      </c>
      <c r="H196" s="253">
        <f>G196/F196*100-100</f>
        <v>-34.41414885777451</v>
      </c>
      <c r="I196" s="251"/>
    </row>
    <row r="197" spans="1:9" s="8" customFormat="1" ht="47.25" customHeight="1">
      <c r="A197" s="381" t="s">
        <v>520</v>
      </c>
      <c r="B197" s="426"/>
      <c r="C197" s="426"/>
      <c r="D197" s="426"/>
      <c r="E197" s="426"/>
      <c r="F197" s="426"/>
      <c r="G197" s="426"/>
      <c r="H197" s="426"/>
      <c r="I197" s="427"/>
    </row>
    <row r="198" spans="1:9" s="8" customFormat="1" ht="178.5" customHeight="1">
      <c r="A198" s="258" t="s">
        <v>1047</v>
      </c>
      <c r="B198" s="168" t="s">
        <v>87</v>
      </c>
      <c r="C198" s="259" t="s">
        <v>1050</v>
      </c>
      <c r="D198" s="169" t="s">
        <v>1045</v>
      </c>
      <c r="E198" s="169">
        <v>1</v>
      </c>
      <c r="F198" s="169">
        <v>1.2</v>
      </c>
      <c r="G198" s="169">
        <v>0.37</v>
      </c>
      <c r="H198" s="260">
        <f>G198/F198*100-100</f>
        <v>-69.16666666666666</v>
      </c>
      <c r="I198" s="261" t="s">
        <v>989</v>
      </c>
    </row>
    <row r="199" spans="1:9" s="8" customFormat="1" ht="32.25" customHeight="1">
      <c r="A199" s="464" t="s">
        <v>521</v>
      </c>
      <c r="B199" s="465"/>
      <c r="C199" s="465"/>
      <c r="D199" s="465"/>
      <c r="E199" s="465"/>
      <c r="F199" s="465"/>
      <c r="G199" s="465"/>
      <c r="H199" s="465"/>
      <c r="I199" s="466"/>
    </row>
    <row r="200" spans="1:9" s="8" customFormat="1" ht="137.25" customHeight="1">
      <c r="A200" s="248"/>
      <c r="B200" s="262" t="s">
        <v>990</v>
      </c>
      <c r="C200" s="250" t="s">
        <v>1050</v>
      </c>
      <c r="D200" s="173" t="s">
        <v>106</v>
      </c>
      <c r="E200" s="173">
        <v>650</v>
      </c>
      <c r="F200" s="173">
        <v>690</v>
      </c>
      <c r="G200" s="173">
        <v>729</v>
      </c>
      <c r="H200" s="263">
        <f>G200/F200*100-100</f>
        <v>5.65217391304347</v>
      </c>
      <c r="I200" s="248"/>
    </row>
    <row r="201" spans="1:9" s="8" customFormat="1" ht="16.5">
      <c r="A201" s="251" t="s">
        <v>522</v>
      </c>
      <c r="B201" s="254"/>
      <c r="C201" s="251"/>
      <c r="D201" s="251"/>
      <c r="E201" s="95"/>
      <c r="F201" s="251"/>
      <c r="G201" s="251"/>
      <c r="H201" s="251"/>
      <c r="I201" s="251"/>
    </row>
    <row r="202" spans="1:9" s="8" customFormat="1" ht="83.25" customHeight="1">
      <c r="A202" s="251"/>
      <c r="B202" s="264" t="s">
        <v>88</v>
      </c>
      <c r="C202" s="250" t="s">
        <v>1050</v>
      </c>
      <c r="D202" s="161" t="s">
        <v>106</v>
      </c>
      <c r="E202" s="161">
        <v>2500</v>
      </c>
      <c r="F202" s="161">
        <v>2560</v>
      </c>
      <c r="G202" s="161">
        <v>1347</v>
      </c>
      <c r="H202" s="253">
        <f>G202/F202*100-100</f>
        <v>-47.38281250000001</v>
      </c>
      <c r="I202" s="251"/>
    </row>
    <row r="203" spans="1:9" s="8" customFormat="1" ht="34.5" customHeight="1">
      <c r="A203" s="373" t="s">
        <v>523</v>
      </c>
      <c r="B203" s="373"/>
      <c r="C203" s="373"/>
      <c r="D203" s="373"/>
      <c r="E203" s="373"/>
      <c r="F203" s="373"/>
      <c r="G203" s="373"/>
      <c r="H203" s="373"/>
      <c r="I203" s="373"/>
    </row>
    <row r="204" spans="1:9" s="8" customFormat="1" ht="181.5">
      <c r="A204" s="95"/>
      <c r="B204" s="165" t="s">
        <v>89</v>
      </c>
      <c r="C204" s="250" t="s">
        <v>1050</v>
      </c>
      <c r="D204" s="161" t="s">
        <v>106</v>
      </c>
      <c r="E204" s="161">
        <v>17700</v>
      </c>
      <c r="F204" s="161">
        <v>17800</v>
      </c>
      <c r="G204" s="161">
        <v>8689</v>
      </c>
      <c r="H204" s="253">
        <f>G204/F204*100-100</f>
        <v>-51.18539325842696</v>
      </c>
      <c r="I204" s="265" t="s">
        <v>989</v>
      </c>
    </row>
    <row r="205" spans="1:9" s="8" customFormat="1" ht="16.5">
      <c r="A205" s="373" t="s">
        <v>524</v>
      </c>
      <c r="B205" s="373"/>
      <c r="C205" s="373"/>
      <c r="D205" s="373"/>
      <c r="E205" s="373"/>
      <c r="F205" s="373"/>
      <c r="G205" s="373"/>
      <c r="H205" s="373"/>
      <c r="I205" s="373"/>
    </row>
    <row r="206" spans="1:9" s="8" customFormat="1" ht="181.5">
      <c r="A206" s="95"/>
      <c r="B206" s="255" t="s">
        <v>90</v>
      </c>
      <c r="C206" s="250" t="s">
        <v>1050</v>
      </c>
      <c r="D206" s="161" t="s">
        <v>1045</v>
      </c>
      <c r="E206" s="161">
        <v>11.8</v>
      </c>
      <c r="F206" s="161">
        <v>12.2</v>
      </c>
      <c r="G206" s="161">
        <v>4.78</v>
      </c>
      <c r="H206" s="253">
        <f>G206/F206*100-100</f>
        <v>-60.819672131147534</v>
      </c>
      <c r="I206" s="265" t="s">
        <v>989</v>
      </c>
    </row>
    <row r="207" spans="1:9" s="8" customFormat="1" ht="16.5">
      <c r="A207" s="373" t="s">
        <v>525</v>
      </c>
      <c r="B207" s="373"/>
      <c r="C207" s="373"/>
      <c r="D207" s="373"/>
      <c r="E207" s="373"/>
      <c r="F207" s="373"/>
      <c r="G207" s="373"/>
      <c r="H207" s="373"/>
      <c r="I207" s="373"/>
    </row>
    <row r="208" spans="1:9" s="8" customFormat="1" ht="115.5">
      <c r="A208" s="95"/>
      <c r="B208" s="264" t="s">
        <v>459</v>
      </c>
      <c r="C208" s="250" t="s">
        <v>1050</v>
      </c>
      <c r="D208" s="161" t="s">
        <v>855</v>
      </c>
      <c r="E208" s="161">
        <v>10</v>
      </c>
      <c r="F208" s="161">
        <v>12</v>
      </c>
      <c r="G208" s="161">
        <v>7</v>
      </c>
      <c r="H208" s="253">
        <f>G208/F208*100-100</f>
        <v>-41.666666666666664</v>
      </c>
      <c r="I208" s="95"/>
    </row>
    <row r="209" spans="1:9" s="8" customFormat="1" ht="16.5">
      <c r="A209" s="373"/>
      <c r="B209" s="373"/>
      <c r="C209" s="373"/>
      <c r="D209" s="373"/>
      <c r="E209" s="373"/>
      <c r="F209" s="373"/>
      <c r="G209" s="373"/>
      <c r="H209" s="373"/>
      <c r="I209" s="373"/>
    </row>
    <row r="210" spans="1:9" s="8" customFormat="1" ht="66">
      <c r="A210" s="95"/>
      <c r="B210" s="254" t="s">
        <v>460</v>
      </c>
      <c r="C210" s="250" t="s">
        <v>1050</v>
      </c>
      <c r="D210" s="161" t="s">
        <v>855</v>
      </c>
      <c r="E210" s="161">
        <v>37</v>
      </c>
      <c r="F210" s="161">
        <v>38</v>
      </c>
      <c r="G210" s="161">
        <v>24</v>
      </c>
      <c r="H210" s="253">
        <f>G210/F210*100-100</f>
        <v>-36.8421052631579</v>
      </c>
      <c r="I210" s="95"/>
    </row>
    <row r="211" spans="1:9" s="8" customFormat="1" ht="16.5">
      <c r="A211" s="440" t="s">
        <v>527</v>
      </c>
      <c r="B211" s="441"/>
      <c r="C211" s="441"/>
      <c r="D211" s="442"/>
      <c r="E211" s="95"/>
      <c r="F211" s="257"/>
      <c r="G211" s="257"/>
      <c r="H211" s="257"/>
      <c r="I211" s="257"/>
    </row>
    <row r="212" spans="1:9" s="8" customFormat="1" ht="82.5">
      <c r="A212" s="266"/>
      <c r="B212" s="252" t="s">
        <v>91</v>
      </c>
      <c r="C212" s="250" t="s">
        <v>1050</v>
      </c>
      <c r="D212" s="161" t="s">
        <v>1045</v>
      </c>
      <c r="E212" s="161">
        <v>11.8</v>
      </c>
      <c r="F212" s="161">
        <v>12.2</v>
      </c>
      <c r="G212" s="161">
        <v>8.6</v>
      </c>
      <c r="H212" s="253">
        <f>G212/F212*100-100</f>
        <v>-29.508196721311478</v>
      </c>
      <c r="I212" s="95"/>
    </row>
    <row r="213" spans="1:9" s="8" customFormat="1" ht="99">
      <c r="A213" s="266"/>
      <c r="B213" s="252" t="s">
        <v>461</v>
      </c>
      <c r="C213" s="250" t="s">
        <v>1050</v>
      </c>
      <c r="D213" s="161" t="s">
        <v>1045</v>
      </c>
      <c r="E213" s="161">
        <v>1.2</v>
      </c>
      <c r="F213" s="161">
        <v>1.4</v>
      </c>
      <c r="G213" s="161">
        <v>0.87</v>
      </c>
      <c r="H213" s="253">
        <f>G213/F213*100-100</f>
        <v>-37.857142857142854</v>
      </c>
      <c r="I213" s="95"/>
    </row>
    <row r="214" spans="1:9" s="8" customFormat="1" ht="16.5">
      <c r="A214" s="373" t="s">
        <v>528</v>
      </c>
      <c r="B214" s="373"/>
      <c r="C214" s="373"/>
      <c r="D214" s="373"/>
      <c r="E214" s="373"/>
      <c r="F214" s="373"/>
      <c r="G214" s="373"/>
      <c r="H214" s="373"/>
      <c r="I214" s="373"/>
    </row>
    <row r="215" spans="1:9" s="8" customFormat="1" ht="181.5">
      <c r="A215" s="95"/>
      <c r="B215" s="165" t="s">
        <v>92</v>
      </c>
      <c r="C215" s="250" t="s">
        <v>1050</v>
      </c>
      <c r="D215" s="161" t="s">
        <v>106</v>
      </c>
      <c r="E215" s="161">
        <v>3600</v>
      </c>
      <c r="F215" s="161">
        <v>3680</v>
      </c>
      <c r="G215" s="161">
        <v>1100</v>
      </c>
      <c r="H215" s="253">
        <f>G215/F215*100-100</f>
        <v>-70.1086956521739</v>
      </c>
      <c r="I215" s="265" t="s">
        <v>989</v>
      </c>
    </row>
    <row r="216" spans="1:9" s="8" customFormat="1" ht="16.5">
      <c r="A216" s="373" t="s">
        <v>529</v>
      </c>
      <c r="B216" s="373"/>
      <c r="C216" s="373"/>
      <c r="D216" s="373"/>
      <c r="E216" s="373"/>
      <c r="F216" s="373"/>
      <c r="G216" s="373"/>
      <c r="H216" s="373"/>
      <c r="I216" s="373"/>
    </row>
    <row r="217" spans="1:9" s="8" customFormat="1" ht="181.5">
      <c r="A217" s="95"/>
      <c r="B217" s="165" t="s">
        <v>462</v>
      </c>
      <c r="C217" s="250" t="s">
        <v>1050</v>
      </c>
      <c r="D217" s="161" t="s">
        <v>106</v>
      </c>
      <c r="E217" s="161">
        <v>29</v>
      </c>
      <c r="F217" s="161">
        <v>36</v>
      </c>
      <c r="G217" s="161">
        <v>15</v>
      </c>
      <c r="H217" s="253">
        <f>G217/F217*100-100</f>
        <v>-58.33333333333333</v>
      </c>
      <c r="I217" s="255" t="s">
        <v>989</v>
      </c>
    </row>
    <row r="218" spans="1:9" s="8" customFormat="1" ht="16.5">
      <c r="A218" s="267" t="s">
        <v>530</v>
      </c>
      <c r="B218" s="268"/>
      <c r="C218" s="268"/>
      <c r="D218" s="268"/>
      <c r="E218" s="268"/>
      <c r="F218" s="269"/>
      <c r="G218" s="257"/>
      <c r="H218" s="257"/>
      <c r="I218" s="257"/>
    </row>
    <row r="219" spans="1:9" s="8" customFormat="1" ht="264">
      <c r="A219" s="95" t="s">
        <v>1052</v>
      </c>
      <c r="B219" s="264" t="s">
        <v>463</v>
      </c>
      <c r="C219" s="95"/>
      <c r="D219" s="265" t="s">
        <v>80</v>
      </c>
      <c r="E219" s="256">
        <v>6</v>
      </c>
      <c r="F219" s="256">
        <v>4</v>
      </c>
      <c r="G219" s="256">
        <v>0</v>
      </c>
      <c r="H219" s="256">
        <f>G219/F219*100-100</f>
        <v>-100</v>
      </c>
      <c r="I219" s="265" t="s">
        <v>705</v>
      </c>
    </row>
    <row r="220" spans="1:9" s="8" customFormat="1" ht="33.75" customHeight="1">
      <c r="A220" s="370" t="s">
        <v>93</v>
      </c>
      <c r="B220" s="371"/>
      <c r="C220" s="371"/>
      <c r="D220" s="371"/>
      <c r="E220" s="371"/>
      <c r="F220" s="371"/>
      <c r="G220" s="371"/>
      <c r="H220" s="371"/>
      <c r="I220" s="372"/>
    </row>
    <row r="221" spans="1:9" s="8" customFormat="1" ht="264">
      <c r="A221" s="95"/>
      <c r="B221" s="255" t="s">
        <v>463</v>
      </c>
      <c r="C221" s="161"/>
      <c r="D221" s="255" t="s">
        <v>80</v>
      </c>
      <c r="E221" s="161">
        <v>6</v>
      </c>
      <c r="F221" s="161">
        <v>4</v>
      </c>
      <c r="G221" s="161">
        <v>0</v>
      </c>
      <c r="H221" s="161">
        <f>G221/F221*100-100</f>
        <v>-100</v>
      </c>
      <c r="I221" s="265" t="s">
        <v>464</v>
      </c>
    </row>
    <row r="222" spans="1:9" s="8" customFormat="1" ht="16.5">
      <c r="A222" s="6"/>
      <c r="B222" s="6"/>
      <c r="C222" s="6"/>
      <c r="D222" s="6"/>
      <c r="E222" s="6"/>
      <c r="F222" s="6"/>
      <c r="G222" s="6"/>
      <c r="H222" s="6" t="s">
        <v>571</v>
      </c>
      <c r="I222" s="6"/>
    </row>
    <row r="223" spans="1:9" s="8" customFormat="1" ht="82.5">
      <c r="A223" s="59" t="s">
        <v>1135</v>
      </c>
      <c r="B223" s="60" t="s">
        <v>628</v>
      </c>
      <c r="C223" s="61"/>
      <c r="D223" s="61"/>
      <c r="E223" s="61"/>
      <c r="F223" s="61"/>
      <c r="G223" s="61"/>
      <c r="H223" s="61"/>
      <c r="I223" s="62"/>
    </row>
    <row r="224" spans="1:9" s="8" customFormat="1" ht="74.25" customHeight="1">
      <c r="A224" s="1"/>
      <c r="B224" s="30" t="s">
        <v>931</v>
      </c>
      <c r="C224" s="24" t="s">
        <v>1050</v>
      </c>
      <c r="D224" s="53" t="s">
        <v>1045</v>
      </c>
      <c r="E224" s="53">
        <v>514</v>
      </c>
      <c r="F224" s="53">
        <v>478</v>
      </c>
      <c r="G224" s="53">
        <v>262.9</v>
      </c>
      <c r="H224" s="38">
        <f>(G224/F224*100)-100</f>
        <v>-45.00000000000001</v>
      </c>
      <c r="I224" s="24"/>
    </row>
    <row r="225" spans="1:9" s="8" customFormat="1" ht="82.5">
      <c r="A225" s="1"/>
      <c r="B225" s="30" t="s">
        <v>932</v>
      </c>
      <c r="C225" s="24" t="s">
        <v>1050</v>
      </c>
      <c r="D225" s="53" t="s">
        <v>1045</v>
      </c>
      <c r="E225" s="53">
        <v>100</v>
      </c>
      <c r="F225" s="53">
        <v>100</v>
      </c>
      <c r="G225" s="53">
        <v>100</v>
      </c>
      <c r="H225" s="38">
        <f aca="true" t="shared" si="4" ref="H225:H233">(G225/F225*100)-100</f>
        <v>0</v>
      </c>
      <c r="I225" s="53"/>
    </row>
    <row r="226" spans="1:9" s="8" customFormat="1" ht="15.75" customHeight="1">
      <c r="A226" s="375" t="s">
        <v>28</v>
      </c>
      <c r="B226" s="375"/>
      <c r="C226" s="375"/>
      <c r="D226" s="375"/>
      <c r="E226" s="375"/>
      <c r="F226" s="375"/>
      <c r="G226" s="375"/>
      <c r="H226" s="375"/>
      <c r="I226" s="375"/>
    </row>
    <row r="227" spans="1:9" s="8" customFormat="1" ht="49.5">
      <c r="A227" s="1"/>
      <c r="B227" s="2" t="s">
        <v>933</v>
      </c>
      <c r="C227" s="24" t="s">
        <v>1050</v>
      </c>
      <c r="D227" s="53" t="s">
        <v>1045</v>
      </c>
      <c r="E227" s="53">
        <v>62.4</v>
      </c>
      <c r="F227" s="53">
        <v>60.89</v>
      </c>
      <c r="G227" s="53">
        <v>62.4</v>
      </c>
      <c r="H227" s="38">
        <f>(G227/F227*100)-100</f>
        <v>2.479881753982596</v>
      </c>
      <c r="I227" s="24"/>
    </row>
    <row r="228" spans="1:9" s="8" customFormat="1" ht="31.5" customHeight="1">
      <c r="A228" s="368" t="s">
        <v>934</v>
      </c>
      <c r="B228" s="368"/>
      <c r="C228" s="368"/>
      <c r="D228" s="368"/>
      <c r="E228" s="368"/>
      <c r="F228" s="368"/>
      <c r="G228" s="368"/>
      <c r="H228" s="368"/>
      <c r="I228" s="368"/>
    </row>
    <row r="229" spans="1:9" s="8" customFormat="1" ht="49.5">
      <c r="A229" s="1"/>
      <c r="B229" s="2" t="s">
        <v>935</v>
      </c>
      <c r="C229" s="24" t="s">
        <v>1050</v>
      </c>
      <c r="D229" s="53" t="s">
        <v>1045</v>
      </c>
      <c r="E229" s="53">
        <v>100</v>
      </c>
      <c r="F229" s="53">
        <v>100</v>
      </c>
      <c r="G229" s="53">
        <v>100</v>
      </c>
      <c r="H229" s="38">
        <f t="shared" si="4"/>
        <v>0</v>
      </c>
      <c r="I229" s="53"/>
    </row>
    <row r="230" spans="1:9" s="8" customFormat="1" ht="15.75" customHeight="1">
      <c r="A230" s="368" t="s">
        <v>936</v>
      </c>
      <c r="B230" s="368"/>
      <c r="C230" s="368"/>
      <c r="D230" s="368"/>
      <c r="E230" s="368"/>
      <c r="F230" s="368"/>
      <c r="G230" s="368"/>
      <c r="H230" s="368"/>
      <c r="I230" s="368"/>
    </row>
    <row r="231" spans="1:9" s="8" customFormat="1" ht="33">
      <c r="A231" s="4"/>
      <c r="B231" s="30" t="s">
        <v>937</v>
      </c>
      <c r="C231" s="24" t="s">
        <v>1050</v>
      </c>
      <c r="D231" s="53" t="s">
        <v>111</v>
      </c>
      <c r="E231" s="53">
        <v>16</v>
      </c>
      <c r="F231" s="53">
        <v>17</v>
      </c>
      <c r="G231" s="53">
        <v>16</v>
      </c>
      <c r="H231" s="38">
        <f t="shared" si="4"/>
        <v>-5.882352941176478</v>
      </c>
      <c r="I231" s="13"/>
    </row>
    <row r="232" spans="1:9" s="8" customFormat="1" ht="33" customHeight="1">
      <c r="A232" s="368" t="s">
        <v>938</v>
      </c>
      <c r="B232" s="368"/>
      <c r="C232" s="368"/>
      <c r="D232" s="368"/>
      <c r="E232" s="368"/>
      <c r="F232" s="368"/>
      <c r="G232" s="368"/>
      <c r="H232" s="368"/>
      <c r="I232" s="368"/>
    </row>
    <row r="233" spans="1:9" s="8" customFormat="1" ht="66">
      <c r="A233" s="4"/>
      <c r="B233" s="30" t="s">
        <v>939</v>
      </c>
      <c r="C233" s="24" t="s">
        <v>1050</v>
      </c>
      <c r="D233" s="53" t="s">
        <v>111</v>
      </c>
      <c r="E233" s="53">
        <v>1450</v>
      </c>
      <c r="F233" s="53">
        <v>1750</v>
      </c>
      <c r="G233" s="53">
        <v>980</v>
      </c>
      <c r="H233" s="38">
        <f t="shared" si="4"/>
        <v>-43.99999999999999</v>
      </c>
      <c r="I233" s="53"/>
    </row>
    <row r="234" spans="1:9" s="8" customFormat="1" ht="37.5" customHeight="1">
      <c r="A234" s="368" t="s">
        <v>482</v>
      </c>
      <c r="B234" s="368"/>
      <c r="C234" s="368"/>
      <c r="D234" s="368"/>
      <c r="E234" s="368"/>
      <c r="F234" s="368"/>
      <c r="G234" s="368"/>
      <c r="H234" s="368"/>
      <c r="I234" s="368"/>
    </row>
    <row r="235" spans="1:9" s="8" customFormat="1" ht="37.5" customHeight="1">
      <c r="A235" s="3"/>
      <c r="B235" s="30" t="s">
        <v>940</v>
      </c>
      <c r="C235" s="24" t="s">
        <v>1050</v>
      </c>
      <c r="D235" s="53" t="s">
        <v>111</v>
      </c>
      <c r="E235" s="53">
        <v>1</v>
      </c>
      <c r="F235" s="53" t="s">
        <v>1046</v>
      </c>
      <c r="G235" s="53">
        <v>1</v>
      </c>
      <c r="H235" s="54">
        <v>100</v>
      </c>
      <c r="I235" s="53"/>
    </row>
    <row r="236" spans="1:9" s="8" customFormat="1" ht="37.5" customHeight="1">
      <c r="A236" s="368" t="s">
        <v>941</v>
      </c>
      <c r="B236" s="368"/>
      <c r="C236" s="368"/>
      <c r="D236" s="368"/>
      <c r="E236" s="368"/>
      <c r="F236" s="368"/>
      <c r="G236" s="368"/>
      <c r="H236" s="368"/>
      <c r="I236" s="368"/>
    </row>
    <row r="237" spans="1:9" s="8" customFormat="1" ht="47.25" customHeight="1">
      <c r="A237" s="3"/>
      <c r="B237" s="30" t="s">
        <v>942</v>
      </c>
      <c r="C237" s="24" t="s">
        <v>1050</v>
      </c>
      <c r="D237" s="53" t="s">
        <v>943</v>
      </c>
      <c r="E237" s="53">
        <v>670.5</v>
      </c>
      <c r="F237" s="53">
        <v>670.8</v>
      </c>
      <c r="G237" s="53">
        <v>646.8</v>
      </c>
      <c r="H237" s="38">
        <f>(G237/F237*100)-100</f>
        <v>-3.577817531305911</v>
      </c>
      <c r="I237" s="53" t="s">
        <v>703</v>
      </c>
    </row>
    <row r="238" spans="1:9" s="8" customFormat="1" ht="37.5" customHeight="1">
      <c r="A238" s="368" t="s">
        <v>944</v>
      </c>
      <c r="B238" s="368"/>
      <c r="C238" s="368"/>
      <c r="D238" s="368"/>
      <c r="E238" s="368"/>
      <c r="F238" s="368"/>
      <c r="G238" s="368"/>
      <c r="H238" s="368"/>
      <c r="I238" s="368"/>
    </row>
    <row r="239" spans="1:9" s="8" customFormat="1" ht="37.5" customHeight="1">
      <c r="A239" s="3"/>
      <c r="B239" s="30" t="s">
        <v>945</v>
      </c>
      <c r="C239" s="24" t="s">
        <v>1050</v>
      </c>
      <c r="D239" s="53" t="s">
        <v>943</v>
      </c>
      <c r="E239" s="53">
        <v>1315.4</v>
      </c>
      <c r="F239" s="53">
        <v>1350.3</v>
      </c>
      <c r="G239" s="53">
        <v>870</v>
      </c>
      <c r="H239" s="38">
        <f>(G239/F239*100)-100</f>
        <v>-35.56987336147522</v>
      </c>
      <c r="I239" s="53"/>
    </row>
    <row r="240" spans="1:9" s="8" customFormat="1" ht="37.5" customHeight="1">
      <c r="A240" s="336" t="s">
        <v>30</v>
      </c>
      <c r="B240" s="336"/>
      <c r="C240" s="336"/>
      <c r="D240" s="336"/>
      <c r="E240" s="336"/>
      <c r="F240" s="336"/>
      <c r="G240" s="336"/>
      <c r="H240" s="336"/>
      <c r="I240" s="336"/>
    </row>
    <row r="241" spans="1:9" s="8" customFormat="1" ht="53.25" customHeight="1">
      <c r="A241" s="3"/>
      <c r="B241" s="49" t="s">
        <v>946</v>
      </c>
      <c r="C241" s="24" t="s">
        <v>1050</v>
      </c>
      <c r="D241" s="53" t="s">
        <v>947</v>
      </c>
      <c r="E241" s="53">
        <v>92.1</v>
      </c>
      <c r="F241" s="53">
        <v>77</v>
      </c>
      <c r="G241" s="53">
        <v>50.7</v>
      </c>
      <c r="H241" s="38">
        <f>(G241/F241*100)-100</f>
        <v>-34.15584415584415</v>
      </c>
      <c r="I241" s="3"/>
    </row>
    <row r="242" spans="1:9" s="8" customFormat="1" ht="37.5" customHeight="1">
      <c r="A242" s="368" t="s">
        <v>948</v>
      </c>
      <c r="B242" s="368"/>
      <c r="C242" s="368"/>
      <c r="D242" s="368"/>
      <c r="E242" s="368"/>
      <c r="F242" s="368"/>
      <c r="G242" s="368"/>
      <c r="H242" s="368"/>
      <c r="I242" s="368"/>
    </row>
    <row r="243" spans="1:9" s="8" customFormat="1" ht="48" customHeight="1">
      <c r="A243" s="3"/>
      <c r="B243" s="30" t="s">
        <v>949</v>
      </c>
      <c r="C243" s="24" t="s">
        <v>1050</v>
      </c>
      <c r="D243" s="53" t="s">
        <v>1045</v>
      </c>
      <c r="E243" s="53">
        <v>76.6</v>
      </c>
      <c r="F243" s="53">
        <v>63.5</v>
      </c>
      <c r="G243" s="53">
        <v>42</v>
      </c>
      <c r="H243" s="38">
        <f>(G243/F243*100)-100</f>
        <v>-33.85826771653542</v>
      </c>
      <c r="I243" s="3"/>
    </row>
    <row r="244" spans="1:9" s="8" customFormat="1" ht="54.75" customHeight="1">
      <c r="A244" s="3"/>
      <c r="B244" s="30" t="s">
        <v>935</v>
      </c>
      <c r="C244" s="24" t="s">
        <v>1050</v>
      </c>
      <c r="D244" s="53" t="s">
        <v>1045</v>
      </c>
      <c r="E244" s="53">
        <v>100</v>
      </c>
      <c r="F244" s="53">
        <v>100</v>
      </c>
      <c r="G244" s="53">
        <v>100</v>
      </c>
      <c r="H244" s="38">
        <f>(G244/F244*100)-100</f>
        <v>0</v>
      </c>
      <c r="I244" s="3"/>
    </row>
    <row r="245" spans="1:9" s="8" customFormat="1" ht="27.75" customHeight="1">
      <c r="A245" s="336" t="s">
        <v>31</v>
      </c>
      <c r="B245" s="336"/>
      <c r="C245" s="336"/>
      <c r="D245" s="336"/>
      <c r="E245" s="336"/>
      <c r="F245" s="336"/>
      <c r="G245" s="336"/>
      <c r="H245" s="336"/>
      <c r="I245" s="336"/>
    </row>
    <row r="246" spans="1:9" s="8" customFormat="1" ht="89.25" customHeight="1">
      <c r="A246" s="3"/>
      <c r="B246" s="2" t="s">
        <v>950</v>
      </c>
      <c r="C246" s="24" t="s">
        <v>1050</v>
      </c>
      <c r="D246" s="53" t="s">
        <v>1045</v>
      </c>
      <c r="E246" s="53">
        <v>18.5</v>
      </c>
      <c r="F246" s="24">
        <v>18.6</v>
      </c>
      <c r="G246" s="24">
        <v>19.6</v>
      </c>
      <c r="H246" s="38">
        <f>(G246/F246*100)-100</f>
        <v>5.376344086021504</v>
      </c>
      <c r="I246" s="3"/>
    </row>
    <row r="247" spans="1:9" s="8" customFormat="1" ht="37.5" customHeight="1">
      <c r="A247" s="368" t="s">
        <v>951</v>
      </c>
      <c r="B247" s="368"/>
      <c r="C247" s="368"/>
      <c r="D247" s="368"/>
      <c r="E247" s="368"/>
      <c r="F247" s="368"/>
      <c r="G247" s="368"/>
      <c r="H247" s="368"/>
      <c r="I247" s="368"/>
    </row>
    <row r="248" spans="1:9" s="8" customFormat="1" ht="47.25" customHeight="1">
      <c r="A248" s="3"/>
      <c r="B248" s="30" t="s">
        <v>952</v>
      </c>
      <c r="C248" s="24" t="s">
        <v>1050</v>
      </c>
      <c r="D248" s="53" t="s">
        <v>953</v>
      </c>
      <c r="E248" s="53">
        <v>22</v>
      </c>
      <c r="F248" s="53">
        <v>22.5</v>
      </c>
      <c r="G248" s="53">
        <v>17</v>
      </c>
      <c r="H248" s="38">
        <f>(G248/F248*100)-100</f>
        <v>-24.444444444444443</v>
      </c>
      <c r="I248" s="53"/>
    </row>
    <row r="249" spans="1:9" s="8" customFormat="1" ht="37.5" customHeight="1">
      <c r="A249" s="368" t="s">
        <v>954</v>
      </c>
      <c r="B249" s="368"/>
      <c r="C249" s="368"/>
      <c r="D249" s="368"/>
      <c r="E249" s="368"/>
      <c r="F249" s="368"/>
      <c r="G249" s="368"/>
      <c r="H249" s="368"/>
      <c r="I249" s="368"/>
    </row>
    <row r="250" spans="1:9" s="8" customFormat="1" ht="53.25" customHeight="1">
      <c r="A250" s="3"/>
      <c r="B250" s="49" t="s">
        <v>955</v>
      </c>
      <c r="C250" s="24" t="s">
        <v>1050</v>
      </c>
      <c r="D250" s="53" t="s">
        <v>1045</v>
      </c>
      <c r="E250" s="53">
        <v>100</v>
      </c>
      <c r="F250" s="53">
        <v>100</v>
      </c>
      <c r="G250" s="53">
        <v>100</v>
      </c>
      <c r="H250" s="38">
        <f>(G250/F250*100)-100</f>
        <v>0</v>
      </c>
      <c r="I250" s="53"/>
    </row>
    <row r="251" spans="1:9" s="8" customFormat="1" ht="37.5" customHeight="1">
      <c r="A251" s="336" t="s">
        <v>32</v>
      </c>
      <c r="B251" s="336"/>
      <c r="C251" s="336"/>
      <c r="D251" s="336"/>
      <c r="E251" s="336"/>
      <c r="F251" s="336"/>
      <c r="G251" s="336"/>
      <c r="H251" s="336"/>
      <c r="I251" s="336"/>
    </row>
    <row r="252" spans="1:9" s="8" customFormat="1" ht="61.5" customHeight="1">
      <c r="A252" s="3"/>
      <c r="B252" s="30" t="s">
        <v>956</v>
      </c>
      <c r="C252" s="24" t="s">
        <v>1050</v>
      </c>
      <c r="D252" s="53" t="s">
        <v>953</v>
      </c>
      <c r="E252" s="53">
        <v>380</v>
      </c>
      <c r="F252" s="53">
        <v>393</v>
      </c>
      <c r="G252" s="53">
        <v>549.4</v>
      </c>
      <c r="H252" s="38">
        <f>(G252/F252*100)-100</f>
        <v>39.796437659033074</v>
      </c>
      <c r="I252" s="24" t="s">
        <v>704</v>
      </c>
    </row>
    <row r="253" spans="1:9" s="8" customFormat="1" ht="42" customHeight="1">
      <c r="A253" s="368" t="s">
        <v>957</v>
      </c>
      <c r="B253" s="368"/>
      <c r="C253" s="368"/>
      <c r="D253" s="368"/>
      <c r="E253" s="368"/>
      <c r="F253" s="368"/>
      <c r="G253" s="368"/>
      <c r="H253" s="368"/>
      <c r="I253" s="368"/>
    </row>
    <row r="254" spans="1:9" s="8" customFormat="1" ht="105.75" customHeight="1">
      <c r="A254" s="3"/>
      <c r="B254" s="30" t="s">
        <v>958</v>
      </c>
      <c r="C254" s="24" t="s">
        <v>1050</v>
      </c>
      <c r="D254" s="53" t="s">
        <v>1045</v>
      </c>
      <c r="E254" s="53">
        <v>316.4</v>
      </c>
      <c r="F254" s="53">
        <v>319.2</v>
      </c>
      <c r="G254" s="53">
        <v>459.8</v>
      </c>
      <c r="H254" s="38">
        <f>(G254/F254*100)-100</f>
        <v>44.04761904761904</v>
      </c>
      <c r="I254" s="24" t="s">
        <v>704</v>
      </c>
    </row>
    <row r="255" spans="1:9" s="8" customFormat="1" ht="27.75" customHeight="1">
      <c r="A255" s="368" t="s">
        <v>959</v>
      </c>
      <c r="B255" s="368"/>
      <c r="C255" s="368"/>
      <c r="D255" s="368"/>
      <c r="E255" s="368"/>
      <c r="F255" s="368"/>
      <c r="G255" s="368"/>
      <c r="H255" s="368"/>
      <c r="I255" s="368"/>
    </row>
    <row r="256" spans="1:9" s="8" customFormat="1" ht="61.5" customHeight="1">
      <c r="A256" s="3"/>
      <c r="B256" s="30" t="s">
        <v>935</v>
      </c>
      <c r="C256" s="24" t="s">
        <v>1050</v>
      </c>
      <c r="D256" s="53" t="s">
        <v>1045</v>
      </c>
      <c r="E256" s="53">
        <v>100</v>
      </c>
      <c r="F256" s="53">
        <v>100</v>
      </c>
      <c r="G256" s="53">
        <v>100</v>
      </c>
      <c r="H256" s="38">
        <f>(G256/F256*100)-100</f>
        <v>0</v>
      </c>
      <c r="I256" s="53"/>
    </row>
    <row r="257" spans="1:9" s="8" customFormat="1" ht="37.5" customHeight="1">
      <c r="A257" s="368" t="s">
        <v>800</v>
      </c>
      <c r="B257" s="368"/>
      <c r="C257" s="368"/>
      <c r="D257" s="368"/>
      <c r="E257" s="368"/>
      <c r="F257" s="368"/>
      <c r="G257" s="368"/>
      <c r="H257" s="368"/>
      <c r="I257" s="368"/>
    </row>
    <row r="258" spans="1:9" s="8" customFormat="1" ht="99.75" customHeight="1">
      <c r="A258" s="3"/>
      <c r="B258" s="30" t="s">
        <v>801</v>
      </c>
      <c r="C258" s="24" t="s">
        <v>1050</v>
      </c>
      <c r="D258" s="53" t="s">
        <v>111</v>
      </c>
      <c r="E258" s="53">
        <v>10</v>
      </c>
      <c r="F258" s="53">
        <v>10</v>
      </c>
      <c r="G258" s="53">
        <v>10</v>
      </c>
      <c r="H258" s="38">
        <f>(G258/F258*100)-100</f>
        <v>0</v>
      </c>
      <c r="I258" s="53"/>
    </row>
    <row r="259" spans="1:9" s="8" customFormat="1" ht="37.5" customHeight="1">
      <c r="A259" s="368" t="s">
        <v>802</v>
      </c>
      <c r="B259" s="368"/>
      <c r="C259" s="368"/>
      <c r="D259" s="368"/>
      <c r="E259" s="368"/>
      <c r="F259" s="368"/>
      <c r="G259" s="368"/>
      <c r="H259" s="368"/>
      <c r="I259" s="368"/>
    </row>
    <row r="260" spans="1:9" s="8" customFormat="1" ht="59.25" customHeight="1">
      <c r="A260" s="3"/>
      <c r="B260" s="30" t="s">
        <v>940</v>
      </c>
      <c r="C260" s="24" t="s">
        <v>1050</v>
      </c>
      <c r="D260" s="53" t="s">
        <v>111</v>
      </c>
      <c r="E260" s="53" t="s">
        <v>1046</v>
      </c>
      <c r="F260" s="53" t="s">
        <v>1046</v>
      </c>
      <c r="G260" s="53" t="s">
        <v>1046</v>
      </c>
      <c r="H260" s="53" t="s">
        <v>1046</v>
      </c>
      <c r="I260" s="24" t="s">
        <v>1016</v>
      </c>
    </row>
    <row r="261" spans="1:9" s="8" customFormat="1" ht="37.5" customHeight="1">
      <c r="A261" s="368" t="s">
        <v>351</v>
      </c>
      <c r="B261" s="368"/>
      <c r="C261" s="368"/>
      <c r="D261" s="368"/>
      <c r="E261" s="368"/>
      <c r="F261" s="368"/>
      <c r="G261" s="368"/>
      <c r="H261" s="368"/>
      <c r="I261" s="368"/>
    </row>
    <row r="262" spans="1:9" s="8" customFormat="1" ht="37.5" customHeight="1">
      <c r="A262" s="3"/>
      <c r="B262" s="30" t="s">
        <v>940</v>
      </c>
      <c r="C262" s="24" t="s">
        <v>1050</v>
      </c>
      <c r="D262" s="24" t="s">
        <v>111</v>
      </c>
      <c r="E262" s="31" t="s">
        <v>1046</v>
      </c>
      <c r="F262" s="24">
        <v>1</v>
      </c>
      <c r="G262" s="24">
        <v>1</v>
      </c>
      <c r="H262" s="231">
        <f>(G262/F262*100)-100</f>
        <v>0</v>
      </c>
      <c r="I262" s="24" t="s">
        <v>1017</v>
      </c>
    </row>
    <row r="263" spans="1:9" s="8" customFormat="1" ht="37.5" customHeight="1">
      <c r="A263" s="336" t="s">
        <v>33</v>
      </c>
      <c r="B263" s="336"/>
      <c r="C263" s="336"/>
      <c r="D263" s="336"/>
      <c r="E263" s="336"/>
      <c r="F263" s="336"/>
      <c r="G263" s="336"/>
      <c r="H263" s="336"/>
      <c r="I263" s="336"/>
    </row>
    <row r="264" spans="1:9" s="8" customFormat="1" ht="50.25" customHeight="1">
      <c r="A264" s="3"/>
      <c r="B264" s="30" t="s">
        <v>803</v>
      </c>
      <c r="C264" s="24" t="s">
        <v>1050</v>
      </c>
      <c r="D264" s="24" t="s">
        <v>947</v>
      </c>
      <c r="E264" s="24">
        <v>52.1</v>
      </c>
      <c r="F264" s="24">
        <v>54.05</v>
      </c>
      <c r="G264" s="24">
        <v>7.2</v>
      </c>
      <c r="H264" s="231">
        <f>(G264/F264*100)-100</f>
        <v>-86.67900092506937</v>
      </c>
      <c r="I264" s="24" t="s">
        <v>1018</v>
      </c>
    </row>
    <row r="265" spans="1:9" s="8" customFormat="1" ht="37.5" customHeight="1">
      <c r="A265" s="368" t="s">
        <v>227</v>
      </c>
      <c r="B265" s="368"/>
      <c r="C265" s="368"/>
      <c r="D265" s="368"/>
      <c r="E265" s="368"/>
      <c r="F265" s="368"/>
      <c r="G265" s="368"/>
      <c r="H265" s="368"/>
      <c r="I265" s="368"/>
    </row>
    <row r="266" spans="1:9" s="8" customFormat="1" ht="78" customHeight="1">
      <c r="A266" s="3"/>
      <c r="B266" s="30" t="s">
        <v>228</v>
      </c>
      <c r="C266" s="24" t="s">
        <v>1050</v>
      </c>
      <c r="D266" s="24" t="s">
        <v>1045</v>
      </c>
      <c r="E266" s="24">
        <v>108</v>
      </c>
      <c r="F266" s="24">
        <v>112</v>
      </c>
      <c r="G266" s="24">
        <v>11.8</v>
      </c>
      <c r="H266" s="231">
        <f aca="true" t="shared" si="5" ref="H266:H315">(G266/F266*100)-100</f>
        <v>-89.46428571428571</v>
      </c>
      <c r="I266" s="24" t="s">
        <v>1018</v>
      </c>
    </row>
    <row r="267" spans="1:9" s="8" customFormat="1" ht="66.75" customHeight="1">
      <c r="A267" s="3"/>
      <c r="B267" s="30" t="s">
        <v>935</v>
      </c>
      <c r="C267" s="24" t="s">
        <v>1050</v>
      </c>
      <c r="D267" s="24" t="s">
        <v>1045</v>
      </c>
      <c r="E267" s="24">
        <v>100</v>
      </c>
      <c r="F267" s="24">
        <v>100</v>
      </c>
      <c r="G267" s="24">
        <v>100</v>
      </c>
      <c r="H267" s="231">
        <f t="shared" si="5"/>
        <v>0</v>
      </c>
      <c r="I267" s="24"/>
    </row>
    <row r="268" spans="1:9" s="8" customFormat="1" ht="27.75" customHeight="1">
      <c r="A268" s="336" t="s">
        <v>34</v>
      </c>
      <c r="B268" s="336"/>
      <c r="C268" s="336"/>
      <c r="D268" s="336"/>
      <c r="E268" s="336"/>
      <c r="F268" s="336"/>
      <c r="G268" s="336"/>
      <c r="H268" s="336"/>
      <c r="I268" s="336"/>
    </row>
    <row r="269" spans="1:9" s="8" customFormat="1" ht="37.5" customHeight="1">
      <c r="A269" s="3"/>
      <c r="B269" s="30" t="s">
        <v>229</v>
      </c>
      <c r="C269" s="24" t="s">
        <v>1050</v>
      </c>
      <c r="D269" s="53" t="s">
        <v>953</v>
      </c>
      <c r="E269" s="53">
        <v>11</v>
      </c>
      <c r="F269" s="53">
        <v>11.5</v>
      </c>
      <c r="G269" s="53">
        <v>6.5</v>
      </c>
      <c r="H269" s="38">
        <f t="shared" si="5"/>
        <v>-43.47826086956522</v>
      </c>
      <c r="I269" s="3"/>
    </row>
    <row r="270" spans="1:9" s="8" customFormat="1" ht="37.5" customHeight="1">
      <c r="A270" s="368" t="s">
        <v>230</v>
      </c>
      <c r="B270" s="368"/>
      <c r="C270" s="368"/>
      <c r="D270" s="368"/>
      <c r="E270" s="368"/>
      <c r="F270" s="368"/>
      <c r="G270" s="368"/>
      <c r="H270" s="368"/>
      <c r="I270" s="368"/>
    </row>
    <row r="271" spans="1:9" s="8" customFormat="1" ht="37.5" customHeight="1">
      <c r="A271" s="3"/>
      <c r="B271" s="30" t="s">
        <v>231</v>
      </c>
      <c r="C271" s="24" t="s">
        <v>1050</v>
      </c>
      <c r="D271" s="24" t="s">
        <v>1045</v>
      </c>
      <c r="E271" s="24">
        <v>9.1</v>
      </c>
      <c r="F271" s="24">
        <v>9.5</v>
      </c>
      <c r="G271" s="24">
        <v>5.4</v>
      </c>
      <c r="H271" s="231">
        <f t="shared" si="5"/>
        <v>-43.15789473684211</v>
      </c>
      <c r="I271" s="24"/>
    </row>
    <row r="272" spans="1:9" s="8" customFormat="1" ht="60" customHeight="1">
      <c r="A272" s="3"/>
      <c r="B272" s="30" t="s">
        <v>935</v>
      </c>
      <c r="C272" s="24" t="s">
        <v>1050</v>
      </c>
      <c r="D272" s="24" t="s">
        <v>1045</v>
      </c>
      <c r="E272" s="24">
        <v>100</v>
      </c>
      <c r="F272" s="24">
        <v>100</v>
      </c>
      <c r="G272" s="24">
        <v>100</v>
      </c>
      <c r="H272" s="231">
        <f t="shared" si="5"/>
        <v>0</v>
      </c>
      <c r="I272" s="24"/>
    </row>
    <row r="273" spans="1:9" s="8" customFormat="1" ht="37.5" customHeight="1">
      <c r="A273" s="336" t="s">
        <v>35</v>
      </c>
      <c r="B273" s="336"/>
      <c r="C273" s="336"/>
      <c r="D273" s="336"/>
      <c r="E273" s="336"/>
      <c r="F273" s="336"/>
      <c r="G273" s="336"/>
      <c r="H273" s="336"/>
      <c r="I273" s="336"/>
    </row>
    <row r="274" spans="1:9" s="8" customFormat="1" ht="85.5" customHeight="1">
      <c r="A274" s="3"/>
      <c r="B274" s="30" t="s">
        <v>590</v>
      </c>
      <c r="C274" s="24" t="s">
        <v>1050</v>
      </c>
      <c r="D274" s="24" t="s">
        <v>1045</v>
      </c>
      <c r="E274" s="24">
        <v>86</v>
      </c>
      <c r="F274" s="24">
        <v>89</v>
      </c>
      <c r="G274" s="24">
        <v>86</v>
      </c>
      <c r="H274" s="231">
        <f t="shared" si="5"/>
        <v>-3.3707865168539257</v>
      </c>
      <c r="I274" s="24"/>
    </row>
    <row r="275" spans="1:9" s="8" customFormat="1" ht="82.5" customHeight="1">
      <c r="A275" s="3"/>
      <c r="B275" s="30" t="s">
        <v>591</v>
      </c>
      <c r="C275" s="24" t="s">
        <v>1050</v>
      </c>
      <c r="D275" s="24" t="s">
        <v>1045</v>
      </c>
      <c r="E275" s="24">
        <v>95</v>
      </c>
      <c r="F275" s="24">
        <v>95</v>
      </c>
      <c r="G275" s="24">
        <v>44.4</v>
      </c>
      <c r="H275" s="231">
        <f t="shared" si="5"/>
        <v>-53.26315789473684</v>
      </c>
      <c r="I275" s="24" t="s">
        <v>799</v>
      </c>
    </row>
    <row r="276" spans="1:9" s="8" customFormat="1" ht="30" customHeight="1">
      <c r="A276" s="368" t="s">
        <v>592</v>
      </c>
      <c r="B276" s="368"/>
      <c r="C276" s="368"/>
      <c r="D276" s="368"/>
      <c r="E276" s="368"/>
      <c r="F276" s="368"/>
      <c r="G276" s="368"/>
      <c r="H276" s="368"/>
      <c r="I276" s="368"/>
    </row>
    <row r="277" spans="1:9" s="8" customFormat="1" ht="81" customHeight="1">
      <c r="A277" s="3"/>
      <c r="B277" s="30" t="s">
        <v>593</v>
      </c>
      <c r="C277" s="24" t="s">
        <v>1050</v>
      </c>
      <c r="D277" s="24" t="s">
        <v>1045</v>
      </c>
      <c r="E277" s="24">
        <v>100</v>
      </c>
      <c r="F277" s="24">
        <v>100</v>
      </c>
      <c r="G277" s="24">
        <v>100</v>
      </c>
      <c r="H277" s="231">
        <f t="shared" si="5"/>
        <v>0</v>
      </c>
      <c r="I277" s="24"/>
    </row>
    <row r="278" spans="1:9" s="8" customFormat="1" ht="33.75" customHeight="1">
      <c r="A278" s="368" t="s">
        <v>594</v>
      </c>
      <c r="B278" s="368"/>
      <c r="C278" s="368"/>
      <c r="D278" s="368"/>
      <c r="E278" s="368"/>
      <c r="F278" s="368"/>
      <c r="G278" s="368"/>
      <c r="H278" s="368"/>
      <c r="I278" s="368"/>
    </row>
    <row r="279" spans="1:9" s="8" customFormat="1" ht="125.25" customHeight="1">
      <c r="A279" s="3"/>
      <c r="B279" s="30" t="s">
        <v>595</v>
      </c>
      <c r="C279" s="24" t="s">
        <v>1050</v>
      </c>
      <c r="D279" s="24" t="s">
        <v>111</v>
      </c>
      <c r="E279" s="24">
        <v>29</v>
      </c>
      <c r="F279" s="24">
        <v>29</v>
      </c>
      <c r="G279" s="24">
        <v>29</v>
      </c>
      <c r="H279" s="231">
        <f t="shared" si="5"/>
        <v>0</v>
      </c>
      <c r="I279" s="24"/>
    </row>
    <row r="280" spans="1:9" s="8" customFormat="1" ht="51" customHeight="1">
      <c r="A280" s="368" t="s">
        <v>596</v>
      </c>
      <c r="B280" s="368"/>
      <c r="C280" s="368"/>
      <c r="D280" s="368"/>
      <c r="E280" s="368"/>
      <c r="F280" s="368"/>
      <c r="G280" s="368"/>
      <c r="H280" s="368"/>
      <c r="I280" s="368"/>
    </row>
    <row r="281" spans="1:9" s="8" customFormat="1" ht="226.5" customHeight="1">
      <c r="A281" s="3"/>
      <c r="B281" s="30" t="s">
        <v>1062</v>
      </c>
      <c r="C281" s="24" t="s">
        <v>1050</v>
      </c>
      <c r="D281" s="53" t="s">
        <v>1045</v>
      </c>
      <c r="E281" s="53">
        <v>100</v>
      </c>
      <c r="F281" s="53">
        <v>100</v>
      </c>
      <c r="G281" s="53">
        <v>100</v>
      </c>
      <c r="H281" s="38">
        <f t="shared" si="5"/>
        <v>0</v>
      </c>
      <c r="I281" s="3"/>
    </row>
    <row r="282" spans="1:9" s="8" customFormat="1" ht="37.5" customHeight="1">
      <c r="A282" s="368" t="s">
        <v>1063</v>
      </c>
      <c r="B282" s="368"/>
      <c r="C282" s="368"/>
      <c r="D282" s="368"/>
      <c r="E282" s="368"/>
      <c r="F282" s="368"/>
      <c r="G282" s="368"/>
      <c r="H282" s="368"/>
      <c r="I282" s="368"/>
    </row>
    <row r="283" spans="1:9" s="8" customFormat="1" ht="198" customHeight="1">
      <c r="A283" s="1"/>
      <c r="B283" s="30" t="s">
        <v>960</v>
      </c>
      <c r="C283" s="24" t="s">
        <v>1050</v>
      </c>
      <c r="D283" s="24" t="s">
        <v>1045</v>
      </c>
      <c r="E283" s="24">
        <v>100</v>
      </c>
      <c r="F283" s="24">
        <v>100</v>
      </c>
      <c r="G283" s="24">
        <v>100</v>
      </c>
      <c r="H283" s="231">
        <f t="shared" si="5"/>
        <v>0</v>
      </c>
      <c r="I283" s="24"/>
    </row>
    <row r="284" spans="1:9" s="8" customFormat="1" ht="82.5">
      <c r="A284" s="18" t="s">
        <v>1136</v>
      </c>
      <c r="B284" s="56" t="s">
        <v>629</v>
      </c>
      <c r="C284" s="58"/>
      <c r="D284" s="58"/>
      <c r="E284" s="63"/>
      <c r="F284" s="63"/>
      <c r="G284" s="63"/>
      <c r="H284" s="63"/>
      <c r="I284" s="64"/>
    </row>
    <row r="285" spans="1:9" s="8" customFormat="1" ht="82.5">
      <c r="A285" s="4"/>
      <c r="B285" s="28" t="s">
        <v>961</v>
      </c>
      <c r="C285" s="24" t="s">
        <v>114</v>
      </c>
      <c r="D285" s="270" t="s">
        <v>962</v>
      </c>
      <c r="E285" s="24">
        <v>13.8</v>
      </c>
      <c r="F285" s="24">
        <v>13.5</v>
      </c>
      <c r="G285" s="24">
        <v>14.1</v>
      </c>
      <c r="H285" s="231">
        <f t="shared" si="5"/>
        <v>4.444444444444457</v>
      </c>
      <c r="I285" s="48"/>
    </row>
    <row r="286" spans="1:9" s="8" customFormat="1" ht="33">
      <c r="A286" s="4"/>
      <c r="B286" s="28" t="s">
        <v>963</v>
      </c>
      <c r="C286" s="24" t="s">
        <v>1050</v>
      </c>
      <c r="D286" s="270" t="s">
        <v>964</v>
      </c>
      <c r="E286" s="24">
        <v>70.4</v>
      </c>
      <c r="F286" s="24">
        <v>71.5</v>
      </c>
      <c r="G286" s="24">
        <v>70.5</v>
      </c>
      <c r="H286" s="231">
        <f t="shared" si="5"/>
        <v>-1.3986013986014</v>
      </c>
      <c r="I286" s="48"/>
    </row>
    <row r="287" spans="1:9" s="8" customFormat="1" ht="132">
      <c r="A287" s="4"/>
      <c r="B287" s="28" t="s">
        <v>965</v>
      </c>
      <c r="C287" s="24" t="s">
        <v>1050</v>
      </c>
      <c r="D287" s="270" t="s">
        <v>1045</v>
      </c>
      <c r="E287" s="24">
        <v>156.9</v>
      </c>
      <c r="F287" s="24">
        <v>137</v>
      </c>
      <c r="G287" s="24">
        <v>171</v>
      </c>
      <c r="H287" s="231">
        <f t="shared" si="5"/>
        <v>24.817518248175176</v>
      </c>
      <c r="I287" s="48"/>
    </row>
    <row r="288" spans="1:9" s="8" customFormat="1" ht="132">
      <c r="A288" s="4"/>
      <c r="B288" s="28" t="s">
        <v>966</v>
      </c>
      <c r="C288" s="24" t="s">
        <v>1050</v>
      </c>
      <c r="D288" s="270" t="s">
        <v>1045</v>
      </c>
      <c r="E288" s="24">
        <v>82.9</v>
      </c>
      <c r="F288" s="24">
        <v>79.3</v>
      </c>
      <c r="G288" s="24">
        <v>87.2</v>
      </c>
      <c r="H288" s="231">
        <f t="shared" si="5"/>
        <v>9.962168978562431</v>
      </c>
      <c r="I288" s="48"/>
    </row>
    <row r="289" spans="1:9" s="8" customFormat="1" ht="115.5">
      <c r="A289" s="4"/>
      <c r="B289" s="28" t="s">
        <v>967</v>
      </c>
      <c r="C289" s="24" t="s">
        <v>1050</v>
      </c>
      <c r="D289" s="270" t="s">
        <v>1045</v>
      </c>
      <c r="E289" s="26">
        <v>51.9</v>
      </c>
      <c r="F289" s="26">
        <v>52.4</v>
      </c>
      <c r="G289" s="26">
        <v>53.6</v>
      </c>
      <c r="H289" s="231">
        <f t="shared" si="5"/>
        <v>2.2900763358778704</v>
      </c>
      <c r="I289" s="271"/>
    </row>
    <row r="290" spans="1:9" s="8" customFormat="1" ht="33">
      <c r="A290" s="4"/>
      <c r="B290" s="28" t="s">
        <v>968</v>
      </c>
      <c r="C290" s="24" t="s">
        <v>1050</v>
      </c>
      <c r="D290" s="270" t="s">
        <v>969</v>
      </c>
      <c r="E290" s="272" t="s">
        <v>70</v>
      </c>
      <c r="F290" s="272" t="s">
        <v>70</v>
      </c>
      <c r="G290" s="272" t="s">
        <v>70</v>
      </c>
      <c r="H290" s="231">
        <f t="shared" si="5"/>
        <v>0</v>
      </c>
      <c r="I290" s="6"/>
    </row>
    <row r="291" spans="1:9" s="8" customFormat="1" ht="16.5">
      <c r="A291" s="336" t="s">
        <v>418</v>
      </c>
      <c r="B291" s="336"/>
      <c r="C291" s="336"/>
      <c r="D291" s="336"/>
      <c r="E291" s="366"/>
      <c r="F291" s="366"/>
      <c r="G291" s="366"/>
      <c r="H291" s="366"/>
      <c r="I291" s="367"/>
    </row>
    <row r="292" spans="1:9" s="8" customFormat="1" ht="82.5">
      <c r="A292" s="3"/>
      <c r="B292" s="28" t="s">
        <v>961</v>
      </c>
      <c r="C292" s="24" t="s">
        <v>114</v>
      </c>
      <c r="D292" s="270" t="s">
        <v>962</v>
      </c>
      <c r="E292" s="24">
        <v>13.8</v>
      </c>
      <c r="F292" s="24">
        <v>13.5</v>
      </c>
      <c r="G292" s="24">
        <v>14.1</v>
      </c>
      <c r="H292" s="231">
        <f t="shared" si="5"/>
        <v>4.444444444444457</v>
      </c>
      <c r="I292" s="273"/>
    </row>
    <row r="293" spans="1:9" s="8" customFormat="1" ht="132">
      <c r="A293" s="3"/>
      <c r="B293" s="30" t="s">
        <v>419</v>
      </c>
      <c r="C293" s="24" t="s">
        <v>114</v>
      </c>
      <c r="D293" s="270" t="s">
        <v>420</v>
      </c>
      <c r="E293" s="24">
        <v>0</v>
      </c>
      <c r="F293" s="24">
        <v>0</v>
      </c>
      <c r="G293" s="24">
        <v>0</v>
      </c>
      <c r="H293" s="231"/>
      <c r="I293" s="273"/>
    </row>
    <row r="294" spans="1:9" s="8" customFormat="1" ht="132">
      <c r="A294" s="3"/>
      <c r="B294" s="30" t="s">
        <v>421</v>
      </c>
      <c r="C294" s="24" t="s">
        <v>114</v>
      </c>
      <c r="D294" s="270" t="s">
        <v>422</v>
      </c>
      <c r="E294" s="24">
        <v>6.8</v>
      </c>
      <c r="F294" s="24">
        <v>6.7</v>
      </c>
      <c r="G294" s="24">
        <v>3.7</v>
      </c>
      <c r="H294" s="231">
        <f t="shared" si="5"/>
        <v>-44.776119402985074</v>
      </c>
      <c r="I294" s="273"/>
    </row>
    <row r="295" spans="1:9" s="8" customFormat="1" ht="115.5">
      <c r="A295" s="3"/>
      <c r="B295" s="30" t="s">
        <v>423</v>
      </c>
      <c r="C295" s="24" t="s">
        <v>114</v>
      </c>
      <c r="D295" s="270" t="s">
        <v>424</v>
      </c>
      <c r="E295" s="24">
        <v>7.3</v>
      </c>
      <c r="F295" s="24">
        <v>5.9</v>
      </c>
      <c r="G295" s="24">
        <v>1.96</v>
      </c>
      <c r="H295" s="231">
        <f t="shared" si="5"/>
        <v>-66.77966101694915</v>
      </c>
      <c r="I295" s="273"/>
    </row>
    <row r="296" spans="1:9" s="8" customFormat="1" ht="82.5">
      <c r="A296" s="3"/>
      <c r="B296" s="30" t="s">
        <v>425</v>
      </c>
      <c r="C296" s="24" t="s">
        <v>114</v>
      </c>
      <c r="D296" s="270" t="s">
        <v>426</v>
      </c>
      <c r="E296" s="24">
        <v>740.6</v>
      </c>
      <c r="F296" s="24">
        <v>880.2</v>
      </c>
      <c r="G296" s="24">
        <v>767.8</v>
      </c>
      <c r="H296" s="231">
        <f t="shared" si="5"/>
        <v>-12.769825039763703</v>
      </c>
      <c r="I296" s="273"/>
    </row>
    <row r="297" spans="1:9" s="8" customFormat="1" ht="82.5">
      <c r="A297" s="3"/>
      <c r="B297" s="30" t="s">
        <v>427</v>
      </c>
      <c r="C297" s="24" t="s">
        <v>114</v>
      </c>
      <c r="D297" s="270" t="s">
        <v>426</v>
      </c>
      <c r="E297" s="24">
        <v>24.1</v>
      </c>
      <c r="F297" s="24">
        <v>13.7</v>
      </c>
      <c r="G297" s="24">
        <v>10</v>
      </c>
      <c r="H297" s="231">
        <f t="shared" si="5"/>
        <v>-27.00729927007299</v>
      </c>
      <c r="I297" s="273"/>
    </row>
    <row r="298" spans="1:9" s="8" customFormat="1" ht="33">
      <c r="A298" s="3"/>
      <c r="B298" s="30" t="s">
        <v>428</v>
      </c>
      <c r="C298" s="24" t="s">
        <v>114</v>
      </c>
      <c r="D298" s="274" t="s">
        <v>1045</v>
      </c>
      <c r="E298" s="24">
        <v>29.4</v>
      </c>
      <c r="F298" s="24">
        <v>31</v>
      </c>
      <c r="G298" s="24">
        <v>29</v>
      </c>
      <c r="H298" s="231">
        <f t="shared" si="5"/>
        <v>-6.451612903225808</v>
      </c>
      <c r="I298" s="273"/>
    </row>
    <row r="299" spans="1:9" s="8" customFormat="1" ht="33">
      <c r="A299" s="3"/>
      <c r="B299" s="30" t="s">
        <v>429</v>
      </c>
      <c r="C299" s="24" t="s">
        <v>114</v>
      </c>
      <c r="D299" s="274" t="s">
        <v>1045</v>
      </c>
      <c r="E299" s="24">
        <v>21</v>
      </c>
      <c r="F299" s="24">
        <v>21</v>
      </c>
      <c r="G299" s="275">
        <v>18</v>
      </c>
      <c r="H299" s="231">
        <f t="shared" si="5"/>
        <v>-14.285714285714292</v>
      </c>
      <c r="I299" s="273"/>
    </row>
    <row r="300" spans="1:9" s="8" customFormat="1" ht="82.5">
      <c r="A300" s="3"/>
      <c r="B300" s="30" t="s">
        <v>430</v>
      </c>
      <c r="C300" s="24" t="s">
        <v>114</v>
      </c>
      <c r="D300" s="270" t="s">
        <v>426</v>
      </c>
      <c r="E300" s="24">
        <v>23.2</v>
      </c>
      <c r="F300" s="24">
        <v>37.7</v>
      </c>
      <c r="G300" s="24">
        <v>8.3</v>
      </c>
      <c r="H300" s="231">
        <f t="shared" si="5"/>
        <v>-77.9840848806366</v>
      </c>
      <c r="I300" s="273"/>
    </row>
    <row r="301" spans="1:9" s="8" customFormat="1" ht="49.5">
      <c r="A301" s="3"/>
      <c r="B301" s="30" t="s">
        <v>431</v>
      </c>
      <c r="C301" s="24" t="s">
        <v>1050</v>
      </c>
      <c r="D301" s="274" t="s">
        <v>1045</v>
      </c>
      <c r="E301" s="24">
        <v>80.75</v>
      </c>
      <c r="F301" s="24">
        <v>86.4</v>
      </c>
      <c r="G301" s="24">
        <v>71.5</v>
      </c>
      <c r="H301" s="231">
        <f t="shared" si="5"/>
        <v>-17.245370370370367</v>
      </c>
      <c r="I301" s="273"/>
    </row>
    <row r="302" spans="1:9" s="8" customFormat="1" ht="36.75" customHeight="1">
      <c r="A302" s="368" t="s">
        <v>432</v>
      </c>
      <c r="B302" s="368"/>
      <c r="C302" s="368"/>
      <c r="D302" s="368"/>
      <c r="E302" s="369"/>
      <c r="F302" s="369"/>
      <c r="G302" s="369"/>
      <c r="H302" s="369"/>
      <c r="I302" s="368"/>
    </row>
    <row r="303" spans="1:9" s="8" customFormat="1" ht="33">
      <c r="A303" s="3"/>
      <c r="B303" s="276" t="s">
        <v>963</v>
      </c>
      <c r="C303" s="24" t="s">
        <v>1050</v>
      </c>
      <c r="D303" s="277" t="s">
        <v>964</v>
      </c>
      <c r="E303" s="24">
        <v>70.4</v>
      </c>
      <c r="F303" s="24">
        <v>71.5</v>
      </c>
      <c r="G303" s="24">
        <v>70.5</v>
      </c>
      <c r="H303" s="38">
        <f t="shared" si="5"/>
        <v>-1.3986013986014</v>
      </c>
      <c r="I303" s="273"/>
    </row>
    <row r="304" spans="1:9" s="8" customFormat="1" ht="36" customHeight="1">
      <c r="A304" s="368" t="s">
        <v>483</v>
      </c>
      <c r="B304" s="368"/>
      <c r="C304" s="368"/>
      <c r="D304" s="368"/>
      <c r="E304" s="369"/>
      <c r="F304" s="369"/>
      <c r="G304" s="369"/>
      <c r="H304" s="369"/>
      <c r="I304" s="368"/>
    </row>
    <row r="305" spans="1:9" s="8" customFormat="1" ht="33">
      <c r="A305" s="3"/>
      <c r="B305" s="276" t="s">
        <v>484</v>
      </c>
      <c r="C305" s="24" t="s">
        <v>1050</v>
      </c>
      <c r="D305" s="277" t="s">
        <v>111</v>
      </c>
      <c r="E305" s="24" t="s">
        <v>1046</v>
      </c>
      <c r="F305" s="24">
        <v>1</v>
      </c>
      <c r="G305" s="24" t="s">
        <v>1046</v>
      </c>
      <c r="H305" s="38">
        <v>0</v>
      </c>
      <c r="I305" s="273"/>
    </row>
    <row r="306" spans="1:9" s="8" customFormat="1" ht="15.75" customHeight="1">
      <c r="A306" s="336" t="s">
        <v>433</v>
      </c>
      <c r="B306" s="336"/>
      <c r="C306" s="336"/>
      <c r="D306" s="336"/>
      <c r="E306" s="366"/>
      <c r="F306" s="366"/>
      <c r="G306" s="366"/>
      <c r="H306" s="366"/>
      <c r="I306" s="336"/>
    </row>
    <row r="307" spans="1:9" s="8" customFormat="1" ht="99">
      <c r="A307" s="278"/>
      <c r="B307" s="279" t="s">
        <v>434</v>
      </c>
      <c r="C307" s="24" t="s">
        <v>1050</v>
      </c>
      <c r="D307" s="274" t="s">
        <v>1045</v>
      </c>
      <c r="E307" s="24">
        <v>96</v>
      </c>
      <c r="F307" s="24">
        <v>100</v>
      </c>
      <c r="G307" s="24">
        <v>96.9</v>
      </c>
      <c r="H307" s="231">
        <f t="shared" si="5"/>
        <v>-3.0999999999999943</v>
      </c>
      <c r="I307" s="273"/>
    </row>
    <row r="308" spans="1:9" s="8" customFormat="1" ht="16.5">
      <c r="A308" s="368" t="s">
        <v>435</v>
      </c>
      <c r="B308" s="368"/>
      <c r="C308" s="368"/>
      <c r="D308" s="368"/>
      <c r="E308" s="369"/>
      <c r="F308" s="369"/>
      <c r="G308" s="369"/>
      <c r="H308" s="369"/>
      <c r="I308" s="368"/>
    </row>
    <row r="309" spans="1:9" s="8" customFormat="1" ht="82.5">
      <c r="A309" s="3"/>
      <c r="B309" s="6" t="s">
        <v>436</v>
      </c>
      <c r="C309" s="48" t="s">
        <v>1050</v>
      </c>
      <c r="D309" s="280" t="s">
        <v>437</v>
      </c>
      <c r="E309" s="48">
        <v>26.1</v>
      </c>
      <c r="F309" s="48">
        <v>26</v>
      </c>
      <c r="G309" s="48">
        <v>26.78</v>
      </c>
      <c r="H309" s="14">
        <f t="shared" si="5"/>
        <v>3</v>
      </c>
      <c r="I309" s="273"/>
    </row>
    <row r="310" spans="1:9" s="8" customFormat="1" ht="44.25" customHeight="1">
      <c r="A310" s="336" t="s">
        <v>438</v>
      </c>
      <c r="B310" s="336"/>
      <c r="C310" s="336"/>
      <c r="D310" s="336"/>
      <c r="E310" s="366"/>
      <c r="F310" s="366"/>
      <c r="G310" s="366"/>
      <c r="H310" s="366"/>
      <c r="I310" s="336"/>
    </row>
    <row r="311" spans="1:9" s="8" customFormat="1" ht="59.25" customHeight="1">
      <c r="A311" s="3"/>
      <c r="B311" s="28" t="s">
        <v>439</v>
      </c>
      <c r="C311" s="24" t="s">
        <v>1050</v>
      </c>
      <c r="D311" s="281" t="s">
        <v>1045</v>
      </c>
      <c r="E311" s="24">
        <v>87.5</v>
      </c>
      <c r="F311" s="24">
        <v>67</v>
      </c>
      <c r="G311" s="24">
        <v>89.15</v>
      </c>
      <c r="H311" s="38">
        <f t="shared" si="5"/>
        <v>33.05970149253733</v>
      </c>
      <c r="I311" s="273"/>
    </row>
    <row r="312" spans="1:9" s="8" customFormat="1" ht="16.5">
      <c r="A312" s="368" t="s">
        <v>440</v>
      </c>
      <c r="B312" s="368"/>
      <c r="C312" s="368"/>
      <c r="D312" s="368"/>
      <c r="E312" s="369"/>
      <c r="F312" s="369"/>
      <c r="G312" s="369"/>
      <c r="H312" s="369"/>
      <c r="I312" s="368"/>
    </row>
    <row r="313" spans="1:9" s="8" customFormat="1" ht="99">
      <c r="A313" s="15"/>
      <c r="B313" s="282" t="s">
        <v>441</v>
      </c>
      <c r="C313" s="26" t="s">
        <v>1050</v>
      </c>
      <c r="D313" s="283" t="s">
        <v>1045</v>
      </c>
      <c r="E313" s="26">
        <v>61.1</v>
      </c>
      <c r="F313" s="26">
        <v>100</v>
      </c>
      <c r="G313" s="26">
        <v>75</v>
      </c>
      <c r="H313" s="38">
        <f t="shared" si="5"/>
        <v>-25</v>
      </c>
      <c r="I313" s="284"/>
    </row>
    <row r="314" spans="1:9" s="8" customFormat="1" ht="16.5">
      <c r="A314" s="365" t="s">
        <v>71</v>
      </c>
      <c r="B314" s="365"/>
      <c r="C314" s="365"/>
      <c r="D314" s="365"/>
      <c r="E314" s="365"/>
      <c r="F314" s="365"/>
      <c r="G314" s="365"/>
      <c r="H314" s="365"/>
      <c r="I314" s="365"/>
    </row>
    <row r="315" spans="1:9" s="8" customFormat="1" ht="66">
      <c r="A315" s="70"/>
      <c r="B315" s="70" t="s">
        <v>72</v>
      </c>
      <c r="C315" s="48"/>
      <c r="D315" s="24" t="s">
        <v>1045</v>
      </c>
      <c r="E315" s="24">
        <v>100</v>
      </c>
      <c r="F315" s="24">
        <v>100</v>
      </c>
      <c r="G315" s="24">
        <v>100</v>
      </c>
      <c r="H315" s="38">
        <f t="shared" si="5"/>
        <v>0</v>
      </c>
      <c r="I315" s="48"/>
    </row>
    <row r="316" spans="1:9" s="8" customFormat="1" ht="82.5">
      <c r="A316" s="65" t="s">
        <v>1137</v>
      </c>
      <c r="B316" s="33" t="s">
        <v>630</v>
      </c>
      <c r="C316" s="6"/>
      <c r="D316" s="6"/>
      <c r="E316" s="6"/>
      <c r="F316" s="6"/>
      <c r="G316" s="6"/>
      <c r="H316" s="6"/>
      <c r="I316" s="6"/>
    </row>
    <row r="317" spans="1:9" s="8" customFormat="1" ht="153" customHeight="1">
      <c r="A317" s="285"/>
      <c r="B317" s="70" t="s">
        <v>1156</v>
      </c>
      <c r="C317" s="24" t="s">
        <v>1157</v>
      </c>
      <c r="D317" s="53" t="s">
        <v>1045</v>
      </c>
      <c r="E317" s="24">
        <v>100</v>
      </c>
      <c r="F317" s="24">
        <v>100</v>
      </c>
      <c r="G317" s="24">
        <v>100</v>
      </c>
      <c r="H317" s="24">
        <f>G317/F317*100-100</f>
        <v>0</v>
      </c>
      <c r="I317" s="6"/>
    </row>
    <row r="318" spans="1:9" s="8" customFormat="1" ht="133.5" customHeight="1">
      <c r="A318" s="285"/>
      <c r="B318" s="30" t="s">
        <v>1158</v>
      </c>
      <c r="C318" s="30" t="s">
        <v>1157</v>
      </c>
      <c r="D318" s="30" t="s">
        <v>1159</v>
      </c>
      <c r="E318" s="30">
        <v>945.541</v>
      </c>
      <c r="F318" s="30">
        <v>945.47</v>
      </c>
      <c r="G318" s="30">
        <f>G422</f>
        <v>359.97</v>
      </c>
      <c r="H318" s="30">
        <f aca="true" t="shared" si="6" ref="H318:H326">G318/F318*100-100</f>
        <v>-61.926872349201986</v>
      </c>
      <c r="I318" s="30" t="s">
        <v>1160</v>
      </c>
    </row>
    <row r="319" spans="1:9" s="8" customFormat="1" ht="128.25" customHeight="1">
      <c r="A319" s="285"/>
      <c r="B319" s="30" t="s">
        <v>1161</v>
      </c>
      <c r="C319" s="24" t="s">
        <v>1157</v>
      </c>
      <c r="D319" s="24" t="s">
        <v>1045</v>
      </c>
      <c r="E319" s="24">
        <v>60.5</v>
      </c>
      <c r="F319" s="24">
        <v>68.5</v>
      </c>
      <c r="G319" s="24">
        <f>G423</f>
        <v>71.4</v>
      </c>
      <c r="H319" s="24">
        <f t="shared" si="6"/>
        <v>4.233576642335763</v>
      </c>
      <c r="I319" s="24" t="s">
        <v>1162</v>
      </c>
    </row>
    <row r="320" spans="1:9" s="8" customFormat="1" ht="102" customHeight="1">
      <c r="A320" s="285"/>
      <c r="B320" s="30" t="s">
        <v>1163</v>
      </c>
      <c r="C320" s="24" t="s">
        <v>1164</v>
      </c>
      <c r="D320" s="24" t="s">
        <v>1045</v>
      </c>
      <c r="E320" s="24">
        <v>0.82</v>
      </c>
      <c r="F320" s="24">
        <v>0.9</v>
      </c>
      <c r="G320" s="24">
        <f>G430</f>
        <v>0.79</v>
      </c>
      <c r="H320" s="24">
        <f t="shared" si="6"/>
        <v>-12.222222222222229</v>
      </c>
      <c r="I320" s="24"/>
    </row>
    <row r="321" spans="1:9" s="8" customFormat="1" ht="104.25" customHeight="1">
      <c r="A321" s="285"/>
      <c r="B321" s="30" t="s">
        <v>1165</v>
      </c>
      <c r="C321" s="24" t="s">
        <v>1157</v>
      </c>
      <c r="D321" s="24" t="s">
        <v>1045</v>
      </c>
      <c r="E321" s="24">
        <v>79</v>
      </c>
      <c r="F321" s="24">
        <v>81</v>
      </c>
      <c r="G321" s="24">
        <f>G431</f>
        <v>80.6</v>
      </c>
      <c r="H321" s="24">
        <f t="shared" si="6"/>
        <v>-0.49382716049383646</v>
      </c>
      <c r="I321" s="24"/>
    </row>
    <row r="322" spans="1:9" s="8" customFormat="1" ht="138" customHeight="1">
      <c r="A322" s="285"/>
      <c r="B322" s="30" t="s">
        <v>1166</v>
      </c>
      <c r="C322" s="24" t="s">
        <v>1157</v>
      </c>
      <c r="D322" s="24" t="s">
        <v>1045</v>
      </c>
      <c r="E322" s="24">
        <v>50</v>
      </c>
      <c r="F322" s="24">
        <v>52</v>
      </c>
      <c r="G322" s="24">
        <f>G432</f>
        <v>0</v>
      </c>
      <c r="H322" s="24">
        <f t="shared" si="6"/>
        <v>-100</v>
      </c>
      <c r="I322" s="24" t="s">
        <v>468</v>
      </c>
    </row>
    <row r="323" spans="1:9" s="8" customFormat="1" ht="70.5" customHeight="1">
      <c r="A323" s="285"/>
      <c r="B323" s="30" t="s">
        <v>1168</v>
      </c>
      <c r="C323" s="24" t="s">
        <v>1157</v>
      </c>
      <c r="D323" s="24" t="s">
        <v>1169</v>
      </c>
      <c r="E323" s="24">
        <v>6</v>
      </c>
      <c r="F323" s="24">
        <v>3</v>
      </c>
      <c r="G323" s="24">
        <f>G463</f>
        <v>2</v>
      </c>
      <c r="H323" s="24">
        <f t="shared" si="6"/>
        <v>-33.33333333333334</v>
      </c>
      <c r="I323" s="24"/>
    </row>
    <row r="324" spans="1:9" s="8" customFormat="1" ht="87" customHeight="1">
      <c r="A324" s="6"/>
      <c r="B324" s="70" t="s">
        <v>534</v>
      </c>
      <c r="C324" s="70" t="s">
        <v>1157</v>
      </c>
      <c r="D324" s="10" t="s">
        <v>1045</v>
      </c>
      <c r="E324" s="48">
        <v>45</v>
      </c>
      <c r="F324" s="48">
        <v>55</v>
      </c>
      <c r="G324" s="48">
        <f>G464</f>
        <v>0</v>
      </c>
      <c r="H324" s="48">
        <f t="shared" si="6"/>
        <v>-100</v>
      </c>
      <c r="I324" s="6"/>
    </row>
    <row r="325" spans="1:9" s="8" customFormat="1" ht="67.5" customHeight="1">
      <c r="A325" s="6"/>
      <c r="B325" s="70" t="s">
        <v>535</v>
      </c>
      <c r="C325" s="70" t="s">
        <v>1157</v>
      </c>
      <c r="D325" s="10" t="s">
        <v>1169</v>
      </c>
      <c r="E325" s="48">
        <v>8</v>
      </c>
      <c r="F325" s="48">
        <v>16</v>
      </c>
      <c r="G325" s="48">
        <f>G503</f>
        <v>9</v>
      </c>
      <c r="H325" s="48">
        <f t="shared" si="6"/>
        <v>-43.75</v>
      </c>
      <c r="I325" s="6"/>
    </row>
    <row r="326" spans="1:9" s="8" customFormat="1" ht="64.5" customHeight="1">
      <c r="A326" s="6"/>
      <c r="B326" s="70" t="s">
        <v>536</v>
      </c>
      <c r="C326" s="70" t="s">
        <v>1157</v>
      </c>
      <c r="D326" s="10" t="s">
        <v>1045</v>
      </c>
      <c r="E326" s="48">
        <v>95</v>
      </c>
      <c r="F326" s="48">
        <v>95</v>
      </c>
      <c r="G326" s="48">
        <f>G512</f>
        <v>63</v>
      </c>
      <c r="H326" s="48">
        <f t="shared" si="6"/>
        <v>-33.684210526315795</v>
      </c>
      <c r="I326" s="6"/>
    </row>
    <row r="327" spans="1:9" s="8" customFormat="1" ht="16.5">
      <c r="A327" s="361" t="s">
        <v>537</v>
      </c>
      <c r="B327" s="361"/>
      <c r="C327" s="361"/>
      <c r="D327" s="361"/>
      <c r="E327" s="361"/>
      <c r="F327" s="361"/>
      <c r="G327" s="361"/>
      <c r="H327" s="361"/>
      <c r="I327" s="361"/>
    </row>
    <row r="328" spans="1:9" s="8" customFormat="1" ht="148.5">
      <c r="A328" s="6"/>
      <c r="B328" s="24" t="s">
        <v>538</v>
      </c>
      <c r="C328" s="24" t="s">
        <v>1157</v>
      </c>
      <c r="D328" s="24" t="s">
        <v>539</v>
      </c>
      <c r="E328" s="24">
        <v>100</v>
      </c>
      <c r="F328" s="24">
        <v>100</v>
      </c>
      <c r="G328" s="24">
        <v>100</v>
      </c>
      <c r="H328" s="31">
        <f>G328/F328*100-100</f>
        <v>0</v>
      </c>
      <c r="I328" s="24"/>
    </row>
    <row r="329" spans="1:9" s="8" customFormat="1" ht="39" customHeight="1">
      <c r="A329" s="357" t="s">
        <v>44</v>
      </c>
      <c r="B329" s="358"/>
      <c r="C329" s="358"/>
      <c r="D329" s="358"/>
      <c r="E329" s="358"/>
      <c r="F329" s="358"/>
      <c r="G329" s="358"/>
      <c r="H329" s="358"/>
      <c r="I329" s="359"/>
    </row>
    <row r="330" spans="1:9" s="8" customFormat="1" ht="84.75" customHeight="1">
      <c r="A330" s="12"/>
      <c r="B330" s="11" t="s">
        <v>45</v>
      </c>
      <c r="C330" s="24" t="s">
        <v>1157</v>
      </c>
      <c r="D330" s="24" t="s">
        <v>106</v>
      </c>
      <c r="E330" s="24">
        <v>13899</v>
      </c>
      <c r="F330" s="24">
        <v>15306</v>
      </c>
      <c r="G330" s="24">
        <v>13693</v>
      </c>
      <c r="H330" s="31">
        <f>G330/F330*100-100</f>
        <v>-10.53835097347445</v>
      </c>
      <c r="I330" s="24"/>
    </row>
    <row r="331" spans="1:9" s="8" customFormat="1" ht="51" customHeight="1">
      <c r="A331" s="332" t="s">
        <v>469</v>
      </c>
      <c r="B331" s="356"/>
      <c r="C331" s="356"/>
      <c r="D331" s="356"/>
      <c r="E331" s="356"/>
      <c r="F331" s="356"/>
      <c r="G331" s="356"/>
      <c r="H331" s="356"/>
      <c r="I331" s="356"/>
    </row>
    <row r="332" spans="1:9" s="8" customFormat="1" ht="121.5" customHeight="1">
      <c r="A332" s="12"/>
      <c r="B332" s="11" t="s">
        <v>46</v>
      </c>
      <c r="C332" s="24" t="s">
        <v>1157</v>
      </c>
      <c r="D332" s="24" t="s">
        <v>106</v>
      </c>
      <c r="E332" s="24">
        <v>1174</v>
      </c>
      <c r="F332" s="24">
        <v>1274</v>
      </c>
      <c r="G332" s="24">
        <v>1155</v>
      </c>
      <c r="H332" s="31">
        <f>G332/F332*100-100</f>
        <v>-9.340659340659343</v>
      </c>
      <c r="I332" s="6"/>
    </row>
    <row r="333" spans="1:9" s="8" customFormat="1" ht="39" customHeight="1">
      <c r="A333" s="378" t="s">
        <v>47</v>
      </c>
      <c r="B333" s="358"/>
      <c r="C333" s="358"/>
      <c r="D333" s="358"/>
      <c r="E333" s="358"/>
      <c r="F333" s="358"/>
      <c r="G333" s="358"/>
      <c r="H333" s="358"/>
      <c r="I333" s="359"/>
    </row>
    <row r="334" spans="1:9" s="8" customFormat="1" ht="148.5">
      <c r="A334" s="12"/>
      <c r="B334" s="11" t="s">
        <v>48</v>
      </c>
      <c r="C334" s="24" t="s">
        <v>1157</v>
      </c>
      <c r="D334" s="24" t="s">
        <v>106</v>
      </c>
      <c r="E334" s="24">
        <v>12601</v>
      </c>
      <c r="F334" s="24">
        <v>13908</v>
      </c>
      <c r="G334" s="24">
        <v>12415</v>
      </c>
      <c r="H334" s="31">
        <f>G334/F334*100-100</f>
        <v>-10.734828875467358</v>
      </c>
      <c r="I334" s="24"/>
    </row>
    <row r="335" spans="1:9" s="8" customFormat="1" ht="95.25" customHeight="1">
      <c r="A335" s="378" t="s">
        <v>597</v>
      </c>
      <c r="B335" s="358"/>
      <c r="C335" s="358"/>
      <c r="D335" s="358"/>
      <c r="E335" s="358"/>
      <c r="F335" s="358"/>
      <c r="G335" s="358"/>
      <c r="H335" s="358"/>
      <c r="I335" s="359"/>
    </row>
    <row r="336" spans="1:9" s="8" customFormat="1" ht="205.5" customHeight="1">
      <c r="A336" s="12"/>
      <c r="B336" s="11" t="s">
        <v>598</v>
      </c>
      <c r="C336" s="24" t="s">
        <v>1157</v>
      </c>
      <c r="D336" s="24" t="s">
        <v>106</v>
      </c>
      <c r="E336" s="24">
        <v>124</v>
      </c>
      <c r="F336" s="24">
        <v>124</v>
      </c>
      <c r="G336" s="24">
        <v>123</v>
      </c>
      <c r="H336" s="31">
        <f>G336/F336*100-100</f>
        <v>-0.8064516129032313</v>
      </c>
      <c r="I336" s="24"/>
    </row>
    <row r="337" spans="1:9" s="8" customFormat="1" ht="39" customHeight="1">
      <c r="A337" s="357" t="s">
        <v>599</v>
      </c>
      <c r="B337" s="358"/>
      <c r="C337" s="358"/>
      <c r="D337" s="358"/>
      <c r="E337" s="358"/>
      <c r="F337" s="358"/>
      <c r="G337" s="358"/>
      <c r="H337" s="358"/>
      <c r="I337" s="359"/>
    </row>
    <row r="338" spans="1:9" s="8" customFormat="1" ht="101.25" customHeight="1">
      <c r="A338" s="12" t="s">
        <v>1195</v>
      </c>
      <c r="B338" s="11" t="s">
        <v>560</v>
      </c>
      <c r="C338" s="286" t="s">
        <v>1157</v>
      </c>
      <c r="D338" s="10" t="s">
        <v>106</v>
      </c>
      <c r="E338" s="6">
        <v>10550</v>
      </c>
      <c r="F338" s="6">
        <v>11700</v>
      </c>
      <c r="G338" s="6">
        <v>10192</v>
      </c>
      <c r="H338" s="5">
        <f>G338/F338*100-100</f>
        <v>-12.8888888888889</v>
      </c>
      <c r="I338" s="6"/>
    </row>
    <row r="339" spans="1:9" s="8" customFormat="1" ht="77.25" customHeight="1">
      <c r="A339" s="332" t="s">
        <v>561</v>
      </c>
      <c r="B339" s="356"/>
      <c r="C339" s="356"/>
      <c r="D339" s="356"/>
      <c r="E339" s="356"/>
      <c r="F339" s="356"/>
      <c r="G339" s="356"/>
      <c r="H339" s="356"/>
      <c r="I339" s="356"/>
    </row>
    <row r="340" spans="1:9" s="8" customFormat="1" ht="132">
      <c r="A340" s="12"/>
      <c r="B340" s="11" t="s">
        <v>562</v>
      </c>
      <c r="C340" s="24" t="s">
        <v>1157</v>
      </c>
      <c r="D340" s="24" t="s">
        <v>106</v>
      </c>
      <c r="E340" s="24">
        <v>165</v>
      </c>
      <c r="F340" s="24">
        <v>165</v>
      </c>
      <c r="G340" s="24">
        <v>160</v>
      </c>
      <c r="H340" s="31">
        <f>G340/F340*100-100</f>
        <v>-3.030303030303031</v>
      </c>
      <c r="I340" s="24"/>
    </row>
    <row r="341" spans="1:9" s="8" customFormat="1" ht="42" customHeight="1">
      <c r="A341" s="357" t="s">
        <v>563</v>
      </c>
      <c r="B341" s="358"/>
      <c r="C341" s="358"/>
      <c r="D341" s="358"/>
      <c r="E341" s="358"/>
      <c r="F341" s="358"/>
      <c r="G341" s="358"/>
      <c r="H341" s="358"/>
      <c r="I341" s="359"/>
    </row>
    <row r="342" spans="1:9" s="8" customFormat="1" ht="99">
      <c r="A342" s="12"/>
      <c r="B342" s="11" t="s">
        <v>564</v>
      </c>
      <c r="C342" s="24" t="s">
        <v>1157</v>
      </c>
      <c r="D342" s="24" t="s">
        <v>106</v>
      </c>
      <c r="E342" s="24">
        <v>584</v>
      </c>
      <c r="F342" s="24">
        <v>550</v>
      </c>
      <c r="G342" s="24">
        <v>542</v>
      </c>
      <c r="H342" s="31">
        <f>G342/F342*100-100</f>
        <v>-1.4545454545454533</v>
      </c>
      <c r="I342" s="6"/>
    </row>
    <row r="343" spans="1:9" s="8" customFormat="1" ht="40.5" customHeight="1">
      <c r="A343" s="357" t="s">
        <v>1054</v>
      </c>
      <c r="B343" s="358"/>
      <c r="C343" s="358"/>
      <c r="D343" s="358"/>
      <c r="E343" s="358"/>
      <c r="F343" s="358"/>
      <c r="G343" s="358"/>
      <c r="H343" s="358"/>
      <c r="I343" s="359"/>
    </row>
    <row r="344" spans="1:9" s="8" customFormat="1" ht="99" customHeight="1">
      <c r="A344" s="12"/>
      <c r="B344" s="11" t="s">
        <v>1055</v>
      </c>
      <c r="C344" s="24" t="s">
        <v>1157</v>
      </c>
      <c r="D344" s="53" t="s">
        <v>106</v>
      </c>
      <c r="E344" s="53">
        <v>841</v>
      </c>
      <c r="F344" s="53">
        <v>850</v>
      </c>
      <c r="G344" s="53">
        <v>813</v>
      </c>
      <c r="H344" s="54">
        <f>G344/F344*100-100</f>
        <v>-4.352941176470594</v>
      </c>
      <c r="I344" s="6"/>
    </row>
    <row r="345" spans="1:9" s="8" customFormat="1" ht="48.75" customHeight="1">
      <c r="A345" s="357" t="s">
        <v>1056</v>
      </c>
      <c r="B345" s="358"/>
      <c r="C345" s="358"/>
      <c r="D345" s="358"/>
      <c r="E345" s="358"/>
      <c r="F345" s="358"/>
      <c r="G345" s="358"/>
      <c r="H345" s="358"/>
      <c r="I345" s="359"/>
    </row>
    <row r="346" spans="1:9" s="8" customFormat="1" ht="91.5" customHeight="1">
      <c r="A346" s="12"/>
      <c r="B346" s="11" t="s">
        <v>1057</v>
      </c>
      <c r="C346" s="24" t="s">
        <v>1157</v>
      </c>
      <c r="D346" s="53" t="s">
        <v>106</v>
      </c>
      <c r="E346" s="53">
        <v>1425</v>
      </c>
      <c r="F346" s="53">
        <v>2200</v>
      </c>
      <c r="G346" s="53">
        <v>1223</v>
      </c>
      <c r="H346" s="54">
        <f>G346/F346*100-100</f>
        <v>-44.40909090909091</v>
      </c>
      <c r="I346" s="6"/>
    </row>
    <row r="347" spans="1:9" s="8" customFormat="1" ht="56.25" customHeight="1">
      <c r="A347" s="355" t="s">
        <v>1058</v>
      </c>
      <c r="B347" s="355"/>
      <c r="C347" s="355"/>
      <c r="D347" s="355"/>
      <c r="E347" s="355"/>
      <c r="F347" s="355"/>
      <c r="G347" s="355"/>
      <c r="H347" s="355"/>
      <c r="I347" s="355"/>
    </row>
    <row r="348" spans="1:9" s="8" customFormat="1" ht="120" customHeight="1">
      <c r="A348" s="12"/>
      <c r="B348" s="11" t="s">
        <v>1059</v>
      </c>
      <c r="C348" s="24" t="s">
        <v>1157</v>
      </c>
      <c r="D348" s="24" t="s">
        <v>106</v>
      </c>
      <c r="E348" s="24">
        <v>12</v>
      </c>
      <c r="F348" s="24">
        <v>25</v>
      </c>
      <c r="G348" s="24">
        <v>9</v>
      </c>
      <c r="H348" s="31">
        <f>G348/F348*100-100</f>
        <v>-64</v>
      </c>
      <c r="I348" s="6"/>
    </row>
    <row r="349" spans="1:9" s="8" customFormat="1" ht="42" customHeight="1">
      <c r="A349" s="355" t="s">
        <v>1060</v>
      </c>
      <c r="B349" s="355"/>
      <c r="C349" s="355"/>
      <c r="D349" s="355"/>
      <c r="E349" s="355"/>
      <c r="F349" s="355"/>
      <c r="G349" s="355"/>
      <c r="H349" s="355"/>
      <c r="I349" s="355"/>
    </row>
    <row r="350" spans="1:9" s="8" customFormat="1" ht="99">
      <c r="A350" s="12"/>
      <c r="B350" s="11" t="s">
        <v>1061</v>
      </c>
      <c r="C350" s="24" t="s">
        <v>1157</v>
      </c>
      <c r="D350" s="24" t="s">
        <v>106</v>
      </c>
      <c r="E350" s="24">
        <v>1486</v>
      </c>
      <c r="F350" s="24">
        <v>1600</v>
      </c>
      <c r="G350" s="24">
        <v>1497</v>
      </c>
      <c r="H350" s="31">
        <f>G350/F350*100-100</f>
        <v>-6.4375</v>
      </c>
      <c r="I350" s="6"/>
    </row>
    <row r="351" spans="1:9" s="8" customFormat="1" ht="24.75" customHeight="1">
      <c r="A351" s="397" t="s">
        <v>443</v>
      </c>
      <c r="B351" s="398"/>
      <c r="C351" s="398"/>
      <c r="D351" s="398"/>
      <c r="E351" s="398"/>
      <c r="F351" s="398"/>
      <c r="G351" s="398"/>
      <c r="H351" s="398"/>
      <c r="I351" s="398"/>
    </row>
    <row r="352" spans="1:9" s="8" customFormat="1" ht="104.25" customHeight="1">
      <c r="A352" s="12"/>
      <c r="B352" s="11" t="s">
        <v>444</v>
      </c>
      <c r="C352" s="24" t="s">
        <v>1157</v>
      </c>
      <c r="D352" s="24" t="s">
        <v>106</v>
      </c>
      <c r="E352" s="24">
        <v>2</v>
      </c>
      <c r="F352" s="24">
        <v>2</v>
      </c>
      <c r="G352" s="24">
        <v>2</v>
      </c>
      <c r="H352" s="31">
        <f>G352/F352*100-100</f>
        <v>0</v>
      </c>
      <c r="I352" s="24"/>
    </row>
    <row r="353" spans="1:9" s="8" customFormat="1" ht="45.75" customHeight="1">
      <c r="A353" s="376" t="s">
        <v>445</v>
      </c>
      <c r="B353" s="377"/>
      <c r="C353" s="377"/>
      <c r="D353" s="377"/>
      <c r="E353" s="377"/>
      <c r="F353" s="377"/>
      <c r="G353" s="377"/>
      <c r="H353" s="377"/>
      <c r="I353" s="377"/>
    </row>
    <row r="354" spans="1:9" s="8" customFormat="1" ht="137.25" customHeight="1">
      <c r="A354" s="12"/>
      <c r="B354" s="11" t="s">
        <v>446</v>
      </c>
      <c r="C354" s="24" t="s">
        <v>1157</v>
      </c>
      <c r="D354" s="24" t="s">
        <v>106</v>
      </c>
      <c r="E354" s="24">
        <v>1</v>
      </c>
      <c r="F354" s="24">
        <v>1</v>
      </c>
      <c r="G354" s="24">
        <v>1</v>
      </c>
      <c r="H354" s="31">
        <f>G354/F354*100-100</f>
        <v>0</v>
      </c>
      <c r="I354" s="24"/>
    </row>
    <row r="355" spans="1:9" s="8" customFormat="1" ht="24" customHeight="1">
      <c r="A355" s="357" t="s">
        <v>447</v>
      </c>
      <c r="B355" s="358"/>
      <c r="C355" s="358"/>
      <c r="D355" s="358"/>
      <c r="E355" s="358"/>
      <c r="F355" s="358"/>
      <c r="G355" s="358"/>
      <c r="H355" s="358"/>
      <c r="I355" s="359"/>
    </row>
    <row r="356" spans="1:9" s="8" customFormat="1" ht="81" customHeight="1">
      <c r="A356" s="12"/>
      <c r="B356" s="11" t="s">
        <v>448</v>
      </c>
      <c r="C356" s="24" t="s">
        <v>1157</v>
      </c>
      <c r="D356" s="53" t="s">
        <v>106</v>
      </c>
      <c r="E356" s="53">
        <v>1</v>
      </c>
      <c r="F356" s="53">
        <v>1</v>
      </c>
      <c r="G356" s="53">
        <v>1</v>
      </c>
      <c r="H356" s="54">
        <f>G356/F356*100-100</f>
        <v>0</v>
      </c>
      <c r="I356" s="53"/>
    </row>
    <row r="357" spans="1:9" s="8" customFormat="1" ht="39" customHeight="1">
      <c r="A357" s="357" t="s">
        <v>449</v>
      </c>
      <c r="B357" s="358"/>
      <c r="C357" s="358"/>
      <c r="D357" s="358"/>
      <c r="E357" s="358"/>
      <c r="F357" s="358"/>
      <c r="G357" s="358"/>
      <c r="H357" s="358"/>
      <c r="I357" s="359"/>
    </row>
    <row r="358" spans="1:9" s="8" customFormat="1" ht="81.75" customHeight="1">
      <c r="A358" s="12"/>
      <c r="B358" s="11" t="s">
        <v>450</v>
      </c>
      <c r="C358" s="24" t="s">
        <v>1157</v>
      </c>
      <c r="D358" s="24" t="s">
        <v>106</v>
      </c>
      <c r="E358" s="24">
        <v>6075</v>
      </c>
      <c r="F358" s="24">
        <v>6130</v>
      </c>
      <c r="G358" s="24">
        <v>6070</v>
      </c>
      <c r="H358" s="31">
        <f>G358/F358*100-100</f>
        <v>-0.9787928221859659</v>
      </c>
      <c r="I358" s="6"/>
    </row>
    <row r="359" spans="1:9" s="8" customFormat="1" ht="27.75" customHeight="1">
      <c r="A359" s="356" t="s">
        <v>451</v>
      </c>
      <c r="B359" s="356"/>
      <c r="C359" s="356"/>
      <c r="D359" s="356"/>
      <c r="E359" s="356"/>
      <c r="F359" s="356"/>
      <c r="G359" s="356"/>
      <c r="H359" s="356"/>
      <c r="I359" s="356"/>
    </row>
    <row r="360" spans="1:9" s="8" customFormat="1" ht="63.75" customHeight="1">
      <c r="A360" s="12"/>
      <c r="B360" s="11" t="s">
        <v>452</v>
      </c>
      <c r="C360" s="24" t="s">
        <v>1157</v>
      </c>
      <c r="D360" s="24" t="s">
        <v>106</v>
      </c>
      <c r="E360" s="24">
        <v>15</v>
      </c>
      <c r="F360" s="24">
        <v>20</v>
      </c>
      <c r="G360" s="24">
        <v>14</v>
      </c>
      <c r="H360" s="24">
        <f>G360/F360*100-100</f>
        <v>-30</v>
      </c>
      <c r="I360" s="6"/>
    </row>
    <row r="361" spans="1:9" s="8" customFormat="1" ht="30.75" customHeight="1">
      <c r="A361" s="378" t="s">
        <v>470</v>
      </c>
      <c r="B361" s="358"/>
      <c r="C361" s="358"/>
      <c r="D361" s="358"/>
      <c r="E361" s="358"/>
      <c r="F361" s="358"/>
      <c r="G361" s="358"/>
      <c r="H361" s="358"/>
      <c r="I361" s="359"/>
    </row>
    <row r="362" spans="1:9" s="8" customFormat="1" ht="75" customHeight="1">
      <c r="A362" s="12"/>
      <c r="B362" s="11" t="s">
        <v>453</v>
      </c>
      <c r="C362" s="24" t="s">
        <v>1157</v>
      </c>
      <c r="D362" s="24" t="s">
        <v>106</v>
      </c>
      <c r="E362" s="24">
        <v>58</v>
      </c>
      <c r="F362" s="24">
        <v>62</v>
      </c>
      <c r="G362" s="24">
        <v>58</v>
      </c>
      <c r="H362" s="31">
        <f>G362/F362*100-100</f>
        <v>-6.451612903225808</v>
      </c>
      <c r="I362" s="6"/>
    </row>
    <row r="363" spans="1:9" s="8" customFormat="1" ht="37.5" customHeight="1">
      <c r="A363" s="357" t="s">
        <v>209</v>
      </c>
      <c r="B363" s="358"/>
      <c r="C363" s="358"/>
      <c r="D363" s="358"/>
      <c r="E363" s="358"/>
      <c r="F363" s="358"/>
      <c r="G363" s="358"/>
      <c r="H363" s="358"/>
      <c r="I363" s="359"/>
    </row>
    <row r="364" spans="1:9" s="8" customFormat="1" ht="99">
      <c r="A364" s="12"/>
      <c r="B364" s="11" t="s">
        <v>210</v>
      </c>
      <c r="C364" s="24" t="s">
        <v>1157</v>
      </c>
      <c r="D364" s="24" t="s">
        <v>106</v>
      </c>
      <c r="E364" s="24">
        <v>2</v>
      </c>
      <c r="F364" s="24">
        <v>3</v>
      </c>
      <c r="G364" s="24">
        <v>2</v>
      </c>
      <c r="H364" s="31">
        <f>G364/F364*100-100</f>
        <v>-33.33333333333334</v>
      </c>
      <c r="I364" s="6"/>
    </row>
    <row r="365" spans="1:9" s="8" customFormat="1" ht="40.5" customHeight="1">
      <c r="A365" s="355" t="s">
        <v>211</v>
      </c>
      <c r="B365" s="355"/>
      <c r="C365" s="355"/>
      <c r="D365" s="355"/>
      <c r="E365" s="355"/>
      <c r="F365" s="355"/>
      <c r="G365" s="355"/>
      <c r="H365" s="355"/>
      <c r="I365" s="355"/>
    </row>
    <row r="366" spans="1:9" s="8" customFormat="1" ht="99">
      <c r="A366" s="12"/>
      <c r="B366" s="11" t="s">
        <v>212</v>
      </c>
      <c r="C366" s="24" t="s">
        <v>1157</v>
      </c>
      <c r="D366" s="24" t="s">
        <v>106</v>
      </c>
      <c r="E366" s="24">
        <v>2128</v>
      </c>
      <c r="F366" s="24">
        <v>2160</v>
      </c>
      <c r="G366" s="24">
        <v>1986</v>
      </c>
      <c r="H366" s="31">
        <f>G366/F366*100-100</f>
        <v>-8.055555555555557</v>
      </c>
      <c r="I366" s="6"/>
    </row>
    <row r="367" spans="1:9" s="8" customFormat="1" ht="39.75" customHeight="1">
      <c r="A367" s="357" t="s">
        <v>213</v>
      </c>
      <c r="B367" s="358"/>
      <c r="C367" s="358"/>
      <c r="D367" s="358"/>
      <c r="E367" s="358"/>
      <c r="F367" s="358"/>
      <c r="G367" s="358"/>
      <c r="H367" s="358"/>
      <c r="I367" s="359"/>
    </row>
    <row r="368" spans="1:9" s="8" customFormat="1" ht="82.5">
      <c r="A368" s="12"/>
      <c r="B368" s="11" t="s">
        <v>214</v>
      </c>
      <c r="C368" s="24" t="s">
        <v>1157</v>
      </c>
      <c r="D368" s="24" t="s">
        <v>106</v>
      </c>
      <c r="E368" s="24">
        <v>206</v>
      </c>
      <c r="F368" s="24">
        <v>220</v>
      </c>
      <c r="G368" s="24">
        <v>195</v>
      </c>
      <c r="H368" s="31">
        <f>G368/F368*100-100</f>
        <v>-11.36363636363636</v>
      </c>
      <c r="I368" s="6"/>
    </row>
    <row r="369" spans="1:9" s="8" customFormat="1" ht="31.5" customHeight="1">
      <c r="A369" s="356" t="s">
        <v>215</v>
      </c>
      <c r="B369" s="356"/>
      <c r="C369" s="356"/>
      <c r="D369" s="356"/>
      <c r="E369" s="356"/>
      <c r="F369" s="356"/>
      <c r="G369" s="356"/>
      <c r="H369" s="356"/>
      <c r="I369" s="356"/>
    </row>
    <row r="370" spans="1:9" s="8" customFormat="1" ht="60.75" customHeight="1">
      <c r="A370" s="12"/>
      <c r="B370" s="11" t="s">
        <v>216</v>
      </c>
      <c r="C370" s="24" t="s">
        <v>1157</v>
      </c>
      <c r="D370" s="24" t="s">
        <v>106</v>
      </c>
      <c r="E370" s="24">
        <v>79</v>
      </c>
      <c r="F370" s="24">
        <v>120</v>
      </c>
      <c r="G370" s="24">
        <v>72</v>
      </c>
      <c r="H370" s="24">
        <f>G370/F370*100-100</f>
        <v>-40</v>
      </c>
      <c r="I370" s="6"/>
    </row>
    <row r="371" spans="1:9" s="8" customFormat="1" ht="39" customHeight="1">
      <c r="A371" s="355" t="s">
        <v>217</v>
      </c>
      <c r="B371" s="355"/>
      <c r="C371" s="355"/>
      <c r="D371" s="355"/>
      <c r="E371" s="355"/>
      <c r="F371" s="355"/>
      <c r="G371" s="355"/>
      <c r="H371" s="355"/>
      <c r="I371" s="355"/>
    </row>
    <row r="372" spans="1:9" s="8" customFormat="1" ht="95.25" customHeight="1">
      <c r="A372" s="7"/>
      <c r="B372" s="9" t="s">
        <v>218</v>
      </c>
      <c r="C372" s="24" t="s">
        <v>1157</v>
      </c>
      <c r="D372" s="24" t="s">
        <v>106</v>
      </c>
      <c r="E372" s="24">
        <v>1006</v>
      </c>
      <c r="F372" s="24">
        <v>1060</v>
      </c>
      <c r="G372" s="24">
        <v>1093</v>
      </c>
      <c r="H372" s="31">
        <f>G372/F372*100-100</f>
        <v>3.1132075471698215</v>
      </c>
      <c r="I372" s="24" t="s">
        <v>471</v>
      </c>
    </row>
    <row r="373" spans="1:9" s="8" customFormat="1" ht="97.5" customHeight="1">
      <c r="A373" s="7"/>
      <c r="B373" s="11" t="s">
        <v>219</v>
      </c>
      <c r="C373" s="24" t="s">
        <v>1157</v>
      </c>
      <c r="D373" s="24" t="s">
        <v>106</v>
      </c>
      <c r="E373" s="24">
        <v>188</v>
      </c>
      <c r="F373" s="24">
        <v>197</v>
      </c>
      <c r="G373" s="24">
        <v>191</v>
      </c>
      <c r="H373" s="31">
        <f>G373/F373*100</f>
        <v>96.95431472081218</v>
      </c>
      <c r="I373" s="24"/>
    </row>
    <row r="374" spans="1:9" s="8" customFormat="1" ht="95.25" customHeight="1">
      <c r="A374" s="12"/>
      <c r="B374" s="11" t="s">
        <v>220</v>
      </c>
      <c r="C374" s="24" t="s">
        <v>1157</v>
      </c>
      <c r="D374" s="24" t="s">
        <v>106</v>
      </c>
      <c r="E374" s="24">
        <v>117</v>
      </c>
      <c r="F374" s="24">
        <v>110</v>
      </c>
      <c r="G374" s="24">
        <v>0</v>
      </c>
      <c r="H374" s="24">
        <f>G374/F374*100-100</f>
        <v>-100</v>
      </c>
      <c r="I374" s="24" t="s">
        <v>221</v>
      </c>
    </row>
    <row r="375" spans="1:9" s="8" customFormat="1" ht="60.75" customHeight="1">
      <c r="A375" s="354" t="s">
        <v>222</v>
      </c>
      <c r="B375" s="354"/>
      <c r="C375" s="354"/>
      <c r="D375" s="354"/>
      <c r="E375" s="354"/>
      <c r="F375" s="354"/>
      <c r="G375" s="354"/>
      <c r="H375" s="354"/>
      <c r="I375" s="354"/>
    </row>
    <row r="376" spans="1:9" s="8" customFormat="1" ht="186.75" customHeight="1">
      <c r="A376" s="12"/>
      <c r="B376" s="11" t="s">
        <v>223</v>
      </c>
      <c r="C376" s="24" t="s">
        <v>1157</v>
      </c>
      <c r="D376" s="24" t="s">
        <v>106</v>
      </c>
      <c r="E376" s="24">
        <v>22</v>
      </c>
      <c r="F376" s="24">
        <v>25</v>
      </c>
      <c r="G376" s="24">
        <v>21</v>
      </c>
      <c r="H376" s="24">
        <f>G376/F376*100-100</f>
        <v>-16</v>
      </c>
      <c r="I376" s="6"/>
    </row>
    <row r="377" spans="1:9" s="8" customFormat="1" ht="16.5">
      <c r="A377" s="356" t="s">
        <v>224</v>
      </c>
      <c r="B377" s="356"/>
      <c r="C377" s="356"/>
      <c r="D377" s="356"/>
      <c r="E377" s="356"/>
      <c r="F377" s="356"/>
      <c r="G377" s="356"/>
      <c r="H377" s="356"/>
      <c r="I377" s="356"/>
    </row>
    <row r="378" spans="1:9" s="8" customFormat="1" ht="74.25" customHeight="1">
      <c r="A378" s="12"/>
      <c r="B378" s="11" t="s">
        <v>225</v>
      </c>
      <c r="C378" s="24" t="s">
        <v>1157</v>
      </c>
      <c r="D378" s="24" t="s">
        <v>106</v>
      </c>
      <c r="E378" s="24">
        <v>120</v>
      </c>
      <c r="F378" s="24">
        <v>130</v>
      </c>
      <c r="G378" s="24">
        <v>45</v>
      </c>
      <c r="H378" s="31">
        <f>G378/F378*100-100</f>
        <v>-65.38461538461539</v>
      </c>
      <c r="I378" s="6"/>
    </row>
    <row r="379" spans="1:9" s="8" customFormat="1" ht="39" customHeight="1">
      <c r="A379" s="357" t="s">
        <v>226</v>
      </c>
      <c r="B379" s="358"/>
      <c r="C379" s="358"/>
      <c r="D379" s="358"/>
      <c r="E379" s="358"/>
      <c r="F379" s="358"/>
      <c r="G379" s="358"/>
      <c r="H379" s="358"/>
      <c r="I379" s="359"/>
    </row>
    <row r="380" spans="1:9" s="8" customFormat="1" ht="81.75" customHeight="1">
      <c r="A380" s="12"/>
      <c r="B380" s="11" t="s">
        <v>348</v>
      </c>
      <c r="C380" s="24" t="s">
        <v>1157</v>
      </c>
      <c r="D380" s="24" t="s">
        <v>106</v>
      </c>
      <c r="E380" s="24">
        <v>340</v>
      </c>
      <c r="F380" s="24">
        <v>360</v>
      </c>
      <c r="G380" s="24">
        <v>153</v>
      </c>
      <c r="H380" s="24">
        <f>G380/F380*100-100</f>
        <v>-57.5</v>
      </c>
      <c r="I380" s="6"/>
    </row>
    <row r="381" spans="1:9" s="8" customFormat="1" ht="34.5" customHeight="1">
      <c r="A381" s="354" t="s">
        <v>472</v>
      </c>
      <c r="B381" s="354"/>
      <c r="C381" s="354"/>
      <c r="D381" s="354"/>
      <c r="E381" s="354"/>
      <c r="F381" s="354"/>
      <c r="G381" s="354"/>
      <c r="H381" s="354"/>
      <c r="I381" s="354"/>
    </row>
    <row r="382" spans="1:9" s="8" customFormat="1" ht="132" customHeight="1">
      <c r="A382" s="12"/>
      <c r="B382" s="11" t="s">
        <v>1071</v>
      </c>
      <c r="C382" s="24" t="s">
        <v>1157</v>
      </c>
      <c r="D382" s="24" t="s">
        <v>106</v>
      </c>
      <c r="E382" s="24">
        <v>175</v>
      </c>
      <c r="F382" s="24">
        <v>220</v>
      </c>
      <c r="G382" s="24">
        <v>67</v>
      </c>
      <c r="H382" s="31">
        <f>G382/F382*100-100</f>
        <v>-69.54545454545455</v>
      </c>
      <c r="I382" s="24"/>
    </row>
    <row r="383" spans="1:9" s="8" customFormat="1" ht="33.75" customHeight="1">
      <c r="A383" s="355" t="s">
        <v>1072</v>
      </c>
      <c r="B383" s="355"/>
      <c r="C383" s="355"/>
      <c r="D383" s="355"/>
      <c r="E383" s="355"/>
      <c r="F383" s="355"/>
      <c r="G383" s="355"/>
      <c r="H383" s="355"/>
      <c r="I383" s="355"/>
    </row>
    <row r="384" spans="1:9" s="8" customFormat="1" ht="152.25" customHeight="1">
      <c r="A384" s="12"/>
      <c r="B384" s="11" t="s">
        <v>1073</v>
      </c>
      <c r="C384" s="24" t="s">
        <v>1157</v>
      </c>
      <c r="D384" s="24" t="s">
        <v>106</v>
      </c>
      <c r="E384" s="24">
        <v>506</v>
      </c>
      <c r="F384" s="24">
        <v>522</v>
      </c>
      <c r="G384" s="24">
        <v>497</v>
      </c>
      <c r="H384" s="31">
        <f>G384/F384*100-100</f>
        <v>-4.789272030651333</v>
      </c>
      <c r="I384" s="6"/>
    </row>
    <row r="385" spans="1:9" s="8" customFormat="1" ht="34.5" customHeight="1">
      <c r="A385" s="355" t="s">
        <v>1074</v>
      </c>
      <c r="B385" s="355"/>
      <c r="C385" s="355"/>
      <c r="D385" s="355"/>
      <c r="E385" s="355"/>
      <c r="F385" s="355"/>
      <c r="G385" s="355"/>
      <c r="H385" s="355"/>
      <c r="I385" s="355"/>
    </row>
    <row r="386" spans="1:9" s="8" customFormat="1" ht="135.75" customHeight="1">
      <c r="A386" s="12"/>
      <c r="B386" s="11" t="s">
        <v>600</v>
      </c>
      <c r="C386" s="24" t="s">
        <v>1157</v>
      </c>
      <c r="D386" s="24" t="s">
        <v>106</v>
      </c>
      <c r="E386" s="24">
        <v>241</v>
      </c>
      <c r="F386" s="24">
        <v>461</v>
      </c>
      <c r="G386" s="24">
        <v>317</v>
      </c>
      <c r="H386" s="31">
        <f>G386/F386*100-100</f>
        <v>-31.23644251626898</v>
      </c>
      <c r="I386" s="6"/>
    </row>
    <row r="387" spans="1:9" s="8" customFormat="1" ht="23.25" customHeight="1">
      <c r="A387" s="356" t="s">
        <v>601</v>
      </c>
      <c r="B387" s="356"/>
      <c r="C387" s="356"/>
      <c r="D387" s="356"/>
      <c r="E387" s="356"/>
      <c r="F387" s="356"/>
      <c r="G387" s="356"/>
      <c r="H387" s="356"/>
      <c r="I387" s="356"/>
    </row>
    <row r="388" spans="1:9" s="8" customFormat="1" ht="78" customHeight="1">
      <c r="A388" s="12"/>
      <c r="B388" s="11" t="s">
        <v>602</v>
      </c>
      <c r="C388" s="24" t="s">
        <v>1157</v>
      </c>
      <c r="D388" s="24" t="s">
        <v>106</v>
      </c>
      <c r="E388" s="24">
        <v>3108</v>
      </c>
      <c r="F388" s="24">
        <v>3749</v>
      </c>
      <c r="G388" s="24">
        <v>3052</v>
      </c>
      <c r="H388" s="31">
        <f>G388/F388*100-100</f>
        <v>-18.59162443318219</v>
      </c>
      <c r="I388" s="6"/>
    </row>
    <row r="389" spans="1:9" s="8" customFormat="1" ht="56.25" customHeight="1">
      <c r="A389" s="355" t="s">
        <v>603</v>
      </c>
      <c r="B389" s="355"/>
      <c r="C389" s="355"/>
      <c r="D389" s="355"/>
      <c r="E389" s="355"/>
      <c r="F389" s="355"/>
      <c r="G389" s="355"/>
      <c r="H389" s="355"/>
      <c r="I389" s="355"/>
    </row>
    <row r="390" spans="1:9" s="8" customFormat="1" ht="72" customHeight="1">
      <c r="A390" s="12"/>
      <c r="B390" s="11" t="s">
        <v>604</v>
      </c>
      <c r="C390" s="24" t="s">
        <v>1157</v>
      </c>
      <c r="D390" s="24" t="s">
        <v>605</v>
      </c>
      <c r="E390" s="24">
        <v>65545</v>
      </c>
      <c r="F390" s="24">
        <v>65600</v>
      </c>
      <c r="G390" s="24">
        <f>G392</f>
        <v>35626</v>
      </c>
      <c r="H390" s="31">
        <f>G390/F390*100-100</f>
        <v>-45.6920731707317</v>
      </c>
      <c r="I390" s="6"/>
    </row>
    <row r="391" spans="1:9" s="8" customFormat="1" ht="57.75" customHeight="1">
      <c r="A391" s="355" t="s">
        <v>606</v>
      </c>
      <c r="B391" s="355"/>
      <c r="C391" s="355"/>
      <c r="D391" s="355"/>
      <c r="E391" s="355"/>
      <c r="F391" s="355"/>
      <c r="G391" s="355"/>
      <c r="H391" s="355"/>
      <c r="I391" s="355"/>
    </row>
    <row r="392" spans="1:9" s="8" customFormat="1" ht="52.5" customHeight="1">
      <c r="A392" s="12"/>
      <c r="B392" s="11" t="s">
        <v>607</v>
      </c>
      <c r="C392" s="24" t="s">
        <v>1157</v>
      </c>
      <c r="D392" s="24" t="s">
        <v>605</v>
      </c>
      <c r="E392" s="24">
        <v>65545</v>
      </c>
      <c r="F392" s="24">
        <v>65600</v>
      </c>
      <c r="G392" s="24">
        <f>G394</f>
        <v>35626</v>
      </c>
      <c r="H392" s="31">
        <f>G392/F392*100-100</f>
        <v>-45.6920731707317</v>
      </c>
      <c r="I392" s="6"/>
    </row>
    <row r="393" spans="1:9" s="8" customFormat="1" ht="41.25" customHeight="1">
      <c r="A393" s="357" t="s">
        <v>608</v>
      </c>
      <c r="B393" s="358"/>
      <c r="C393" s="358"/>
      <c r="D393" s="358"/>
      <c r="E393" s="358"/>
      <c r="F393" s="358"/>
      <c r="G393" s="358"/>
      <c r="H393" s="358"/>
      <c r="I393" s="359"/>
    </row>
    <row r="394" spans="1:9" s="8" customFormat="1" ht="72.75" customHeight="1">
      <c r="A394" s="115"/>
      <c r="B394" s="11" t="s">
        <v>609</v>
      </c>
      <c r="C394" s="24" t="s">
        <v>1157</v>
      </c>
      <c r="D394" s="24" t="s">
        <v>605</v>
      </c>
      <c r="E394" s="24">
        <v>65545</v>
      </c>
      <c r="F394" s="24">
        <v>65600</v>
      </c>
      <c r="G394" s="24">
        <v>35626</v>
      </c>
      <c r="H394" s="31">
        <f>G394/F394*100-100</f>
        <v>-45.6920731707317</v>
      </c>
      <c r="I394" s="115"/>
    </row>
    <row r="395" spans="1:9" s="8" customFormat="1" ht="54" customHeight="1">
      <c r="A395" s="115"/>
      <c r="B395" s="11" t="s">
        <v>610</v>
      </c>
      <c r="C395" s="24" t="s">
        <v>1157</v>
      </c>
      <c r="D395" s="24" t="s">
        <v>611</v>
      </c>
      <c r="E395" s="24">
        <v>16</v>
      </c>
      <c r="F395" s="24">
        <v>16</v>
      </c>
      <c r="G395" s="24">
        <v>16</v>
      </c>
      <c r="H395" s="24">
        <f>G395/F395*100-100</f>
        <v>0</v>
      </c>
      <c r="I395" s="115"/>
    </row>
    <row r="396" spans="1:9" s="8" customFormat="1" ht="115.5">
      <c r="A396" s="12"/>
      <c r="B396" s="11" t="s">
        <v>612</v>
      </c>
      <c r="C396" s="24" t="s">
        <v>1157</v>
      </c>
      <c r="D396" s="24" t="s">
        <v>605</v>
      </c>
      <c r="E396" s="24">
        <v>2544</v>
      </c>
      <c r="F396" s="24">
        <v>2550</v>
      </c>
      <c r="G396" s="24">
        <v>1245</v>
      </c>
      <c r="H396" s="31">
        <f>G396/F396*100-100</f>
        <v>-51.1764705882353</v>
      </c>
      <c r="I396" s="6"/>
    </row>
    <row r="397" spans="1:9" s="8" customFormat="1" ht="32.25" customHeight="1">
      <c r="A397" s="355" t="s">
        <v>613</v>
      </c>
      <c r="B397" s="355"/>
      <c r="C397" s="355"/>
      <c r="D397" s="355"/>
      <c r="E397" s="355"/>
      <c r="F397" s="355"/>
      <c r="G397" s="355"/>
      <c r="H397" s="355"/>
      <c r="I397" s="355"/>
    </row>
    <row r="398" spans="1:9" s="8" customFormat="1" ht="66">
      <c r="A398" s="12"/>
      <c r="B398" s="11" t="s">
        <v>614</v>
      </c>
      <c r="C398" s="24" t="s">
        <v>1157</v>
      </c>
      <c r="D398" s="24" t="s">
        <v>106</v>
      </c>
      <c r="E398" s="24">
        <v>238</v>
      </c>
      <c r="F398" s="24">
        <v>335</v>
      </c>
      <c r="G398" s="24">
        <v>331</v>
      </c>
      <c r="H398" s="31">
        <f>G398/F398*100-100</f>
        <v>-1.1940298507462757</v>
      </c>
      <c r="I398" s="6"/>
    </row>
    <row r="399" spans="1:9" s="8" customFormat="1" ht="35.25" customHeight="1">
      <c r="A399" s="357" t="s">
        <v>615</v>
      </c>
      <c r="B399" s="358"/>
      <c r="C399" s="358"/>
      <c r="D399" s="358"/>
      <c r="E399" s="358"/>
      <c r="F399" s="358"/>
      <c r="G399" s="358"/>
      <c r="H399" s="358"/>
      <c r="I399" s="359"/>
    </row>
    <row r="400" spans="1:9" s="8" customFormat="1" ht="99">
      <c r="A400" s="12"/>
      <c r="B400" s="11" t="s">
        <v>616</v>
      </c>
      <c r="C400" s="24" t="s">
        <v>1157</v>
      </c>
      <c r="D400" s="24" t="s">
        <v>106</v>
      </c>
      <c r="E400" s="24">
        <v>102</v>
      </c>
      <c r="F400" s="24">
        <v>115</v>
      </c>
      <c r="G400" s="24">
        <v>107</v>
      </c>
      <c r="H400" s="31">
        <f>G400/F400*100-100</f>
        <v>-6.956521739130437</v>
      </c>
      <c r="I400" s="24"/>
    </row>
    <row r="401" spans="1:9" s="8" customFormat="1" ht="38.25" customHeight="1">
      <c r="A401" s="357" t="s">
        <v>617</v>
      </c>
      <c r="B401" s="358"/>
      <c r="C401" s="358"/>
      <c r="D401" s="358"/>
      <c r="E401" s="358"/>
      <c r="F401" s="358"/>
      <c r="G401" s="358"/>
      <c r="H401" s="358"/>
      <c r="I401" s="359"/>
    </row>
    <row r="402" spans="1:9" s="8" customFormat="1" ht="87.75" customHeight="1">
      <c r="A402" s="12"/>
      <c r="B402" s="11" t="s">
        <v>618</v>
      </c>
      <c r="C402" s="24" t="s">
        <v>1157</v>
      </c>
      <c r="D402" s="24" t="s">
        <v>106</v>
      </c>
      <c r="E402" s="24">
        <v>39</v>
      </c>
      <c r="F402" s="24">
        <v>39</v>
      </c>
      <c r="G402" s="24">
        <v>38</v>
      </c>
      <c r="H402" s="31">
        <f>G402/F402*100-100</f>
        <v>-2.564102564102569</v>
      </c>
      <c r="I402" s="6"/>
    </row>
    <row r="403" spans="1:9" s="8" customFormat="1" ht="23.25" customHeight="1">
      <c r="A403" s="357" t="s">
        <v>619</v>
      </c>
      <c r="B403" s="358"/>
      <c r="C403" s="358"/>
      <c r="D403" s="358"/>
      <c r="E403" s="358"/>
      <c r="F403" s="358"/>
      <c r="G403" s="358"/>
      <c r="H403" s="358"/>
      <c r="I403" s="359"/>
    </row>
    <row r="404" spans="1:9" s="8" customFormat="1" ht="181.5">
      <c r="A404" s="12"/>
      <c r="B404" s="11" t="s">
        <v>620</v>
      </c>
      <c r="C404" s="24" t="s">
        <v>1157</v>
      </c>
      <c r="D404" s="24" t="s">
        <v>621</v>
      </c>
      <c r="E404" s="24">
        <v>100</v>
      </c>
      <c r="F404" s="24">
        <v>100</v>
      </c>
      <c r="G404" s="24">
        <v>100</v>
      </c>
      <c r="H404" s="24">
        <f>G404/F404*100-100</f>
        <v>0</v>
      </c>
      <c r="I404" s="6"/>
    </row>
    <row r="405" spans="1:9" s="8" customFormat="1" ht="42" customHeight="1">
      <c r="A405" s="357" t="s">
        <v>622</v>
      </c>
      <c r="B405" s="358"/>
      <c r="C405" s="358"/>
      <c r="D405" s="358"/>
      <c r="E405" s="358"/>
      <c r="F405" s="358"/>
      <c r="G405" s="358"/>
      <c r="H405" s="358"/>
      <c r="I405" s="359"/>
    </row>
    <row r="406" spans="1:9" s="8" customFormat="1" ht="82.5">
      <c r="A406" s="12"/>
      <c r="B406" s="11" t="s">
        <v>623</v>
      </c>
      <c r="C406" s="24" t="s">
        <v>1157</v>
      </c>
      <c r="D406" s="24" t="s">
        <v>106</v>
      </c>
      <c r="E406" s="24">
        <v>127</v>
      </c>
      <c r="F406" s="24">
        <v>130</v>
      </c>
      <c r="G406" s="24">
        <v>53</v>
      </c>
      <c r="H406" s="31">
        <f>G406/F406*100-100</f>
        <v>-59.23076923076923</v>
      </c>
      <c r="I406" s="6"/>
    </row>
    <row r="407" spans="1:9" s="8" customFormat="1" ht="41.25" customHeight="1">
      <c r="A407" s="357" t="s">
        <v>624</v>
      </c>
      <c r="B407" s="358"/>
      <c r="C407" s="358"/>
      <c r="D407" s="358"/>
      <c r="E407" s="358"/>
      <c r="F407" s="358"/>
      <c r="G407" s="358"/>
      <c r="H407" s="358"/>
      <c r="I407" s="359"/>
    </row>
    <row r="408" spans="1:9" s="8" customFormat="1" ht="141.75" customHeight="1">
      <c r="A408" s="12"/>
      <c r="B408" s="11" t="s">
        <v>625</v>
      </c>
      <c r="C408" s="24" t="s">
        <v>1157</v>
      </c>
      <c r="D408" s="24" t="s">
        <v>106</v>
      </c>
      <c r="E408" s="24"/>
      <c r="F408" s="24">
        <v>2261</v>
      </c>
      <c r="G408" s="24">
        <v>2317</v>
      </c>
      <c r="H408" s="31">
        <f>G408/F408*100-100</f>
        <v>2.476780185758514</v>
      </c>
      <c r="I408" s="6"/>
    </row>
    <row r="409" spans="1:9" s="8" customFormat="1" ht="46.5" customHeight="1">
      <c r="A409" s="357" t="s">
        <v>626</v>
      </c>
      <c r="B409" s="358"/>
      <c r="C409" s="358"/>
      <c r="D409" s="358"/>
      <c r="E409" s="358"/>
      <c r="F409" s="358"/>
      <c r="G409" s="358"/>
      <c r="H409" s="358"/>
      <c r="I409" s="359"/>
    </row>
    <row r="410" spans="1:9" s="8" customFormat="1" ht="99">
      <c r="A410" s="12"/>
      <c r="B410" s="11" t="s">
        <v>627</v>
      </c>
      <c r="C410" s="24" t="s">
        <v>1157</v>
      </c>
      <c r="D410" s="24" t="s">
        <v>106</v>
      </c>
      <c r="E410" s="24">
        <v>50</v>
      </c>
      <c r="F410" s="24">
        <v>60</v>
      </c>
      <c r="G410" s="24">
        <v>60</v>
      </c>
      <c r="H410" s="24">
        <f>G410/F410*100-100</f>
        <v>0</v>
      </c>
      <c r="I410" s="6"/>
    </row>
    <row r="411" spans="1:9" s="8" customFormat="1" ht="44.25" customHeight="1">
      <c r="A411" s="355" t="s">
        <v>264</v>
      </c>
      <c r="B411" s="355"/>
      <c r="C411" s="355"/>
      <c r="D411" s="355"/>
      <c r="E411" s="355"/>
      <c r="F411" s="355"/>
      <c r="G411" s="355"/>
      <c r="H411" s="355"/>
      <c r="I411" s="355"/>
    </row>
    <row r="412" spans="1:9" s="8" customFormat="1" ht="144.75" customHeight="1">
      <c r="A412" s="12"/>
      <c r="B412" s="11" t="s">
        <v>265</v>
      </c>
      <c r="C412" s="24" t="s">
        <v>1157</v>
      </c>
      <c r="D412" s="24" t="s">
        <v>106</v>
      </c>
      <c r="E412" s="24">
        <v>100</v>
      </c>
      <c r="F412" s="24">
        <v>100</v>
      </c>
      <c r="G412" s="24">
        <v>100</v>
      </c>
      <c r="H412" s="24">
        <f>G412/F412*100-100</f>
        <v>0</v>
      </c>
      <c r="I412" s="6"/>
    </row>
    <row r="413" spans="1:9" s="8" customFormat="1" ht="42.75" customHeight="1">
      <c r="A413" s="357" t="s">
        <v>266</v>
      </c>
      <c r="B413" s="358"/>
      <c r="C413" s="358"/>
      <c r="D413" s="358"/>
      <c r="E413" s="358"/>
      <c r="F413" s="358"/>
      <c r="G413" s="358"/>
      <c r="H413" s="358"/>
      <c r="I413" s="359"/>
    </row>
    <row r="414" spans="1:9" s="8" customFormat="1" ht="71.25" customHeight="1">
      <c r="A414" s="12"/>
      <c r="B414" s="11" t="s">
        <v>267</v>
      </c>
      <c r="C414" s="24" t="s">
        <v>1157</v>
      </c>
      <c r="D414" s="24" t="s">
        <v>106</v>
      </c>
      <c r="E414" s="24"/>
      <c r="F414" s="24">
        <v>234</v>
      </c>
      <c r="G414" s="24">
        <v>157</v>
      </c>
      <c r="H414" s="31">
        <f>G414/F414*100-100</f>
        <v>-32.90598290598291</v>
      </c>
      <c r="I414" s="6"/>
    </row>
    <row r="415" spans="1:9" s="8" customFormat="1" ht="34.5" customHeight="1">
      <c r="A415" s="354" t="s">
        <v>268</v>
      </c>
      <c r="B415" s="355"/>
      <c r="C415" s="355"/>
      <c r="D415" s="355"/>
      <c r="E415" s="355"/>
      <c r="F415" s="355"/>
      <c r="G415" s="355"/>
      <c r="H415" s="355"/>
      <c r="I415" s="355"/>
    </row>
    <row r="416" spans="1:9" s="8" customFormat="1" ht="86.25" customHeight="1">
      <c r="A416" s="12"/>
      <c r="B416" s="11" t="s">
        <v>269</v>
      </c>
      <c r="C416" s="24" t="s">
        <v>1157</v>
      </c>
      <c r="D416" s="24" t="s">
        <v>270</v>
      </c>
      <c r="E416" s="24"/>
      <c r="F416" s="24">
        <v>132</v>
      </c>
      <c r="G416" s="24">
        <v>41</v>
      </c>
      <c r="H416" s="31">
        <f>G416/F416*100-100</f>
        <v>-68.93939393939394</v>
      </c>
      <c r="I416" s="24"/>
    </row>
    <row r="417" spans="1:9" s="8" customFormat="1" ht="39" customHeight="1">
      <c r="A417" s="354" t="s">
        <v>271</v>
      </c>
      <c r="B417" s="354"/>
      <c r="C417" s="354"/>
      <c r="D417" s="354"/>
      <c r="E417" s="354"/>
      <c r="F417" s="354"/>
      <c r="G417" s="354"/>
      <c r="H417" s="354"/>
      <c r="I417" s="354"/>
    </row>
    <row r="418" spans="1:9" s="8" customFormat="1" ht="180" customHeight="1">
      <c r="A418" s="12"/>
      <c r="B418" s="11" t="s">
        <v>272</v>
      </c>
      <c r="C418" s="24" t="s">
        <v>1157</v>
      </c>
      <c r="D418" s="24" t="s">
        <v>106</v>
      </c>
      <c r="E418" s="24">
        <v>54</v>
      </c>
      <c r="F418" s="24">
        <v>0</v>
      </c>
      <c r="G418" s="24">
        <v>0</v>
      </c>
      <c r="H418" s="287" t="e">
        <f>G418/F418*100-100</f>
        <v>#DIV/0!</v>
      </c>
      <c r="I418" s="6"/>
    </row>
    <row r="419" spans="1:9" s="8" customFormat="1" ht="39" customHeight="1">
      <c r="A419" s="355" t="s">
        <v>273</v>
      </c>
      <c r="B419" s="355"/>
      <c r="C419" s="355"/>
      <c r="D419" s="355"/>
      <c r="E419" s="355"/>
      <c r="F419" s="355"/>
      <c r="G419" s="355"/>
      <c r="H419" s="355"/>
      <c r="I419" s="355"/>
    </row>
    <row r="420" spans="1:9" s="8" customFormat="1" ht="85.5" customHeight="1">
      <c r="A420" s="12"/>
      <c r="B420" s="11" t="s">
        <v>274</v>
      </c>
      <c r="C420" s="24" t="s">
        <v>1157</v>
      </c>
      <c r="D420" s="24" t="s">
        <v>106</v>
      </c>
      <c r="E420" s="24">
        <v>2</v>
      </c>
      <c r="F420" s="24">
        <v>0</v>
      </c>
      <c r="G420" s="24">
        <v>0</v>
      </c>
      <c r="H420" s="66" t="e">
        <f>G420/F420*100-100</f>
        <v>#DIV/0!</v>
      </c>
      <c r="I420" s="6"/>
    </row>
    <row r="421" spans="1:9" s="8" customFormat="1" ht="16.5">
      <c r="A421" s="361" t="s">
        <v>275</v>
      </c>
      <c r="B421" s="361"/>
      <c r="C421" s="361"/>
      <c r="D421" s="361"/>
      <c r="E421" s="361"/>
      <c r="F421" s="361"/>
      <c r="G421" s="361"/>
      <c r="H421" s="361"/>
      <c r="I421" s="361"/>
    </row>
    <row r="422" spans="1:9" s="8" customFormat="1" ht="137.25" customHeight="1">
      <c r="A422" s="85"/>
      <c r="B422" s="30" t="s">
        <v>276</v>
      </c>
      <c r="C422" s="24" t="s">
        <v>1157</v>
      </c>
      <c r="D422" s="24" t="s">
        <v>277</v>
      </c>
      <c r="E422" s="24">
        <v>945.541</v>
      </c>
      <c r="F422" s="24">
        <v>945.47</v>
      </c>
      <c r="G422" s="24">
        <f>G426</f>
        <v>359.97</v>
      </c>
      <c r="H422" s="31">
        <f>G422/F422*100-100</f>
        <v>-61.926872349201986</v>
      </c>
      <c r="I422" s="24" t="s">
        <v>1160</v>
      </c>
    </row>
    <row r="423" spans="1:9" s="8" customFormat="1" ht="115.5">
      <c r="A423" s="12"/>
      <c r="B423" s="30" t="s">
        <v>278</v>
      </c>
      <c r="C423" s="24" t="s">
        <v>1157</v>
      </c>
      <c r="D423" s="24" t="s">
        <v>621</v>
      </c>
      <c r="E423" s="24">
        <v>60.5</v>
      </c>
      <c r="F423" s="24">
        <v>68.5</v>
      </c>
      <c r="G423" s="24">
        <f>G428</f>
        <v>71.4</v>
      </c>
      <c r="H423" s="31">
        <f>G423/F423*100-100</f>
        <v>4.233576642335763</v>
      </c>
      <c r="I423" s="24" t="s">
        <v>1162</v>
      </c>
    </row>
    <row r="424" spans="1:9" s="8" customFormat="1" ht="35.25" customHeight="1">
      <c r="A424" s="362" t="s">
        <v>279</v>
      </c>
      <c r="B424" s="363"/>
      <c r="C424" s="363"/>
      <c r="D424" s="363"/>
      <c r="E424" s="363"/>
      <c r="F424" s="363"/>
      <c r="G424" s="363"/>
      <c r="H424" s="363"/>
      <c r="I424" s="364"/>
    </row>
    <row r="425" spans="1:9" s="8" customFormat="1" ht="25.5" customHeight="1">
      <c r="A425" s="357" t="s">
        <v>280</v>
      </c>
      <c r="B425" s="358"/>
      <c r="C425" s="358"/>
      <c r="D425" s="358"/>
      <c r="E425" s="358"/>
      <c r="F425" s="358"/>
      <c r="G425" s="358"/>
      <c r="H425" s="358"/>
      <c r="I425" s="359"/>
    </row>
    <row r="426" spans="1:9" s="8" customFormat="1" ht="132">
      <c r="A426" s="115"/>
      <c r="B426" s="24" t="s">
        <v>281</v>
      </c>
      <c r="C426" s="24" t="s">
        <v>1157</v>
      </c>
      <c r="D426" s="24" t="s">
        <v>277</v>
      </c>
      <c r="E426" s="24">
        <v>945.541</v>
      </c>
      <c r="F426" s="24">
        <v>945.47</v>
      </c>
      <c r="G426" s="24">
        <v>359.97</v>
      </c>
      <c r="H426" s="31">
        <f>G426/F426*100-100</f>
        <v>-61.926872349201986</v>
      </c>
      <c r="I426" s="24" t="s">
        <v>1160</v>
      </c>
    </row>
    <row r="427" spans="1:9" s="8" customFormat="1" ht="66">
      <c r="A427" s="115"/>
      <c r="B427" s="24" t="s">
        <v>282</v>
      </c>
      <c r="C427" s="24" t="s">
        <v>1157</v>
      </c>
      <c r="D427" s="24" t="s">
        <v>621</v>
      </c>
      <c r="E427" s="24">
        <v>90</v>
      </c>
      <c r="F427" s="24">
        <v>90</v>
      </c>
      <c r="G427" s="24">
        <v>45</v>
      </c>
      <c r="H427" s="24">
        <f>G427/F427*100-100</f>
        <v>-50</v>
      </c>
      <c r="I427" s="24"/>
    </row>
    <row r="428" spans="1:9" s="8" customFormat="1" ht="125.25" customHeight="1">
      <c r="A428" s="12"/>
      <c r="B428" s="24" t="s">
        <v>283</v>
      </c>
      <c r="C428" s="24" t="s">
        <v>1157</v>
      </c>
      <c r="D428" s="24" t="s">
        <v>621</v>
      </c>
      <c r="E428" s="24">
        <v>60.5</v>
      </c>
      <c r="F428" s="24">
        <v>68.5</v>
      </c>
      <c r="G428" s="24">
        <v>71.4</v>
      </c>
      <c r="H428" s="31">
        <f>G428/F428*100-100</f>
        <v>4.233576642335763</v>
      </c>
      <c r="I428" s="24" t="s">
        <v>1162</v>
      </c>
    </row>
    <row r="429" spans="1:9" s="8" customFormat="1" ht="16.5">
      <c r="A429" s="361" t="s">
        <v>284</v>
      </c>
      <c r="B429" s="361"/>
      <c r="C429" s="361"/>
      <c r="D429" s="361"/>
      <c r="E429" s="361"/>
      <c r="F429" s="361"/>
      <c r="G429" s="361"/>
      <c r="H429" s="361"/>
      <c r="I429" s="361"/>
    </row>
    <row r="430" spans="1:9" s="8" customFormat="1" ht="77.25" customHeight="1">
      <c r="A430" s="85"/>
      <c r="B430" s="7" t="s">
        <v>285</v>
      </c>
      <c r="C430" s="24" t="s">
        <v>1164</v>
      </c>
      <c r="D430" s="24" t="s">
        <v>539</v>
      </c>
      <c r="E430" s="24">
        <v>0.82</v>
      </c>
      <c r="F430" s="24">
        <v>0.9</v>
      </c>
      <c r="G430" s="24">
        <f>G435</f>
        <v>0.79</v>
      </c>
      <c r="H430" s="31">
        <f>G430/F430*100-100</f>
        <v>-12.222222222222229</v>
      </c>
      <c r="I430" s="288"/>
    </row>
    <row r="431" spans="1:9" s="8" customFormat="1" ht="99">
      <c r="A431" s="85"/>
      <c r="B431" s="11" t="s">
        <v>838</v>
      </c>
      <c r="C431" s="24" t="s">
        <v>1157</v>
      </c>
      <c r="D431" s="24" t="s">
        <v>539</v>
      </c>
      <c r="E431" s="24">
        <v>79</v>
      </c>
      <c r="F431" s="24">
        <v>81</v>
      </c>
      <c r="G431" s="24">
        <f>G436</f>
        <v>80.6</v>
      </c>
      <c r="H431" s="31">
        <f>G431/F431*100-100</f>
        <v>-0.49382716049383646</v>
      </c>
      <c r="I431" s="288"/>
    </row>
    <row r="432" spans="1:9" s="8" customFormat="1" ht="132">
      <c r="A432" s="12"/>
      <c r="B432" s="11" t="s">
        <v>839</v>
      </c>
      <c r="C432" s="24" t="s">
        <v>1157</v>
      </c>
      <c r="D432" s="24" t="s">
        <v>539</v>
      </c>
      <c r="E432" s="24">
        <v>50</v>
      </c>
      <c r="F432" s="24">
        <v>52</v>
      </c>
      <c r="G432" s="24">
        <v>0</v>
      </c>
      <c r="H432" s="24">
        <f>G432/F432*100-100</f>
        <v>-100</v>
      </c>
      <c r="I432" s="24" t="s">
        <v>1167</v>
      </c>
    </row>
    <row r="433" spans="1:9" s="8" customFormat="1" ht="36.75" customHeight="1">
      <c r="A433" s="360" t="s">
        <v>840</v>
      </c>
      <c r="B433" s="360"/>
      <c r="C433" s="360"/>
      <c r="D433" s="360"/>
      <c r="E433" s="360"/>
      <c r="F433" s="360"/>
      <c r="G433" s="360"/>
      <c r="H433" s="360"/>
      <c r="I433" s="360"/>
    </row>
    <row r="434" spans="1:9" s="8" customFormat="1" ht="38.25" customHeight="1">
      <c r="A434" s="355" t="s">
        <v>841</v>
      </c>
      <c r="B434" s="355"/>
      <c r="C434" s="355"/>
      <c r="D434" s="355"/>
      <c r="E434" s="355"/>
      <c r="F434" s="355"/>
      <c r="G434" s="355"/>
      <c r="H434" s="355"/>
      <c r="I434" s="355"/>
    </row>
    <row r="435" spans="1:9" s="8" customFormat="1" ht="101.25" customHeight="1">
      <c r="A435" s="7"/>
      <c r="B435" s="11" t="s">
        <v>842</v>
      </c>
      <c r="C435" s="24" t="s">
        <v>1164</v>
      </c>
      <c r="D435" s="24" t="s">
        <v>539</v>
      </c>
      <c r="E435" s="24">
        <v>0.82</v>
      </c>
      <c r="F435" s="24">
        <v>0.9</v>
      </c>
      <c r="G435" s="24">
        <v>0.79</v>
      </c>
      <c r="H435" s="31">
        <f>G435/F435*100-100</f>
        <v>-12.222222222222229</v>
      </c>
      <c r="I435" s="7"/>
    </row>
    <row r="436" spans="1:9" s="8" customFormat="1" ht="105" customHeight="1">
      <c r="A436" s="12"/>
      <c r="B436" s="11" t="s">
        <v>843</v>
      </c>
      <c r="C436" s="24" t="s">
        <v>1157</v>
      </c>
      <c r="D436" s="24" t="s">
        <v>539</v>
      </c>
      <c r="E436" s="24">
        <v>79</v>
      </c>
      <c r="F436" s="24">
        <v>81</v>
      </c>
      <c r="G436" s="24">
        <v>80.6</v>
      </c>
      <c r="H436" s="31">
        <f>G436/F436*100-100</f>
        <v>-0.49382716049383646</v>
      </c>
      <c r="I436" s="6"/>
    </row>
    <row r="437" spans="1:9" s="8" customFormat="1" ht="41.25" customHeight="1">
      <c r="A437" s="357" t="s">
        <v>1064</v>
      </c>
      <c r="B437" s="358"/>
      <c r="C437" s="358"/>
      <c r="D437" s="358"/>
      <c r="E437" s="358"/>
      <c r="F437" s="358"/>
      <c r="G437" s="358"/>
      <c r="H437" s="358"/>
      <c r="I437" s="359"/>
    </row>
    <row r="438" spans="1:9" s="8" customFormat="1" ht="132">
      <c r="A438" s="12"/>
      <c r="B438" s="30" t="s">
        <v>1065</v>
      </c>
      <c r="C438" s="24" t="s">
        <v>1157</v>
      </c>
      <c r="D438" s="24" t="s">
        <v>1066</v>
      </c>
      <c r="E438" s="24">
        <v>15</v>
      </c>
      <c r="F438" s="24">
        <v>25</v>
      </c>
      <c r="G438" s="24">
        <v>4</v>
      </c>
      <c r="H438" s="24">
        <f>G438/F438*100-100</f>
        <v>-84</v>
      </c>
      <c r="I438" s="24"/>
    </row>
    <row r="439" spans="1:9" s="8" customFormat="1" ht="16.5">
      <c r="A439" s="356" t="s">
        <v>1067</v>
      </c>
      <c r="B439" s="356"/>
      <c r="C439" s="356"/>
      <c r="D439" s="356"/>
      <c r="E439" s="356"/>
      <c r="F439" s="356"/>
      <c r="G439" s="356"/>
      <c r="H439" s="356"/>
      <c r="I439" s="356"/>
    </row>
    <row r="440" spans="1:9" s="8" customFormat="1" ht="66">
      <c r="A440" s="12"/>
      <c r="B440" s="11" t="s">
        <v>1068</v>
      </c>
      <c r="C440" s="24" t="s">
        <v>1157</v>
      </c>
      <c r="D440" s="24" t="s">
        <v>1066</v>
      </c>
      <c r="E440" s="24">
        <v>42</v>
      </c>
      <c r="F440" s="24">
        <v>45</v>
      </c>
      <c r="G440" s="24">
        <v>43</v>
      </c>
      <c r="H440" s="31">
        <f>G440/F440*100-100</f>
        <v>-4.444444444444443</v>
      </c>
      <c r="I440" s="6"/>
    </row>
    <row r="441" spans="1:9" s="8" customFormat="1" ht="32.25" customHeight="1">
      <c r="A441" s="357" t="s">
        <v>1069</v>
      </c>
      <c r="B441" s="358"/>
      <c r="C441" s="358"/>
      <c r="D441" s="358"/>
      <c r="E441" s="358"/>
      <c r="F441" s="358"/>
      <c r="G441" s="358"/>
      <c r="H441" s="358"/>
      <c r="I441" s="359"/>
    </row>
    <row r="442" spans="1:9" s="8" customFormat="1" ht="115.5">
      <c r="A442" s="12"/>
      <c r="B442" s="11" t="s">
        <v>176</v>
      </c>
      <c r="C442" s="24" t="s">
        <v>1157</v>
      </c>
      <c r="D442" s="24" t="s">
        <v>1066</v>
      </c>
      <c r="E442" s="24">
        <v>105</v>
      </c>
      <c r="F442" s="24">
        <v>138</v>
      </c>
      <c r="G442" s="24">
        <v>90</v>
      </c>
      <c r="H442" s="31">
        <f>G442/F442*100-100</f>
        <v>-34.78260869565217</v>
      </c>
      <c r="I442" s="6"/>
    </row>
    <row r="443" spans="1:9" s="8" customFormat="1" ht="32.25" customHeight="1">
      <c r="A443" s="355" t="s">
        <v>710</v>
      </c>
      <c r="B443" s="355"/>
      <c r="C443" s="355"/>
      <c r="D443" s="355"/>
      <c r="E443" s="355"/>
      <c r="F443" s="355"/>
      <c r="G443" s="355"/>
      <c r="H443" s="355"/>
      <c r="I443" s="355"/>
    </row>
    <row r="444" spans="1:9" s="8" customFormat="1" ht="155.25" customHeight="1">
      <c r="A444" s="12"/>
      <c r="B444" s="11" t="s">
        <v>711</v>
      </c>
      <c r="C444" s="24" t="s">
        <v>1157</v>
      </c>
      <c r="D444" s="24" t="s">
        <v>1066</v>
      </c>
      <c r="E444" s="24">
        <v>33</v>
      </c>
      <c r="F444" s="24">
        <v>40</v>
      </c>
      <c r="G444" s="24">
        <v>31</v>
      </c>
      <c r="H444" s="24">
        <f>G444/F444*100-100</f>
        <v>-22.5</v>
      </c>
      <c r="I444" s="24"/>
    </row>
    <row r="445" spans="1:9" s="8" customFormat="1" ht="36.75" customHeight="1">
      <c r="A445" s="379" t="s">
        <v>712</v>
      </c>
      <c r="B445" s="379"/>
      <c r="C445" s="379"/>
      <c r="D445" s="379"/>
      <c r="E445" s="379"/>
      <c r="F445" s="379"/>
      <c r="G445" s="379"/>
      <c r="H445" s="379"/>
      <c r="I445" s="379"/>
    </row>
    <row r="446" spans="1:9" s="8" customFormat="1" ht="35.25" customHeight="1">
      <c r="A446" s="355" t="s">
        <v>713</v>
      </c>
      <c r="B446" s="355"/>
      <c r="C446" s="355"/>
      <c r="D446" s="355"/>
      <c r="E446" s="355"/>
      <c r="F446" s="355"/>
      <c r="G446" s="355"/>
      <c r="H446" s="355"/>
      <c r="I446" s="355"/>
    </row>
    <row r="447" spans="1:9" s="8" customFormat="1" ht="159.75" customHeight="1">
      <c r="A447" s="12"/>
      <c r="B447" s="11" t="s">
        <v>714</v>
      </c>
      <c r="C447" s="24" t="s">
        <v>1157</v>
      </c>
      <c r="D447" s="24" t="s">
        <v>1066</v>
      </c>
      <c r="E447" s="24">
        <v>4851</v>
      </c>
      <c r="F447" s="24">
        <v>4900</v>
      </c>
      <c r="G447" s="24">
        <v>4938</v>
      </c>
      <c r="H447" s="31">
        <f>G447/F447*100-100</f>
        <v>0.7755102040816411</v>
      </c>
      <c r="I447" s="24" t="s">
        <v>473</v>
      </c>
    </row>
    <row r="448" spans="1:9" s="8" customFormat="1" ht="33" customHeight="1">
      <c r="A448" s="362" t="s">
        <v>715</v>
      </c>
      <c r="B448" s="363"/>
      <c r="C448" s="363"/>
      <c r="D448" s="363"/>
      <c r="E448" s="363"/>
      <c r="F448" s="363"/>
      <c r="G448" s="363"/>
      <c r="H448" s="363"/>
      <c r="I448" s="364"/>
    </row>
    <row r="449" spans="1:9" s="8" customFormat="1" ht="32.25" customHeight="1">
      <c r="A449" s="357" t="s">
        <v>716</v>
      </c>
      <c r="B449" s="358"/>
      <c r="C449" s="358"/>
      <c r="D449" s="358"/>
      <c r="E449" s="358"/>
      <c r="F449" s="358"/>
      <c r="G449" s="358"/>
      <c r="H449" s="358"/>
      <c r="I449" s="359"/>
    </row>
    <row r="450" spans="1:9" s="8" customFormat="1" ht="123" customHeight="1">
      <c r="A450" s="12"/>
      <c r="B450" s="11" t="s">
        <v>717</v>
      </c>
      <c r="C450" s="24" t="s">
        <v>1157</v>
      </c>
      <c r="D450" s="24" t="s">
        <v>539</v>
      </c>
      <c r="E450" s="24">
        <v>50</v>
      </c>
      <c r="F450" s="24">
        <v>52</v>
      </c>
      <c r="G450" s="24">
        <v>0</v>
      </c>
      <c r="H450" s="24">
        <f>G450/F450*100-100</f>
        <v>-100</v>
      </c>
      <c r="I450" s="24" t="s">
        <v>1167</v>
      </c>
    </row>
    <row r="451" spans="1:9" s="8" customFormat="1" ht="16.5">
      <c r="A451" s="356" t="s">
        <v>718</v>
      </c>
      <c r="B451" s="356"/>
      <c r="C451" s="356"/>
      <c r="D451" s="356"/>
      <c r="E451" s="356"/>
      <c r="F451" s="356"/>
      <c r="G451" s="356"/>
      <c r="H451" s="356"/>
      <c r="I451" s="356"/>
    </row>
    <row r="452" spans="1:9" s="8" customFormat="1" ht="72" customHeight="1">
      <c r="A452" s="12"/>
      <c r="B452" s="11" t="s">
        <v>719</v>
      </c>
      <c r="C452" s="24" t="s">
        <v>1157</v>
      </c>
      <c r="D452" s="24" t="s">
        <v>36</v>
      </c>
      <c r="E452" s="272" t="s">
        <v>720</v>
      </c>
      <c r="F452" s="272" t="s">
        <v>721</v>
      </c>
      <c r="G452" s="272" t="s">
        <v>721</v>
      </c>
      <c r="H452" s="287" t="e">
        <f>G452/F452*100-100</f>
        <v>#DIV/0!</v>
      </c>
      <c r="I452" s="24"/>
    </row>
    <row r="453" spans="1:9" s="8" customFormat="1" ht="69" customHeight="1">
      <c r="A453" s="354" t="s">
        <v>722</v>
      </c>
      <c r="B453" s="355"/>
      <c r="C453" s="355"/>
      <c r="D453" s="355"/>
      <c r="E453" s="355"/>
      <c r="F453" s="355"/>
      <c r="G453" s="355"/>
      <c r="H453" s="355"/>
      <c r="I453" s="355"/>
    </row>
    <row r="454" spans="1:9" s="8" customFormat="1" ht="87" customHeight="1">
      <c r="A454" s="12"/>
      <c r="B454" s="30" t="s">
        <v>723</v>
      </c>
      <c r="C454" s="24" t="s">
        <v>1157</v>
      </c>
      <c r="D454" s="24" t="s">
        <v>1066</v>
      </c>
      <c r="E454" s="24">
        <v>8</v>
      </c>
      <c r="F454" s="24">
        <v>7</v>
      </c>
      <c r="G454" s="24">
        <v>0</v>
      </c>
      <c r="H454" s="31">
        <f>G454/F454*100-100</f>
        <v>-100</v>
      </c>
      <c r="I454" s="24" t="s">
        <v>724</v>
      </c>
    </row>
    <row r="455" spans="1:9" s="8" customFormat="1" ht="16.5">
      <c r="A455" s="356" t="s">
        <v>725</v>
      </c>
      <c r="B455" s="356"/>
      <c r="C455" s="356"/>
      <c r="D455" s="356"/>
      <c r="E455" s="356"/>
      <c r="F455" s="356"/>
      <c r="G455" s="356"/>
      <c r="H455" s="356"/>
      <c r="I455" s="356"/>
    </row>
    <row r="456" spans="1:9" s="8" customFormat="1" ht="75" customHeight="1">
      <c r="A456" s="12"/>
      <c r="B456" s="30" t="s">
        <v>726</v>
      </c>
      <c r="C456" s="24" t="s">
        <v>1157</v>
      </c>
      <c r="D456" s="24" t="s">
        <v>1066</v>
      </c>
      <c r="E456" s="24">
        <v>510</v>
      </c>
      <c r="F456" s="24">
        <v>330</v>
      </c>
      <c r="G456" s="24">
        <v>0</v>
      </c>
      <c r="H456" s="31">
        <f>G456/F456*100-100</f>
        <v>-100</v>
      </c>
      <c r="I456" s="24" t="s">
        <v>727</v>
      </c>
    </row>
    <row r="457" spans="1:9" s="8" customFormat="1" ht="16.5">
      <c r="A457" s="356" t="s">
        <v>728</v>
      </c>
      <c r="B457" s="356"/>
      <c r="C457" s="356"/>
      <c r="D457" s="356"/>
      <c r="E457" s="356"/>
      <c r="F457" s="356"/>
      <c r="G457" s="356"/>
      <c r="H457" s="356"/>
      <c r="I457" s="356"/>
    </row>
    <row r="458" spans="1:9" s="8" customFormat="1" ht="68.25" customHeight="1">
      <c r="A458" s="12"/>
      <c r="B458" s="30" t="s">
        <v>729</v>
      </c>
      <c r="C458" s="24" t="s">
        <v>1157</v>
      </c>
      <c r="D458" s="24" t="s">
        <v>1066</v>
      </c>
      <c r="E458" s="24">
        <v>50</v>
      </c>
      <c r="F458" s="24">
        <v>60</v>
      </c>
      <c r="G458" s="24">
        <v>60</v>
      </c>
      <c r="H458" s="24">
        <f>G458/F458*100-100</f>
        <v>0</v>
      </c>
      <c r="I458" s="24" t="s">
        <v>730</v>
      </c>
    </row>
    <row r="459" spans="1:9" s="8" customFormat="1" ht="16.5">
      <c r="A459" s="356" t="s">
        <v>731</v>
      </c>
      <c r="B459" s="356"/>
      <c r="C459" s="356"/>
      <c r="D459" s="356"/>
      <c r="E459" s="356"/>
      <c r="F459" s="356"/>
      <c r="G459" s="356"/>
      <c r="H459" s="356"/>
      <c r="I459" s="356"/>
    </row>
    <row r="460" spans="1:9" s="8" customFormat="1" ht="75" customHeight="1">
      <c r="A460" s="12"/>
      <c r="B460" s="30" t="s">
        <v>1187</v>
      </c>
      <c r="C460" s="24" t="s">
        <v>1157</v>
      </c>
      <c r="D460" s="24" t="s">
        <v>853</v>
      </c>
      <c r="E460" s="24">
        <v>43</v>
      </c>
      <c r="F460" s="24"/>
      <c r="G460" s="24"/>
      <c r="H460" s="24"/>
      <c r="I460" s="7"/>
    </row>
    <row r="461" spans="1:9" s="8" customFormat="1" ht="64.5" customHeight="1">
      <c r="A461" s="272"/>
      <c r="B461" s="30" t="s">
        <v>474</v>
      </c>
      <c r="C461" s="24" t="s">
        <v>1157</v>
      </c>
      <c r="D461" s="24" t="s">
        <v>853</v>
      </c>
      <c r="E461" s="24">
        <v>0</v>
      </c>
      <c r="F461" s="24">
        <v>0</v>
      </c>
      <c r="G461" s="24">
        <v>0</v>
      </c>
      <c r="H461" s="66" t="e">
        <f>G461/F461*100-100</f>
        <v>#DIV/0!</v>
      </c>
      <c r="I461" s="24" t="s">
        <v>475</v>
      </c>
    </row>
    <row r="462" spans="1:9" s="8" customFormat="1" ht="16.5">
      <c r="A462" s="356" t="s">
        <v>250</v>
      </c>
      <c r="B462" s="356"/>
      <c r="C462" s="356"/>
      <c r="D462" s="356"/>
      <c r="E462" s="356"/>
      <c r="F462" s="356"/>
      <c r="G462" s="356"/>
      <c r="H462" s="356"/>
      <c r="I462" s="356"/>
    </row>
    <row r="463" spans="1:9" s="8" customFormat="1" ht="87" customHeight="1">
      <c r="A463" s="85"/>
      <c r="B463" s="30" t="s">
        <v>251</v>
      </c>
      <c r="C463" s="53" t="s">
        <v>1157</v>
      </c>
      <c r="D463" s="53" t="s">
        <v>1169</v>
      </c>
      <c r="E463" s="53">
        <v>6</v>
      </c>
      <c r="F463" s="53">
        <v>3</v>
      </c>
      <c r="G463" s="53">
        <v>2</v>
      </c>
      <c r="H463" s="54">
        <f>G463/F463*100-100</f>
        <v>-33.33333333333334</v>
      </c>
      <c r="I463" s="24" t="s">
        <v>249</v>
      </c>
    </row>
    <row r="464" spans="1:9" s="8" customFormat="1" ht="89.25" customHeight="1">
      <c r="A464" s="12"/>
      <c r="B464" s="30" t="s">
        <v>252</v>
      </c>
      <c r="C464" s="24" t="s">
        <v>1157</v>
      </c>
      <c r="D464" s="24" t="s">
        <v>539</v>
      </c>
      <c r="E464" s="24">
        <v>45</v>
      </c>
      <c r="F464" s="24">
        <v>55</v>
      </c>
      <c r="G464" s="24">
        <v>0</v>
      </c>
      <c r="H464" s="31">
        <f>G464/F464*100-100</f>
        <v>-100</v>
      </c>
      <c r="I464" s="24"/>
    </row>
    <row r="465" spans="1:9" s="8" customFormat="1" ht="31.5" customHeight="1">
      <c r="A465" s="362" t="s">
        <v>253</v>
      </c>
      <c r="B465" s="363"/>
      <c r="C465" s="363"/>
      <c r="D465" s="363"/>
      <c r="E465" s="363"/>
      <c r="F465" s="363"/>
      <c r="G465" s="363"/>
      <c r="H465" s="363"/>
      <c r="I465" s="364"/>
    </row>
    <row r="466" spans="1:9" s="8" customFormat="1" ht="34.5" customHeight="1">
      <c r="A466" s="355" t="s">
        <v>804</v>
      </c>
      <c r="B466" s="355"/>
      <c r="C466" s="355"/>
      <c r="D466" s="355"/>
      <c r="E466" s="355"/>
      <c r="F466" s="355"/>
      <c r="G466" s="355"/>
      <c r="H466" s="355"/>
      <c r="I466" s="355"/>
    </row>
    <row r="467" spans="1:9" s="8" customFormat="1" ht="82.5">
      <c r="A467" s="12"/>
      <c r="B467" s="30" t="s">
        <v>686</v>
      </c>
      <c r="C467" s="24" t="s">
        <v>1157</v>
      </c>
      <c r="D467" s="24" t="s">
        <v>1169</v>
      </c>
      <c r="E467" s="24">
        <v>6</v>
      </c>
      <c r="F467" s="24">
        <v>3</v>
      </c>
      <c r="G467" s="24">
        <v>2</v>
      </c>
      <c r="H467" s="31">
        <f>G467/F467*100-100</f>
        <v>-33.33333333333334</v>
      </c>
      <c r="I467" s="24"/>
    </row>
    <row r="468" spans="1:9" s="8" customFormat="1" ht="16.5">
      <c r="A468" s="356" t="s">
        <v>687</v>
      </c>
      <c r="B468" s="356"/>
      <c r="C468" s="356"/>
      <c r="D468" s="356"/>
      <c r="E468" s="356"/>
      <c r="F468" s="356"/>
      <c r="G468" s="356"/>
      <c r="H468" s="356"/>
      <c r="I468" s="356"/>
    </row>
    <row r="469" spans="1:9" s="8" customFormat="1" ht="66">
      <c r="A469" s="12"/>
      <c r="B469" s="30" t="s">
        <v>688</v>
      </c>
      <c r="C469" s="24" t="s">
        <v>1157</v>
      </c>
      <c r="D469" s="24" t="s">
        <v>1169</v>
      </c>
      <c r="E469" s="24">
        <v>1</v>
      </c>
      <c r="F469" s="24">
        <v>1</v>
      </c>
      <c r="G469" s="24">
        <v>0</v>
      </c>
      <c r="H469" s="31">
        <f>G469/F469*100-100</f>
        <v>-100</v>
      </c>
      <c r="I469" s="24"/>
    </row>
    <row r="470" spans="1:9" s="8" customFormat="1" ht="37.5" customHeight="1">
      <c r="A470" s="357" t="s">
        <v>689</v>
      </c>
      <c r="B470" s="358"/>
      <c r="C470" s="358"/>
      <c r="D470" s="358"/>
      <c r="E470" s="358"/>
      <c r="F470" s="358"/>
      <c r="G470" s="358"/>
      <c r="H470" s="358"/>
      <c r="I470" s="359"/>
    </row>
    <row r="471" spans="1:9" s="8" customFormat="1" ht="82.5">
      <c r="A471" s="12"/>
      <c r="B471" s="30" t="s">
        <v>690</v>
      </c>
      <c r="C471" s="24" t="s">
        <v>1157</v>
      </c>
      <c r="D471" s="24" t="s">
        <v>1169</v>
      </c>
      <c r="E471" s="24">
        <v>0</v>
      </c>
      <c r="F471" s="24">
        <v>0</v>
      </c>
      <c r="G471" s="24">
        <v>0</v>
      </c>
      <c r="H471" s="66" t="e">
        <f>G471/F471*100-100</f>
        <v>#DIV/0!</v>
      </c>
      <c r="I471" s="6"/>
    </row>
    <row r="472" spans="1:9" s="8" customFormat="1" ht="35.25" customHeight="1">
      <c r="A472" s="357" t="s">
        <v>691</v>
      </c>
      <c r="B472" s="358"/>
      <c r="C472" s="358"/>
      <c r="D472" s="358"/>
      <c r="E472" s="358"/>
      <c r="F472" s="358"/>
      <c r="G472" s="358"/>
      <c r="H472" s="358"/>
      <c r="I472" s="359"/>
    </row>
    <row r="473" spans="1:9" s="8" customFormat="1" ht="39" customHeight="1">
      <c r="A473" s="12"/>
      <c r="B473" s="30" t="s">
        <v>692</v>
      </c>
      <c r="C473" s="24" t="s">
        <v>1157</v>
      </c>
      <c r="D473" s="24" t="s">
        <v>1169</v>
      </c>
      <c r="E473" s="24">
        <v>0</v>
      </c>
      <c r="F473" s="24">
        <v>0</v>
      </c>
      <c r="G473" s="24">
        <v>0</v>
      </c>
      <c r="H473" s="66" t="e">
        <f>G473/F473*100-100</f>
        <v>#DIV/0!</v>
      </c>
      <c r="I473" s="24"/>
    </row>
    <row r="474" spans="1:9" s="8" customFormat="1" ht="44.25" customHeight="1">
      <c r="A474" s="355" t="s">
        <v>693</v>
      </c>
      <c r="B474" s="355"/>
      <c r="C474" s="355"/>
      <c r="D474" s="355"/>
      <c r="E474" s="355"/>
      <c r="F474" s="355"/>
      <c r="G474" s="355"/>
      <c r="H474" s="355"/>
      <c r="I474" s="355"/>
    </row>
    <row r="475" spans="1:9" s="8" customFormat="1" ht="50.25" customHeight="1">
      <c r="A475" s="12"/>
      <c r="B475" s="30" t="s">
        <v>694</v>
      </c>
      <c r="C475" s="24" t="s">
        <v>1157</v>
      </c>
      <c r="D475" s="24" t="s">
        <v>1169</v>
      </c>
      <c r="E475" s="24">
        <v>0</v>
      </c>
      <c r="F475" s="24">
        <v>0</v>
      </c>
      <c r="G475" s="24">
        <v>0</v>
      </c>
      <c r="H475" s="66" t="e">
        <f>G475/F475*100-100</f>
        <v>#DIV/0!</v>
      </c>
      <c r="I475" s="6"/>
    </row>
    <row r="476" spans="1:9" s="8" customFormat="1" ht="16.5">
      <c r="A476" s="356" t="s">
        <v>695</v>
      </c>
      <c r="B476" s="356"/>
      <c r="C476" s="356"/>
      <c r="D476" s="356"/>
      <c r="E476" s="356"/>
      <c r="F476" s="356"/>
      <c r="G476" s="356"/>
      <c r="H476" s="356"/>
      <c r="I476" s="356"/>
    </row>
    <row r="477" spans="1:9" s="8" customFormat="1" ht="54" customHeight="1">
      <c r="A477" s="12"/>
      <c r="B477" s="30" t="s">
        <v>763</v>
      </c>
      <c r="C477" s="24" t="s">
        <v>1157</v>
      </c>
      <c r="D477" s="24" t="s">
        <v>1169</v>
      </c>
      <c r="E477" s="24">
        <v>2</v>
      </c>
      <c r="F477" s="24">
        <v>0</v>
      </c>
      <c r="G477" s="24">
        <v>0</v>
      </c>
      <c r="H477" s="289" t="e">
        <f>G477/F477*100-100</f>
        <v>#DIV/0!</v>
      </c>
      <c r="I477" s="6"/>
    </row>
    <row r="478" spans="1:9" s="8" customFormat="1" ht="16.5">
      <c r="A478" s="361" t="s">
        <v>764</v>
      </c>
      <c r="B478" s="361"/>
      <c r="C478" s="361"/>
      <c r="D478" s="361"/>
      <c r="E478" s="361"/>
      <c r="F478" s="361"/>
      <c r="G478" s="361"/>
      <c r="H478" s="361"/>
      <c r="I478" s="361"/>
    </row>
    <row r="479" spans="1:9" s="8" customFormat="1" ht="27" customHeight="1">
      <c r="A479" s="357" t="s">
        <v>765</v>
      </c>
      <c r="B479" s="358"/>
      <c r="C479" s="358"/>
      <c r="D479" s="358"/>
      <c r="E479" s="358"/>
      <c r="F479" s="358"/>
      <c r="G479" s="358"/>
      <c r="H479" s="358"/>
      <c r="I479" s="359"/>
    </row>
    <row r="480" spans="1:9" s="8" customFormat="1" ht="83.25" customHeight="1">
      <c r="A480" s="12"/>
      <c r="B480" s="49" t="s">
        <v>766</v>
      </c>
      <c r="C480" s="49" t="s">
        <v>1157</v>
      </c>
      <c r="D480" s="24" t="s">
        <v>539</v>
      </c>
      <c r="E480" s="24">
        <v>45</v>
      </c>
      <c r="F480" s="24">
        <v>55</v>
      </c>
      <c r="G480" s="24">
        <v>52</v>
      </c>
      <c r="H480" s="31">
        <f>G480/F480*100-100</f>
        <v>-5.454545454545453</v>
      </c>
      <c r="I480" s="6"/>
    </row>
    <row r="481" spans="1:9" s="8" customFormat="1" ht="16.5">
      <c r="A481" s="354" t="s">
        <v>767</v>
      </c>
      <c r="B481" s="355"/>
      <c r="C481" s="355"/>
      <c r="D481" s="355"/>
      <c r="E481" s="355"/>
      <c r="F481" s="355"/>
      <c r="G481" s="355"/>
      <c r="H481" s="355"/>
      <c r="I481" s="355"/>
    </row>
    <row r="482" spans="1:9" s="8" customFormat="1" ht="66.75" customHeight="1">
      <c r="A482" s="12"/>
      <c r="B482" s="11" t="s">
        <v>768</v>
      </c>
      <c r="C482" s="24" t="s">
        <v>1157</v>
      </c>
      <c r="D482" s="24" t="s">
        <v>1066</v>
      </c>
      <c r="E482" s="24">
        <v>60</v>
      </c>
      <c r="F482" s="24">
        <v>65</v>
      </c>
      <c r="G482" s="24">
        <v>40</v>
      </c>
      <c r="H482" s="31">
        <f>G482/F482*100-100</f>
        <v>-38.46153846153846</v>
      </c>
      <c r="I482" s="6"/>
    </row>
    <row r="483" spans="1:9" s="8" customFormat="1" ht="54.75" customHeight="1">
      <c r="A483" s="355" t="s">
        <v>769</v>
      </c>
      <c r="B483" s="355"/>
      <c r="C483" s="355"/>
      <c r="D483" s="355"/>
      <c r="E483" s="355"/>
      <c r="F483" s="355"/>
      <c r="G483" s="355"/>
      <c r="H483" s="355"/>
      <c r="I483" s="355"/>
    </row>
    <row r="484" spans="1:9" s="8" customFormat="1" ht="54" customHeight="1">
      <c r="A484" s="12"/>
      <c r="B484" s="30" t="s">
        <v>770</v>
      </c>
      <c r="C484" s="24" t="s">
        <v>1157</v>
      </c>
      <c r="D484" s="24" t="s">
        <v>539</v>
      </c>
      <c r="E484" s="24">
        <v>87</v>
      </c>
      <c r="F484" s="24">
        <v>95</v>
      </c>
      <c r="G484" s="24">
        <v>0</v>
      </c>
      <c r="H484" s="24">
        <f>G484/F484*100-100</f>
        <v>-100</v>
      </c>
      <c r="I484" s="6"/>
    </row>
    <row r="485" spans="1:9" s="8" customFormat="1" ht="36.75" customHeight="1">
      <c r="A485" s="354" t="s">
        <v>476</v>
      </c>
      <c r="B485" s="355"/>
      <c r="C485" s="355"/>
      <c r="D485" s="355"/>
      <c r="E485" s="355"/>
      <c r="F485" s="355"/>
      <c r="G485" s="355"/>
      <c r="H485" s="355"/>
      <c r="I485" s="355"/>
    </row>
    <row r="486" spans="1:9" s="8" customFormat="1" ht="99">
      <c r="A486" s="12"/>
      <c r="B486" s="11" t="s">
        <v>771</v>
      </c>
      <c r="C486" s="24" t="s">
        <v>1157</v>
      </c>
      <c r="D486" s="24" t="s">
        <v>539</v>
      </c>
      <c r="E486" s="24">
        <v>100</v>
      </c>
      <c r="F486" s="24">
        <v>100</v>
      </c>
      <c r="G486" s="24">
        <v>0</v>
      </c>
      <c r="H486" s="24">
        <f>G486/F486*100-100</f>
        <v>-100</v>
      </c>
      <c r="I486" s="24" t="s">
        <v>477</v>
      </c>
    </row>
    <row r="487" spans="1:9" s="8" customFormat="1" ht="37.5" customHeight="1">
      <c r="A487" s="355" t="s">
        <v>772</v>
      </c>
      <c r="B487" s="355"/>
      <c r="C487" s="355"/>
      <c r="D487" s="355"/>
      <c r="E487" s="355"/>
      <c r="F487" s="355"/>
      <c r="G487" s="355"/>
      <c r="H487" s="355"/>
      <c r="I487" s="355"/>
    </row>
    <row r="488" spans="1:9" s="8" customFormat="1" ht="85.5" customHeight="1">
      <c r="A488" s="12"/>
      <c r="B488" s="30" t="s">
        <v>773</v>
      </c>
      <c r="C488" s="24" t="s">
        <v>1157</v>
      </c>
      <c r="D488" s="24" t="s">
        <v>1066</v>
      </c>
      <c r="E488" s="24">
        <v>66</v>
      </c>
      <c r="F488" s="24">
        <v>80</v>
      </c>
      <c r="G488" s="24">
        <v>0</v>
      </c>
      <c r="H488" s="24">
        <f>G488/F488*100-100</f>
        <v>-100</v>
      </c>
      <c r="I488" s="24" t="s">
        <v>478</v>
      </c>
    </row>
    <row r="489" spans="1:9" s="8" customFormat="1" ht="48" customHeight="1">
      <c r="A489" s="355" t="s">
        <v>774</v>
      </c>
      <c r="B489" s="355"/>
      <c r="C489" s="355"/>
      <c r="D489" s="355"/>
      <c r="E489" s="355"/>
      <c r="F489" s="355"/>
      <c r="G489" s="355"/>
      <c r="H489" s="355"/>
      <c r="I489" s="355"/>
    </row>
    <row r="490" spans="1:9" s="8" customFormat="1" ht="115.5">
      <c r="A490" s="12"/>
      <c r="B490" s="11" t="s">
        <v>775</v>
      </c>
      <c r="C490" s="24" t="s">
        <v>1157</v>
      </c>
      <c r="D490" s="24" t="s">
        <v>1066</v>
      </c>
      <c r="E490" s="24">
        <v>260</v>
      </c>
      <c r="F490" s="24">
        <v>260</v>
      </c>
      <c r="G490" s="24">
        <v>260</v>
      </c>
      <c r="H490" s="24">
        <f>G490/F490*100-100</f>
        <v>0</v>
      </c>
      <c r="I490" s="24"/>
    </row>
    <row r="491" spans="1:9" s="8" customFormat="1" ht="41.25" customHeight="1">
      <c r="A491" s="355" t="s">
        <v>776</v>
      </c>
      <c r="B491" s="355"/>
      <c r="C491" s="355"/>
      <c r="D491" s="355"/>
      <c r="E491" s="355"/>
      <c r="F491" s="355"/>
      <c r="G491" s="355"/>
      <c r="H491" s="355"/>
      <c r="I491" s="355"/>
    </row>
    <row r="492" spans="1:9" s="8" customFormat="1" ht="99">
      <c r="A492" s="12"/>
      <c r="B492" s="11" t="s">
        <v>777</v>
      </c>
      <c r="C492" s="24" t="s">
        <v>1157</v>
      </c>
      <c r="D492" s="24" t="s">
        <v>1066</v>
      </c>
      <c r="E492" s="24">
        <v>180</v>
      </c>
      <c r="F492" s="24">
        <v>180</v>
      </c>
      <c r="G492" s="24">
        <v>180</v>
      </c>
      <c r="H492" s="24">
        <f>G492/F492*100-100</f>
        <v>0</v>
      </c>
      <c r="I492" s="6"/>
    </row>
    <row r="493" spans="1:9" s="8" customFormat="1" ht="24.75" customHeight="1">
      <c r="A493" s="357" t="s">
        <v>778</v>
      </c>
      <c r="B493" s="358"/>
      <c r="C493" s="358"/>
      <c r="D493" s="358"/>
      <c r="E493" s="358"/>
      <c r="F493" s="358"/>
      <c r="G493" s="358"/>
      <c r="H493" s="358"/>
      <c r="I493" s="359"/>
    </row>
    <row r="494" spans="1:9" s="8" customFormat="1" ht="122.25" customHeight="1">
      <c r="A494" s="12"/>
      <c r="B494" s="30" t="s">
        <v>779</v>
      </c>
      <c r="C494" s="24" t="s">
        <v>1157</v>
      </c>
      <c r="D494" s="24" t="s">
        <v>1066</v>
      </c>
      <c r="E494" s="24">
        <v>5</v>
      </c>
      <c r="F494" s="24">
        <v>5</v>
      </c>
      <c r="G494" s="24">
        <v>0</v>
      </c>
      <c r="H494" s="24">
        <f>G494/F494*100-100</f>
        <v>-100</v>
      </c>
      <c r="I494" s="24" t="s">
        <v>249</v>
      </c>
    </row>
    <row r="495" spans="1:9" s="8" customFormat="1" ht="41.25" customHeight="1">
      <c r="A495" s="354" t="s">
        <v>780</v>
      </c>
      <c r="B495" s="355"/>
      <c r="C495" s="355"/>
      <c r="D495" s="355"/>
      <c r="E495" s="355"/>
      <c r="F495" s="355"/>
      <c r="G495" s="355"/>
      <c r="H495" s="355"/>
      <c r="I495" s="355"/>
    </row>
    <row r="496" spans="1:9" s="8" customFormat="1" ht="82.5" customHeight="1">
      <c r="A496" s="12"/>
      <c r="B496" s="24" t="s">
        <v>781</v>
      </c>
      <c r="C496" s="24" t="s">
        <v>1157</v>
      </c>
      <c r="D496" s="24" t="s">
        <v>1066</v>
      </c>
      <c r="E496" s="24">
        <v>300</v>
      </c>
      <c r="F496" s="24">
        <v>400</v>
      </c>
      <c r="G496" s="24">
        <v>96</v>
      </c>
      <c r="H496" s="24">
        <f>G496/F496*100-100</f>
        <v>-76</v>
      </c>
      <c r="I496" s="24" t="s">
        <v>479</v>
      </c>
    </row>
    <row r="497" spans="1:9" s="8" customFormat="1" ht="40.5" customHeight="1">
      <c r="A497" s="357" t="s">
        <v>254</v>
      </c>
      <c r="B497" s="358"/>
      <c r="C497" s="358"/>
      <c r="D497" s="358"/>
      <c r="E497" s="358"/>
      <c r="F497" s="358"/>
      <c r="G497" s="358"/>
      <c r="H497" s="358"/>
      <c r="I497" s="359"/>
    </row>
    <row r="498" spans="1:9" s="8" customFormat="1" ht="79.5" customHeight="1">
      <c r="A498" s="12"/>
      <c r="B498" s="30" t="s">
        <v>255</v>
      </c>
      <c r="C498" s="24" t="s">
        <v>1157</v>
      </c>
      <c r="D498" s="24" t="s">
        <v>1169</v>
      </c>
      <c r="E498" s="24">
        <v>0</v>
      </c>
      <c r="F498" s="24">
        <v>4</v>
      </c>
      <c r="G498" s="24">
        <v>0</v>
      </c>
      <c r="H498" s="24">
        <f>G498/F498*100-100</f>
        <v>-100</v>
      </c>
      <c r="I498" s="24" t="s">
        <v>249</v>
      </c>
    </row>
    <row r="499" spans="1:9" s="8" customFormat="1" ht="21" customHeight="1">
      <c r="A499" s="362" t="s">
        <v>256</v>
      </c>
      <c r="B499" s="363"/>
      <c r="C499" s="363"/>
      <c r="D499" s="363"/>
      <c r="E499" s="363"/>
      <c r="F499" s="363"/>
      <c r="G499" s="363"/>
      <c r="H499" s="363"/>
      <c r="I499" s="364"/>
    </row>
    <row r="500" spans="1:9" s="8" customFormat="1" ht="24.75" customHeight="1">
      <c r="A500" s="357" t="s">
        <v>257</v>
      </c>
      <c r="B500" s="358"/>
      <c r="C500" s="358"/>
      <c r="D500" s="358"/>
      <c r="E500" s="358"/>
      <c r="F500" s="358"/>
      <c r="G500" s="358"/>
      <c r="H500" s="358"/>
      <c r="I500" s="359"/>
    </row>
    <row r="501" spans="1:9" s="8" customFormat="1" ht="107.25" customHeight="1">
      <c r="A501" s="12"/>
      <c r="B501" s="11" t="s">
        <v>258</v>
      </c>
      <c r="C501" s="24" t="s">
        <v>1157</v>
      </c>
      <c r="D501" s="24" t="s">
        <v>1169</v>
      </c>
      <c r="E501" s="24">
        <v>11</v>
      </c>
      <c r="F501" s="24">
        <v>11</v>
      </c>
      <c r="G501" s="24">
        <v>11</v>
      </c>
      <c r="H501" s="24">
        <f>G501/F501*100-100</f>
        <v>0</v>
      </c>
      <c r="I501" s="6"/>
    </row>
    <row r="502" spans="1:9" s="8" customFormat="1" ht="16.5">
      <c r="A502" s="361" t="s">
        <v>259</v>
      </c>
      <c r="B502" s="361"/>
      <c r="C502" s="361"/>
      <c r="D502" s="361"/>
      <c r="E502" s="361"/>
      <c r="F502" s="361"/>
      <c r="G502" s="361"/>
      <c r="H502" s="361"/>
      <c r="I502" s="361"/>
    </row>
    <row r="503" spans="1:9" s="8" customFormat="1" ht="71.25" customHeight="1">
      <c r="A503" s="12"/>
      <c r="B503" s="30" t="s">
        <v>260</v>
      </c>
      <c r="C503" s="24" t="s">
        <v>1157</v>
      </c>
      <c r="D503" s="24" t="s">
        <v>1169</v>
      </c>
      <c r="E503" s="24">
        <v>8</v>
      </c>
      <c r="F503" s="24">
        <v>16</v>
      </c>
      <c r="G503" s="24">
        <f>G506+G508+G510</f>
        <v>9</v>
      </c>
      <c r="H503" s="24">
        <f>G503/F503*100-100</f>
        <v>-43.75</v>
      </c>
      <c r="I503" s="24"/>
    </row>
    <row r="504" spans="1:9" s="8" customFormat="1" ht="16.5">
      <c r="A504" s="361" t="s">
        <v>261</v>
      </c>
      <c r="B504" s="361"/>
      <c r="C504" s="361"/>
      <c r="D504" s="361"/>
      <c r="E504" s="361"/>
      <c r="F504" s="361"/>
      <c r="G504" s="361"/>
      <c r="H504" s="361"/>
      <c r="I504" s="361"/>
    </row>
    <row r="505" spans="1:9" s="8" customFormat="1" ht="36.75" customHeight="1">
      <c r="A505" s="355" t="s">
        <v>262</v>
      </c>
      <c r="B505" s="355"/>
      <c r="C505" s="355"/>
      <c r="D505" s="355"/>
      <c r="E505" s="355"/>
      <c r="F505" s="355"/>
      <c r="G505" s="355"/>
      <c r="H505" s="355"/>
      <c r="I505" s="355"/>
    </row>
    <row r="506" spans="1:9" s="8" customFormat="1" ht="137.25" customHeight="1">
      <c r="A506" s="12"/>
      <c r="B506" s="11" t="s">
        <v>263</v>
      </c>
      <c r="C506" s="24" t="s">
        <v>1157</v>
      </c>
      <c r="D506" s="24" t="s">
        <v>1169</v>
      </c>
      <c r="E506" s="24">
        <v>4</v>
      </c>
      <c r="F506" s="24">
        <v>16</v>
      </c>
      <c r="G506" s="24">
        <v>6</v>
      </c>
      <c r="H506" s="24">
        <f>G506/F506*100-100</f>
        <v>-62.5</v>
      </c>
      <c r="I506" s="24"/>
    </row>
    <row r="507" spans="1:9" s="8" customFormat="1" ht="69" customHeight="1">
      <c r="A507" s="354" t="s">
        <v>572</v>
      </c>
      <c r="B507" s="355"/>
      <c r="C507" s="355"/>
      <c r="D507" s="355"/>
      <c r="E507" s="355"/>
      <c r="F507" s="355"/>
      <c r="G507" s="355"/>
      <c r="H507" s="355"/>
      <c r="I507" s="355"/>
    </row>
    <row r="508" spans="1:9" s="8" customFormat="1" ht="181.5">
      <c r="A508" s="12"/>
      <c r="B508" s="11" t="s">
        <v>573</v>
      </c>
      <c r="C508" s="24" t="s">
        <v>1157</v>
      </c>
      <c r="D508" s="24" t="s">
        <v>574</v>
      </c>
      <c r="E508" s="24">
        <v>1</v>
      </c>
      <c r="F508" s="24">
        <v>0</v>
      </c>
      <c r="G508" s="24">
        <v>3</v>
      </c>
      <c r="H508" s="66" t="e">
        <f>G508/F508*100-100</f>
        <v>#DIV/0!</v>
      </c>
      <c r="I508" s="6"/>
    </row>
    <row r="509" spans="1:9" s="8" customFormat="1" ht="62.25" customHeight="1">
      <c r="A509" s="354" t="s">
        <v>575</v>
      </c>
      <c r="B509" s="355"/>
      <c r="C509" s="355"/>
      <c r="D509" s="355"/>
      <c r="E509" s="355"/>
      <c r="F509" s="355"/>
      <c r="G509" s="355"/>
      <c r="H509" s="355"/>
      <c r="I509" s="355"/>
    </row>
    <row r="510" spans="1:9" s="8" customFormat="1" ht="147.75" customHeight="1">
      <c r="A510" s="12"/>
      <c r="B510" s="11" t="s">
        <v>576</v>
      </c>
      <c r="C510" s="24" t="s">
        <v>1157</v>
      </c>
      <c r="D510" s="24" t="s">
        <v>577</v>
      </c>
      <c r="E510" s="24">
        <v>3</v>
      </c>
      <c r="F510" s="24">
        <v>0</v>
      </c>
      <c r="G510" s="24">
        <v>0</v>
      </c>
      <c r="H510" s="66" t="e">
        <f>G510/F510*100</f>
        <v>#DIV/0!</v>
      </c>
      <c r="I510" s="6"/>
    </row>
    <row r="511" spans="1:9" s="8" customFormat="1" ht="41.25" customHeight="1">
      <c r="A511" s="362" t="s">
        <v>578</v>
      </c>
      <c r="B511" s="363"/>
      <c r="C511" s="363"/>
      <c r="D511" s="363"/>
      <c r="E511" s="363"/>
      <c r="F511" s="363"/>
      <c r="G511" s="363"/>
      <c r="H511" s="363"/>
      <c r="I511" s="364"/>
    </row>
    <row r="512" spans="1:9" s="8" customFormat="1" ht="72.75" customHeight="1">
      <c r="A512" s="12"/>
      <c r="B512" s="11" t="s">
        <v>579</v>
      </c>
      <c r="C512" s="24" t="s">
        <v>1157</v>
      </c>
      <c r="D512" s="24" t="s">
        <v>539</v>
      </c>
      <c r="E512" s="24">
        <v>95</v>
      </c>
      <c r="F512" s="24">
        <v>95</v>
      </c>
      <c r="G512" s="24">
        <v>63</v>
      </c>
      <c r="H512" s="31">
        <f>G512/F512*100-100</f>
        <v>-33.684210526315795</v>
      </c>
      <c r="I512" s="6"/>
    </row>
    <row r="513" spans="1:9" s="8" customFormat="1" ht="38.25" customHeight="1">
      <c r="A513" s="362" t="s">
        <v>580</v>
      </c>
      <c r="B513" s="363"/>
      <c r="C513" s="363"/>
      <c r="D513" s="363"/>
      <c r="E513" s="363"/>
      <c r="F513" s="363"/>
      <c r="G513" s="363"/>
      <c r="H513" s="363"/>
      <c r="I513" s="364"/>
    </row>
    <row r="514" spans="1:9" s="8" customFormat="1" ht="26.25" customHeight="1">
      <c r="A514" s="357" t="s">
        <v>581</v>
      </c>
      <c r="B514" s="358"/>
      <c r="C514" s="358"/>
      <c r="D514" s="358"/>
      <c r="E514" s="358"/>
      <c r="F514" s="358"/>
      <c r="G514" s="358"/>
      <c r="H514" s="358"/>
      <c r="I514" s="359"/>
    </row>
    <row r="515" spans="1:9" s="8" customFormat="1" ht="49.5">
      <c r="A515" s="12"/>
      <c r="B515" s="11" t="s">
        <v>582</v>
      </c>
      <c r="C515" s="24" t="s">
        <v>1157</v>
      </c>
      <c r="D515" s="24" t="s">
        <v>539</v>
      </c>
      <c r="E515" s="24">
        <v>95</v>
      </c>
      <c r="F515" s="24">
        <v>95</v>
      </c>
      <c r="G515" s="24">
        <v>63</v>
      </c>
      <c r="H515" s="31">
        <f>G515/F515*100-100</f>
        <v>-33.684210526315795</v>
      </c>
      <c r="I515" s="6"/>
    </row>
    <row r="516" spans="1:9" s="8" customFormat="1" ht="34.5" customHeight="1">
      <c r="A516" s="355" t="s">
        <v>583</v>
      </c>
      <c r="B516" s="355"/>
      <c r="C516" s="355"/>
      <c r="D516" s="355"/>
      <c r="E516" s="355"/>
      <c r="F516" s="355"/>
      <c r="G516" s="355"/>
      <c r="H516" s="355"/>
      <c r="I516" s="355"/>
    </row>
    <row r="517" spans="1:9" s="8" customFormat="1" ht="57.75" customHeight="1">
      <c r="A517" s="12"/>
      <c r="B517" s="30" t="s">
        <v>584</v>
      </c>
      <c r="C517" s="24" t="s">
        <v>1157</v>
      </c>
      <c r="D517" s="24" t="s">
        <v>585</v>
      </c>
      <c r="E517" s="24">
        <v>95</v>
      </c>
      <c r="F517" s="24">
        <v>95</v>
      </c>
      <c r="G517" s="24">
        <v>60.8</v>
      </c>
      <c r="H517" s="24">
        <f>G517/F517*100-100</f>
        <v>-36</v>
      </c>
      <c r="I517" s="6"/>
    </row>
    <row r="518" spans="1:9" s="8" customFormat="1" ht="29.25" customHeight="1">
      <c r="A518" s="357" t="s">
        <v>586</v>
      </c>
      <c r="B518" s="358"/>
      <c r="C518" s="358"/>
      <c r="D518" s="358"/>
      <c r="E518" s="358"/>
      <c r="F518" s="358"/>
      <c r="G518" s="358"/>
      <c r="H518" s="358"/>
      <c r="I518" s="359"/>
    </row>
    <row r="519" spans="1:9" s="8" customFormat="1" ht="56.25" customHeight="1">
      <c r="A519" s="12"/>
      <c r="B519" s="30" t="s">
        <v>480</v>
      </c>
      <c r="C519" s="24" t="s">
        <v>1157</v>
      </c>
      <c r="D519" s="24" t="s">
        <v>539</v>
      </c>
      <c r="E519" s="24">
        <v>100</v>
      </c>
      <c r="F519" s="24">
        <v>100</v>
      </c>
      <c r="G519" s="24">
        <v>100</v>
      </c>
      <c r="H519" s="24">
        <f>G519/F519*100-100</f>
        <v>0</v>
      </c>
      <c r="I519" s="6"/>
    </row>
    <row r="520" spans="1:9" s="8" customFormat="1" ht="38.25" customHeight="1">
      <c r="A520" s="357" t="s">
        <v>587</v>
      </c>
      <c r="B520" s="358"/>
      <c r="C520" s="358"/>
      <c r="D520" s="358"/>
      <c r="E520" s="358"/>
      <c r="F520" s="358"/>
      <c r="G520" s="358"/>
      <c r="H520" s="358"/>
      <c r="I520" s="359"/>
    </row>
    <row r="521" spans="1:9" s="8" customFormat="1" ht="168" customHeight="1">
      <c r="A521" s="12"/>
      <c r="B521" s="11" t="s">
        <v>588</v>
      </c>
      <c r="C521" s="24" t="s">
        <v>1157</v>
      </c>
      <c r="D521" s="24" t="s">
        <v>539</v>
      </c>
      <c r="E521" s="24">
        <v>100</v>
      </c>
      <c r="F521" s="24">
        <v>100</v>
      </c>
      <c r="G521" s="24">
        <v>100</v>
      </c>
      <c r="H521" s="24">
        <f>G521/F521*100-100</f>
        <v>0</v>
      </c>
      <c r="I521" s="6"/>
    </row>
    <row r="522" spans="1:9" s="8" customFormat="1" ht="26.25" customHeight="1">
      <c r="A522" s="356" t="s">
        <v>589</v>
      </c>
      <c r="B522" s="356"/>
      <c r="C522" s="356"/>
      <c r="D522" s="356"/>
      <c r="E522" s="356"/>
      <c r="F522" s="356"/>
      <c r="G522" s="356"/>
      <c r="H522" s="356"/>
      <c r="I522" s="356"/>
    </row>
    <row r="523" spans="1:9" s="8" customFormat="1" ht="82.5">
      <c r="A523" s="12"/>
      <c r="B523" s="11" t="s">
        <v>512</v>
      </c>
      <c r="C523" s="24" t="s">
        <v>1157</v>
      </c>
      <c r="D523" s="24" t="s">
        <v>577</v>
      </c>
      <c r="E523" s="24">
        <v>120</v>
      </c>
      <c r="F523" s="24">
        <v>130</v>
      </c>
      <c r="G523" s="24">
        <v>45</v>
      </c>
      <c r="H523" s="31">
        <f>G523/F523*100-100</f>
        <v>-65.38461538461539</v>
      </c>
      <c r="I523" s="6"/>
    </row>
    <row r="524" spans="1:9" s="8" customFormat="1" ht="16.5">
      <c r="A524" s="16"/>
      <c r="B524" s="17"/>
      <c r="C524" s="58"/>
      <c r="D524" s="58"/>
      <c r="E524" s="58"/>
      <c r="F524" s="58"/>
      <c r="G524" s="58"/>
      <c r="H524" s="58"/>
      <c r="I524" s="67"/>
    </row>
    <row r="525" spans="1:9" s="8" customFormat="1" ht="82.5">
      <c r="A525" s="18" t="s">
        <v>1138</v>
      </c>
      <c r="B525" s="56" t="s">
        <v>507</v>
      </c>
      <c r="C525" s="58"/>
      <c r="D525" s="58"/>
      <c r="E525" s="58"/>
      <c r="F525" s="58"/>
      <c r="G525" s="58"/>
      <c r="H525" s="58"/>
      <c r="I525" s="67"/>
    </row>
    <row r="526" spans="1:9" s="8" customFormat="1" ht="33">
      <c r="A526" s="290">
        <v>1</v>
      </c>
      <c r="B526" s="291" t="s">
        <v>741</v>
      </c>
      <c r="C526" s="292"/>
      <c r="D526" s="292"/>
      <c r="E526" s="292"/>
      <c r="F526" s="292"/>
      <c r="G526" s="292"/>
      <c r="H526" s="292"/>
      <c r="I526" s="292"/>
    </row>
    <row r="527" spans="1:9" s="8" customFormat="1" ht="66">
      <c r="A527" s="292"/>
      <c r="B527" s="293" t="s">
        <v>895</v>
      </c>
      <c r="C527" s="294" t="s">
        <v>1050</v>
      </c>
      <c r="D527" s="295" t="s">
        <v>1045</v>
      </c>
      <c r="E527" s="295">
        <v>30</v>
      </c>
      <c r="F527" s="295">
        <v>31</v>
      </c>
      <c r="G527" s="295">
        <v>30.5</v>
      </c>
      <c r="H527" s="296">
        <f aca="true" t="shared" si="7" ref="H527:H532">(G527/F527*100)-100</f>
        <v>-1.6129032258064484</v>
      </c>
      <c r="I527" s="295"/>
    </row>
    <row r="528" spans="1:9" s="8" customFormat="1" ht="66">
      <c r="A528" s="292"/>
      <c r="B528" s="293" t="s">
        <v>896</v>
      </c>
      <c r="C528" s="294" t="s">
        <v>1050</v>
      </c>
      <c r="D528" s="295" t="s">
        <v>1045</v>
      </c>
      <c r="E528" s="295">
        <v>44</v>
      </c>
      <c r="F528" s="295">
        <v>46</v>
      </c>
      <c r="G528" s="295">
        <v>45</v>
      </c>
      <c r="H528" s="296">
        <f t="shared" si="7"/>
        <v>-2.173913043478265</v>
      </c>
      <c r="I528" s="295"/>
    </row>
    <row r="529" spans="1:9" s="8" customFormat="1" ht="51.75" customHeight="1">
      <c r="A529" s="292"/>
      <c r="B529" s="293" t="s">
        <v>897</v>
      </c>
      <c r="C529" s="294"/>
      <c r="D529" s="295" t="s">
        <v>1045</v>
      </c>
      <c r="E529" s="295">
        <v>1.05</v>
      </c>
      <c r="F529" s="295">
        <v>1.1</v>
      </c>
      <c r="G529" s="295">
        <v>0.5</v>
      </c>
      <c r="H529" s="296">
        <f t="shared" si="7"/>
        <v>-54.54545454545455</v>
      </c>
      <c r="I529" s="294" t="s">
        <v>976</v>
      </c>
    </row>
    <row r="530" spans="1:9" s="8" customFormat="1" ht="49.5">
      <c r="A530" s="292"/>
      <c r="B530" s="293" t="s">
        <v>898</v>
      </c>
      <c r="C530" s="294" t="s">
        <v>1050</v>
      </c>
      <c r="D530" s="295" t="s">
        <v>1045</v>
      </c>
      <c r="E530" s="295">
        <v>4.9</v>
      </c>
      <c r="F530" s="295">
        <v>5.1</v>
      </c>
      <c r="G530" s="295">
        <v>5</v>
      </c>
      <c r="H530" s="296">
        <f t="shared" si="7"/>
        <v>-1.9607843137254832</v>
      </c>
      <c r="I530" s="295"/>
    </row>
    <row r="531" spans="1:9" s="8" customFormat="1" ht="33">
      <c r="A531" s="292"/>
      <c r="B531" s="293" t="s">
        <v>899</v>
      </c>
      <c r="C531" s="294" t="s">
        <v>1050</v>
      </c>
      <c r="D531" s="295" t="s">
        <v>964</v>
      </c>
      <c r="E531" s="295">
        <v>71</v>
      </c>
      <c r="F531" s="295">
        <v>71.5</v>
      </c>
      <c r="G531" s="295">
        <v>70.5</v>
      </c>
      <c r="H531" s="296">
        <f t="shared" si="7"/>
        <v>-1.3986013986014</v>
      </c>
      <c r="I531" s="295"/>
    </row>
    <row r="532" spans="1:9" s="8" customFormat="1" ht="44.25" customHeight="1">
      <c r="A532" s="292"/>
      <c r="B532" s="293" t="s">
        <v>900</v>
      </c>
      <c r="C532" s="294" t="s">
        <v>1050</v>
      </c>
      <c r="D532" s="295" t="s">
        <v>1045</v>
      </c>
      <c r="E532" s="295">
        <v>32.6</v>
      </c>
      <c r="F532" s="295">
        <v>33.6</v>
      </c>
      <c r="G532" s="295">
        <v>33.1</v>
      </c>
      <c r="H532" s="296">
        <f t="shared" si="7"/>
        <v>-1.4880952380952266</v>
      </c>
      <c r="I532" s="295"/>
    </row>
    <row r="533" spans="1:9" s="8" customFormat="1" ht="16.5">
      <c r="A533" s="384" t="s">
        <v>901</v>
      </c>
      <c r="B533" s="385"/>
      <c r="C533" s="385"/>
      <c r="D533" s="385"/>
      <c r="E533" s="385"/>
      <c r="F533" s="385"/>
      <c r="G533" s="385"/>
      <c r="H533" s="385"/>
      <c r="I533" s="386"/>
    </row>
    <row r="534" spans="1:9" s="8" customFormat="1" ht="33">
      <c r="A534" s="292" t="s">
        <v>1052</v>
      </c>
      <c r="B534" s="293" t="s">
        <v>741</v>
      </c>
      <c r="C534" s="295"/>
      <c r="D534" s="295"/>
      <c r="E534" s="295"/>
      <c r="F534" s="295"/>
      <c r="G534" s="295"/>
      <c r="H534" s="295"/>
      <c r="I534" s="292"/>
    </row>
    <row r="535" spans="1:9" s="8" customFormat="1" ht="66">
      <c r="A535" s="292"/>
      <c r="B535" s="293" t="s">
        <v>895</v>
      </c>
      <c r="C535" s="294" t="s">
        <v>1050</v>
      </c>
      <c r="D535" s="295" t="s">
        <v>1045</v>
      </c>
      <c r="E535" s="295">
        <v>30</v>
      </c>
      <c r="F535" s="295">
        <v>31</v>
      </c>
      <c r="G535" s="295">
        <v>30.5</v>
      </c>
      <c r="H535" s="297">
        <f>(G535/F535*100)-100</f>
        <v>-1.6129032258064484</v>
      </c>
      <c r="I535" s="292"/>
    </row>
    <row r="536" spans="1:9" s="8" customFormat="1" ht="66">
      <c r="A536" s="292"/>
      <c r="B536" s="293" t="s">
        <v>896</v>
      </c>
      <c r="C536" s="294" t="s">
        <v>1050</v>
      </c>
      <c r="D536" s="295" t="s">
        <v>1045</v>
      </c>
      <c r="E536" s="295">
        <v>44</v>
      </c>
      <c r="F536" s="295">
        <v>46</v>
      </c>
      <c r="G536" s="295">
        <v>45</v>
      </c>
      <c r="H536" s="297">
        <f>(G536/F536*100)-100</f>
        <v>-2.173913043478265</v>
      </c>
      <c r="I536" s="292"/>
    </row>
    <row r="537" spans="1:9" s="8" customFormat="1" ht="49.5">
      <c r="A537" s="292"/>
      <c r="B537" s="293" t="s">
        <v>897</v>
      </c>
      <c r="C537" s="294" t="s">
        <v>1050</v>
      </c>
      <c r="D537" s="295" t="s">
        <v>1045</v>
      </c>
      <c r="E537" s="295">
        <v>1.05</v>
      </c>
      <c r="F537" s="295">
        <v>1.1</v>
      </c>
      <c r="G537" s="295">
        <v>0.5</v>
      </c>
      <c r="H537" s="297">
        <f>(G537/F537*100)-100</f>
        <v>-54.54545454545455</v>
      </c>
      <c r="I537" s="292"/>
    </row>
    <row r="538" spans="1:9" s="8" customFormat="1" ht="33.75" customHeight="1">
      <c r="A538" s="343" t="s">
        <v>902</v>
      </c>
      <c r="B538" s="344"/>
      <c r="C538" s="344"/>
      <c r="D538" s="344"/>
      <c r="E538" s="344"/>
      <c r="F538" s="344"/>
      <c r="G538" s="344"/>
      <c r="H538" s="344"/>
      <c r="I538" s="345"/>
    </row>
    <row r="539" spans="1:9" s="8" customFormat="1" ht="33">
      <c r="A539" s="292" t="s">
        <v>1200</v>
      </c>
      <c r="B539" s="291" t="s">
        <v>752</v>
      </c>
      <c r="C539" s="292"/>
      <c r="D539" s="292"/>
      <c r="E539" s="292"/>
      <c r="F539" s="292"/>
      <c r="G539" s="292"/>
      <c r="H539" s="292"/>
      <c r="I539" s="292"/>
    </row>
    <row r="540" spans="1:9" s="8" customFormat="1" ht="66">
      <c r="A540" s="292"/>
      <c r="B540" s="291" t="s">
        <v>903</v>
      </c>
      <c r="C540" s="294" t="s">
        <v>1050</v>
      </c>
      <c r="D540" s="295" t="s">
        <v>1045</v>
      </c>
      <c r="E540" s="295">
        <v>44</v>
      </c>
      <c r="F540" s="295">
        <v>46</v>
      </c>
      <c r="G540" s="295">
        <v>45</v>
      </c>
      <c r="H540" s="298">
        <f>(G540/F540*100)-100</f>
        <v>-2.173913043478265</v>
      </c>
      <c r="I540" s="292"/>
    </row>
    <row r="541" spans="1:9" s="8" customFormat="1" ht="49.5">
      <c r="A541" s="292"/>
      <c r="B541" s="291" t="s">
        <v>904</v>
      </c>
      <c r="C541" s="294" t="s">
        <v>905</v>
      </c>
      <c r="D541" s="295" t="s">
        <v>1045</v>
      </c>
      <c r="E541" s="295">
        <v>95</v>
      </c>
      <c r="F541" s="295">
        <v>95</v>
      </c>
      <c r="G541" s="295">
        <v>95</v>
      </c>
      <c r="H541" s="298">
        <f>(G541/F541*100)-100</f>
        <v>0</v>
      </c>
      <c r="I541" s="292"/>
    </row>
    <row r="542" spans="1:9" s="8" customFormat="1" ht="61.5" customHeight="1">
      <c r="A542" s="343" t="s">
        <v>906</v>
      </c>
      <c r="B542" s="344"/>
      <c r="C542" s="344"/>
      <c r="D542" s="344"/>
      <c r="E542" s="344"/>
      <c r="F542" s="344"/>
      <c r="G542" s="344"/>
      <c r="H542" s="344"/>
      <c r="I542" s="345"/>
    </row>
    <row r="543" spans="1:9" s="8" customFormat="1" ht="33">
      <c r="A543" s="292"/>
      <c r="B543" s="291" t="s">
        <v>752</v>
      </c>
      <c r="C543" s="292"/>
      <c r="D543" s="292"/>
      <c r="E543" s="292"/>
      <c r="F543" s="292"/>
      <c r="G543" s="292"/>
      <c r="H543" s="292"/>
      <c r="I543" s="292"/>
    </row>
    <row r="544" spans="1:9" s="8" customFormat="1" ht="99">
      <c r="A544" s="292"/>
      <c r="B544" s="291" t="s">
        <v>907</v>
      </c>
      <c r="C544" s="294" t="s">
        <v>1050</v>
      </c>
      <c r="D544" s="295" t="s">
        <v>1045</v>
      </c>
      <c r="E544" s="295">
        <v>0</v>
      </c>
      <c r="F544" s="295">
        <v>90</v>
      </c>
      <c r="G544" s="295">
        <v>90</v>
      </c>
      <c r="H544" s="297">
        <f>(G544/F544*100)-100</f>
        <v>0</v>
      </c>
      <c r="I544" s="292"/>
    </row>
    <row r="545" spans="1:9" s="8" customFormat="1" ht="16.5">
      <c r="A545" s="347" t="s">
        <v>366</v>
      </c>
      <c r="B545" s="348"/>
      <c r="C545" s="348"/>
      <c r="D545" s="348"/>
      <c r="E545" s="348"/>
      <c r="F545" s="348"/>
      <c r="G545" s="348"/>
      <c r="H545" s="348"/>
      <c r="I545" s="349"/>
    </row>
    <row r="546" spans="1:9" s="8" customFormat="1" ht="33">
      <c r="A546" s="292"/>
      <c r="B546" s="291" t="s">
        <v>752</v>
      </c>
      <c r="C546" s="299"/>
      <c r="D546" s="292"/>
      <c r="E546" s="292"/>
      <c r="F546" s="292"/>
      <c r="G546" s="292"/>
      <c r="H546" s="300"/>
      <c r="I546" s="292"/>
    </row>
    <row r="547" spans="1:9" s="8" customFormat="1" ht="66">
      <c r="A547" s="292"/>
      <c r="B547" s="293" t="s">
        <v>895</v>
      </c>
      <c r="C547" s="294" t="s">
        <v>1050</v>
      </c>
      <c r="D547" s="295" t="s">
        <v>1045</v>
      </c>
      <c r="E547" s="295">
        <v>30</v>
      </c>
      <c r="F547" s="295">
        <v>31</v>
      </c>
      <c r="G547" s="295">
        <v>30.5</v>
      </c>
      <c r="H547" s="297">
        <f>(G547/F547*100)-100</f>
        <v>-1.6129032258064484</v>
      </c>
      <c r="I547" s="292"/>
    </row>
    <row r="548" spans="1:9" s="8" customFormat="1" ht="33.75" customHeight="1">
      <c r="A548" s="343" t="s">
        <v>367</v>
      </c>
      <c r="B548" s="344"/>
      <c r="C548" s="344"/>
      <c r="D548" s="344"/>
      <c r="E548" s="344"/>
      <c r="F548" s="344"/>
      <c r="G548" s="344"/>
      <c r="H548" s="344"/>
      <c r="I548" s="345"/>
    </row>
    <row r="549" spans="1:9" s="8" customFormat="1" ht="33">
      <c r="A549" s="292"/>
      <c r="B549" s="291" t="s">
        <v>752</v>
      </c>
      <c r="C549" s="292"/>
      <c r="D549" s="292"/>
      <c r="E549" s="301"/>
      <c r="F549" s="292"/>
      <c r="G549" s="292"/>
      <c r="H549" s="292"/>
      <c r="I549" s="292"/>
    </row>
    <row r="550" spans="1:9" s="8" customFormat="1" ht="89.25" customHeight="1">
      <c r="A550" s="292"/>
      <c r="B550" s="291" t="s">
        <v>454</v>
      </c>
      <c r="C550" s="294" t="s">
        <v>1050</v>
      </c>
      <c r="D550" s="295" t="s">
        <v>106</v>
      </c>
      <c r="E550" s="295">
        <v>12</v>
      </c>
      <c r="F550" s="295">
        <v>0</v>
      </c>
      <c r="G550" s="295">
        <v>4</v>
      </c>
      <c r="H550" s="295">
        <v>0</v>
      </c>
      <c r="I550" s="292"/>
    </row>
    <row r="551" spans="1:9" s="8" customFormat="1" ht="16.5">
      <c r="A551" s="423" t="s">
        <v>455</v>
      </c>
      <c r="B551" s="424"/>
      <c r="C551" s="424"/>
      <c r="D551" s="424"/>
      <c r="E551" s="424"/>
      <c r="F551" s="424"/>
      <c r="G551" s="424"/>
      <c r="H551" s="424"/>
      <c r="I551" s="425"/>
    </row>
    <row r="552" spans="1:9" s="8" customFormat="1" ht="33">
      <c r="A552" s="292"/>
      <c r="B552" s="291" t="s">
        <v>741</v>
      </c>
      <c r="C552" s="302"/>
      <c r="D552" s="301"/>
      <c r="E552" s="301"/>
      <c r="F552" s="292"/>
      <c r="G552" s="292"/>
      <c r="H552" s="292"/>
      <c r="I552" s="292"/>
    </row>
    <row r="553" spans="1:9" s="8" customFormat="1" ht="49.5">
      <c r="A553" s="292"/>
      <c r="B553" s="291" t="s">
        <v>456</v>
      </c>
      <c r="C553" s="294" t="s">
        <v>1050</v>
      </c>
      <c r="D553" s="295" t="s">
        <v>1045</v>
      </c>
      <c r="E553" s="295">
        <v>4.9</v>
      </c>
      <c r="F553" s="295">
        <v>5.1</v>
      </c>
      <c r="G553" s="295">
        <v>5</v>
      </c>
      <c r="H553" s="297">
        <f>(G553/F553*100)-100</f>
        <v>-1.9607843137254832</v>
      </c>
      <c r="I553" s="292"/>
    </row>
    <row r="554" spans="1:9" s="8" customFormat="1" ht="33.75" customHeight="1">
      <c r="A554" s="343" t="s">
        <v>457</v>
      </c>
      <c r="B554" s="344"/>
      <c r="C554" s="344"/>
      <c r="D554" s="344"/>
      <c r="E554" s="344"/>
      <c r="F554" s="344"/>
      <c r="G554" s="344"/>
      <c r="H554" s="344"/>
      <c r="I554" s="345"/>
    </row>
    <row r="555" spans="1:9" s="8" customFormat="1" ht="33">
      <c r="A555" s="303" t="s">
        <v>458</v>
      </c>
      <c r="B555" s="291" t="s">
        <v>752</v>
      </c>
      <c r="C555" s="292"/>
      <c r="D555" s="292"/>
      <c r="E555" s="292"/>
      <c r="F555" s="292"/>
      <c r="G555" s="292"/>
      <c r="H555" s="300"/>
      <c r="I555" s="292"/>
    </row>
    <row r="556" spans="1:9" s="8" customFormat="1" ht="49.5">
      <c r="A556" s="303"/>
      <c r="B556" s="291" t="s">
        <v>904</v>
      </c>
      <c r="C556" s="294" t="s">
        <v>905</v>
      </c>
      <c r="D556" s="304" t="s">
        <v>1045</v>
      </c>
      <c r="E556" s="304">
        <v>95</v>
      </c>
      <c r="F556" s="304">
        <v>95</v>
      </c>
      <c r="G556" s="304">
        <v>95</v>
      </c>
      <c r="H556" s="305">
        <f>(G556/F556*100)-100</f>
        <v>0</v>
      </c>
      <c r="I556" s="292"/>
    </row>
    <row r="557" spans="1:9" s="8" customFormat="1" ht="16.5">
      <c r="A557" s="303" t="s">
        <v>49</v>
      </c>
      <c r="B557" s="291"/>
      <c r="C557" s="292"/>
      <c r="D557" s="292"/>
      <c r="E557" s="301"/>
      <c r="F557" s="292"/>
      <c r="G557" s="292"/>
      <c r="H557" s="300"/>
      <c r="I557" s="292"/>
    </row>
    <row r="558" spans="1:9" s="8" customFormat="1" ht="33">
      <c r="A558" s="303"/>
      <c r="B558" s="291" t="s">
        <v>752</v>
      </c>
      <c r="C558" s="292"/>
      <c r="D558" s="292"/>
      <c r="E558" s="301"/>
      <c r="F558" s="292"/>
      <c r="G558" s="292"/>
      <c r="H558" s="300"/>
      <c r="I558" s="292"/>
    </row>
    <row r="559" spans="1:9" s="8" customFormat="1" ht="82.5">
      <c r="A559" s="303"/>
      <c r="B559" s="293" t="s">
        <v>50</v>
      </c>
      <c r="C559" s="294" t="s">
        <v>1050</v>
      </c>
      <c r="D559" s="295" t="s">
        <v>111</v>
      </c>
      <c r="E559" s="295">
        <v>26</v>
      </c>
      <c r="F559" s="295">
        <v>27</v>
      </c>
      <c r="G559" s="295">
        <v>10</v>
      </c>
      <c r="H559" s="297">
        <f>(G559/F559*100)-100</f>
        <v>-62.96296296296296</v>
      </c>
      <c r="I559" s="295" t="s">
        <v>977</v>
      </c>
    </row>
    <row r="560" spans="1:9" s="8" customFormat="1" ht="16.5">
      <c r="A560" s="350" t="s">
        <v>51</v>
      </c>
      <c r="B560" s="351"/>
      <c r="C560" s="351"/>
      <c r="D560" s="351"/>
      <c r="E560" s="351"/>
      <c r="F560" s="351"/>
      <c r="G560" s="351"/>
      <c r="H560" s="351"/>
      <c r="I560" s="352"/>
    </row>
    <row r="561" spans="1:9" s="8" customFormat="1" ht="33">
      <c r="A561" s="303"/>
      <c r="B561" s="291" t="s">
        <v>741</v>
      </c>
      <c r="C561" s="292"/>
      <c r="D561" s="292"/>
      <c r="E561" s="292"/>
      <c r="F561" s="292"/>
      <c r="G561" s="292"/>
      <c r="H561" s="300"/>
      <c r="I561" s="292"/>
    </row>
    <row r="562" spans="1:9" s="8" customFormat="1" ht="66">
      <c r="A562" s="303"/>
      <c r="B562" s="293" t="s">
        <v>895</v>
      </c>
      <c r="C562" s="294" t="s">
        <v>1050</v>
      </c>
      <c r="D562" s="295" t="s">
        <v>1045</v>
      </c>
      <c r="E562" s="295">
        <v>30</v>
      </c>
      <c r="F562" s="295">
        <v>31</v>
      </c>
      <c r="G562" s="295">
        <v>30.5</v>
      </c>
      <c r="H562" s="297">
        <f>(G562/F562*100)-100</f>
        <v>-1.6129032258064484</v>
      </c>
      <c r="I562" s="292"/>
    </row>
    <row r="563" spans="1:9" s="8" customFormat="1" ht="16.5">
      <c r="A563" s="337" t="s">
        <v>52</v>
      </c>
      <c r="B563" s="338"/>
      <c r="C563" s="338"/>
      <c r="D563" s="338"/>
      <c r="E563" s="338"/>
      <c r="F563" s="338"/>
      <c r="G563" s="338"/>
      <c r="H563" s="338"/>
      <c r="I563" s="339"/>
    </row>
    <row r="564" spans="1:9" s="8" customFormat="1" ht="33">
      <c r="A564" s="303"/>
      <c r="B564" s="291" t="s">
        <v>752</v>
      </c>
      <c r="C564" s="292"/>
      <c r="D564" s="292"/>
      <c r="E564" s="301"/>
      <c r="F564" s="292"/>
      <c r="G564" s="292"/>
      <c r="H564" s="300"/>
      <c r="I564" s="292"/>
    </row>
    <row r="565" spans="1:9" s="8" customFormat="1" ht="33">
      <c r="A565" s="303"/>
      <c r="B565" s="293" t="s">
        <v>899</v>
      </c>
      <c r="C565" s="294" t="s">
        <v>1050</v>
      </c>
      <c r="D565" s="295" t="s">
        <v>964</v>
      </c>
      <c r="E565" s="295">
        <v>71</v>
      </c>
      <c r="F565" s="295">
        <v>71.5</v>
      </c>
      <c r="G565" s="295">
        <v>70.5</v>
      </c>
      <c r="H565" s="297">
        <f>(G565/F565*100)-100</f>
        <v>-1.3986013986014</v>
      </c>
      <c r="I565" s="292"/>
    </row>
    <row r="566" spans="1:9" s="8" customFormat="1" ht="33">
      <c r="A566" s="292"/>
      <c r="B566" s="293" t="s">
        <v>900</v>
      </c>
      <c r="C566" s="294" t="s">
        <v>1050</v>
      </c>
      <c r="D566" s="295" t="s">
        <v>1045</v>
      </c>
      <c r="E566" s="295">
        <v>32.6</v>
      </c>
      <c r="F566" s="295">
        <v>33.6</v>
      </c>
      <c r="G566" s="295">
        <v>33.1</v>
      </c>
      <c r="H566" s="297">
        <f>(G566/F566*100)-100</f>
        <v>-1.4880952380952266</v>
      </c>
      <c r="I566" s="292"/>
    </row>
    <row r="567" spans="1:9" s="8" customFormat="1" ht="36" customHeight="1">
      <c r="A567" s="384" t="s">
        <v>53</v>
      </c>
      <c r="B567" s="385"/>
      <c r="C567" s="385"/>
      <c r="D567" s="385"/>
      <c r="E567" s="385"/>
      <c r="F567" s="385"/>
      <c r="G567" s="385"/>
      <c r="H567" s="385"/>
      <c r="I567" s="386"/>
    </row>
    <row r="568" spans="1:9" s="8" customFormat="1" ht="33">
      <c r="A568" s="292"/>
      <c r="B568" s="306" t="s">
        <v>741</v>
      </c>
      <c r="C568" s="302"/>
      <c r="D568" s="301"/>
      <c r="E568" s="292"/>
      <c r="F568" s="292"/>
      <c r="G568" s="292"/>
      <c r="H568" s="292"/>
      <c r="I568" s="292"/>
    </row>
    <row r="569" spans="1:9" s="8" customFormat="1" ht="49.5">
      <c r="A569" s="292"/>
      <c r="B569" s="306" t="s">
        <v>54</v>
      </c>
      <c r="C569" s="294" t="s">
        <v>905</v>
      </c>
      <c r="D569" s="295" t="s">
        <v>1045</v>
      </c>
      <c r="E569" s="295">
        <v>95</v>
      </c>
      <c r="F569" s="295">
        <v>95</v>
      </c>
      <c r="G569" s="295">
        <v>95</v>
      </c>
      <c r="H569" s="295">
        <v>0</v>
      </c>
      <c r="I569" s="292"/>
    </row>
    <row r="570" spans="1:9" s="8" customFormat="1" ht="16.5">
      <c r="A570" s="347" t="s">
        <v>55</v>
      </c>
      <c r="B570" s="348"/>
      <c r="C570" s="348"/>
      <c r="D570" s="348"/>
      <c r="E570" s="348"/>
      <c r="F570" s="348"/>
      <c r="G570" s="348"/>
      <c r="H570" s="348"/>
      <c r="I570" s="349"/>
    </row>
    <row r="571" spans="1:9" s="8" customFormat="1" ht="33">
      <c r="A571" s="292"/>
      <c r="B571" s="306" t="s">
        <v>752</v>
      </c>
      <c r="C571" s="302"/>
      <c r="D571" s="301"/>
      <c r="E571" s="301"/>
      <c r="F571" s="292"/>
      <c r="G571" s="292"/>
      <c r="H571" s="292"/>
      <c r="I571" s="292"/>
    </row>
    <row r="572" spans="1:9" s="8" customFormat="1" ht="49.5">
      <c r="A572" s="292"/>
      <c r="B572" s="306" t="s">
        <v>54</v>
      </c>
      <c r="C572" s="294" t="s">
        <v>905</v>
      </c>
      <c r="D572" s="295" t="s">
        <v>1045</v>
      </c>
      <c r="E572" s="295">
        <v>95</v>
      </c>
      <c r="F572" s="295">
        <v>95</v>
      </c>
      <c r="G572" s="295">
        <v>95</v>
      </c>
      <c r="H572" s="295">
        <v>0</v>
      </c>
      <c r="I572" s="292"/>
    </row>
    <row r="573" spans="1:9" s="8" customFormat="1" ht="39" customHeight="1">
      <c r="A573" s="343" t="s">
        <v>56</v>
      </c>
      <c r="B573" s="344"/>
      <c r="C573" s="344"/>
      <c r="D573" s="344"/>
      <c r="E573" s="344"/>
      <c r="F573" s="344"/>
      <c r="G573" s="344"/>
      <c r="H573" s="344"/>
      <c r="I573" s="345"/>
    </row>
    <row r="574" spans="1:9" s="8" customFormat="1" ht="33">
      <c r="A574" s="292"/>
      <c r="B574" s="306" t="s">
        <v>752</v>
      </c>
      <c r="C574" s="302"/>
      <c r="D574" s="301"/>
      <c r="E574" s="301"/>
      <c r="F574" s="292"/>
      <c r="G574" s="292"/>
      <c r="H574" s="292"/>
      <c r="I574" s="292"/>
    </row>
    <row r="575" spans="1:9" s="8" customFormat="1" ht="49.5">
      <c r="A575" s="292"/>
      <c r="B575" s="306" t="s">
        <v>57</v>
      </c>
      <c r="C575" s="294" t="s">
        <v>905</v>
      </c>
      <c r="D575" s="295" t="s">
        <v>1045</v>
      </c>
      <c r="E575" s="295">
        <v>100</v>
      </c>
      <c r="F575" s="295">
        <v>100</v>
      </c>
      <c r="G575" s="295">
        <v>100</v>
      </c>
      <c r="H575" s="295">
        <v>0</v>
      </c>
      <c r="I575" s="292"/>
    </row>
    <row r="576" spans="1:9" s="8" customFormat="1" ht="16.5">
      <c r="A576" s="292"/>
      <c r="B576" s="292"/>
      <c r="C576" s="292"/>
      <c r="D576" s="292"/>
      <c r="E576" s="292"/>
      <c r="F576" s="292"/>
      <c r="G576" s="292"/>
      <c r="H576" s="292"/>
      <c r="I576" s="292"/>
    </row>
    <row r="577" spans="1:9" s="8" customFormat="1" ht="148.5">
      <c r="A577" s="18" t="s">
        <v>1139</v>
      </c>
      <c r="B577" s="56" t="s">
        <v>1035</v>
      </c>
      <c r="C577" s="58"/>
      <c r="D577" s="58"/>
      <c r="E577" s="58"/>
      <c r="F577" s="58"/>
      <c r="G577" s="58"/>
      <c r="H577" s="58"/>
      <c r="I577" s="67"/>
    </row>
    <row r="578" spans="1:9" s="8" customFormat="1" ht="82.5">
      <c r="A578" s="13"/>
      <c r="B578" s="49" t="s">
        <v>42</v>
      </c>
      <c r="C578" s="24" t="s">
        <v>1050</v>
      </c>
      <c r="D578" s="24" t="s">
        <v>1045</v>
      </c>
      <c r="E578" s="24">
        <v>20.5</v>
      </c>
      <c r="F578" s="24">
        <v>20.7</v>
      </c>
      <c r="G578" s="24">
        <v>10.2</v>
      </c>
      <c r="H578" s="231">
        <f>G578/F578*100-100</f>
        <v>-50.72463768115942</v>
      </c>
      <c r="I578" s="24" t="s">
        <v>347</v>
      </c>
    </row>
    <row r="579" spans="1:9" s="8" customFormat="1" ht="198">
      <c r="A579" s="13"/>
      <c r="B579" s="49" t="s">
        <v>232</v>
      </c>
      <c r="C579" s="24" t="s">
        <v>1050</v>
      </c>
      <c r="D579" s="24" t="s">
        <v>1045</v>
      </c>
      <c r="E579" s="24">
        <v>100</v>
      </c>
      <c r="F579" s="24">
        <v>100</v>
      </c>
      <c r="G579" s="24">
        <v>100</v>
      </c>
      <c r="H579" s="231">
        <f>G579/F579*100-100</f>
        <v>0</v>
      </c>
      <c r="I579" s="24"/>
    </row>
    <row r="580" spans="1:9" s="8" customFormat="1" ht="189" customHeight="1">
      <c r="A580" s="13"/>
      <c r="B580" s="30" t="s">
        <v>788</v>
      </c>
      <c r="C580" s="24" t="s">
        <v>1050</v>
      </c>
      <c r="D580" s="24" t="s">
        <v>1045</v>
      </c>
      <c r="E580" s="24">
        <v>77.8</v>
      </c>
      <c r="F580" s="24">
        <v>75</v>
      </c>
      <c r="G580" s="24">
        <v>77.8</v>
      </c>
      <c r="H580" s="231">
        <f>G580/F580*100-100</f>
        <v>3.73333333333332</v>
      </c>
      <c r="I580" s="24" t="s">
        <v>1026</v>
      </c>
    </row>
    <row r="581" spans="1:9" s="8" customFormat="1" ht="82.5">
      <c r="A581" s="13"/>
      <c r="B581" s="30" t="s">
        <v>1027</v>
      </c>
      <c r="C581" s="24" t="s">
        <v>1050</v>
      </c>
      <c r="D581" s="24" t="s">
        <v>1028</v>
      </c>
      <c r="E581" s="24">
        <v>44.4</v>
      </c>
      <c r="F581" s="24">
        <v>42</v>
      </c>
      <c r="G581" s="24">
        <v>0</v>
      </c>
      <c r="H581" s="231">
        <f>G581/F581*100-100</f>
        <v>-100</v>
      </c>
      <c r="I581" s="24" t="s">
        <v>43</v>
      </c>
    </row>
    <row r="582" spans="1:9" s="8" customFormat="1" ht="16.5">
      <c r="A582" s="353" t="s">
        <v>1051</v>
      </c>
      <c r="B582" s="353"/>
      <c r="C582" s="353"/>
      <c r="D582" s="353"/>
      <c r="E582" s="353"/>
      <c r="F582" s="353"/>
      <c r="G582" s="353"/>
      <c r="H582" s="353"/>
      <c r="I582" s="353"/>
    </row>
    <row r="583" spans="1:9" s="8" customFormat="1" ht="198">
      <c r="A583" s="13"/>
      <c r="B583" s="30" t="s">
        <v>1029</v>
      </c>
      <c r="C583" s="24" t="s">
        <v>1050</v>
      </c>
      <c r="D583" s="24" t="s">
        <v>1045</v>
      </c>
      <c r="E583" s="24">
        <v>77.8</v>
      </c>
      <c r="F583" s="24">
        <v>75</v>
      </c>
      <c r="G583" s="24">
        <v>77.8</v>
      </c>
      <c r="H583" s="231">
        <f>G583/F583*100-100</f>
        <v>3.73333333333332</v>
      </c>
      <c r="I583" s="24" t="s">
        <v>1026</v>
      </c>
    </row>
    <row r="584" spans="1:9" s="8" customFormat="1" ht="47.25" customHeight="1">
      <c r="A584" s="353" t="s">
        <v>1053</v>
      </c>
      <c r="B584" s="353"/>
      <c r="C584" s="353"/>
      <c r="D584" s="353"/>
      <c r="E584" s="353"/>
      <c r="F584" s="353"/>
      <c r="G584" s="353"/>
      <c r="H584" s="353"/>
      <c r="I584" s="353"/>
    </row>
    <row r="585" spans="1:9" s="8" customFormat="1" ht="49.5">
      <c r="A585" s="307"/>
      <c r="B585" s="30" t="s">
        <v>1030</v>
      </c>
      <c r="C585" s="24"/>
      <c r="D585" s="24" t="s">
        <v>111</v>
      </c>
      <c r="E585" s="24">
        <v>3</v>
      </c>
      <c r="F585" s="24">
        <v>4</v>
      </c>
      <c r="G585" s="24">
        <v>1</v>
      </c>
      <c r="H585" s="231">
        <f>G585/F585*100-100</f>
        <v>-75</v>
      </c>
      <c r="I585" s="24" t="s">
        <v>379</v>
      </c>
    </row>
    <row r="586" spans="1:9" s="8" customFormat="1" ht="51" customHeight="1">
      <c r="A586" s="353" t="s">
        <v>1193</v>
      </c>
      <c r="B586" s="353"/>
      <c r="C586" s="353"/>
      <c r="D586" s="353"/>
      <c r="E586" s="353"/>
      <c r="F586" s="353"/>
      <c r="G586" s="353"/>
      <c r="H586" s="353"/>
      <c r="I586" s="353"/>
    </row>
    <row r="587" spans="1:9" s="8" customFormat="1" ht="82.5">
      <c r="A587" s="307"/>
      <c r="B587" s="49" t="s">
        <v>1031</v>
      </c>
      <c r="C587" s="24" t="s">
        <v>1050</v>
      </c>
      <c r="D587" s="24" t="s">
        <v>1045</v>
      </c>
      <c r="E587" s="24">
        <v>20.5</v>
      </c>
      <c r="F587" s="24">
        <v>20.7</v>
      </c>
      <c r="G587" s="24">
        <v>10.2</v>
      </c>
      <c r="H587" s="231">
        <f>G587/F587*100-100</f>
        <v>-50.72463768115942</v>
      </c>
      <c r="I587" s="24" t="s">
        <v>347</v>
      </c>
    </row>
    <row r="588" spans="1:9" s="8" customFormat="1" ht="198">
      <c r="A588" s="307"/>
      <c r="B588" s="70" t="s">
        <v>1032</v>
      </c>
      <c r="C588" s="181"/>
      <c r="D588" s="24" t="s">
        <v>1045</v>
      </c>
      <c r="E588" s="24">
        <v>100</v>
      </c>
      <c r="F588" s="24">
        <v>100</v>
      </c>
      <c r="G588" s="24">
        <v>100</v>
      </c>
      <c r="H588" s="231">
        <f>G588/F588*100-100</f>
        <v>0</v>
      </c>
      <c r="I588" s="308"/>
    </row>
    <row r="589" spans="1:9" s="8" customFormat="1" ht="48.75" customHeight="1">
      <c r="A589" s="353" t="s">
        <v>1196</v>
      </c>
      <c r="B589" s="353"/>
      <c r="C589" s="353"/>
      <c r="D589" s="353"/>
      <c r="E589" s="353"/>
      <c r="F589" s="353"/>
      <c r="G589" s="353"/>
      <c r="H589" s="353"/>
      <c r="I589" s="353"/>
    </row>
    <row r="590" spans="1:9" s="8" customFormat="1" ht="115.5">
      <c r="A590" s="49"/>
      <c r="B590" s="49" t="s">
        <v>1033</v>
      </c>
      <c r="C590" s="49"/>
      <c r="D590" s="24" t="s">
        <v>1034</v>
      </c>
      <c r="E590" s="24">
        <v>260</v>
      </c>
      <c r="F590" s="24">
        <v>260</v>
      </c>
      <c r="G590" s="24">
        <v>130</v>
      </c>
      <c r="H590" s="24">
        <f>G590/F590*100-100</f>
        <v>-50</v>
      </c>
      <c r="I590" s="24" t="s">
        <v>347</v>
      </c>
    </row>
    <row r="591" spans="1:9" s="8" customFormat="1" ht="115.5">
      <c r="A591" s="49"/>
      <c r="B591" s="49" t="s">
        <v>908</v>
      </c>
      <c r="C591" s="49"/>
      <c r="D591" s="24" t="s">
        <v>1034</v>
      </c>
      <c r="E591" s="24">
        <v>1590</v>
      </c>
      <c r="F591" s="24">
        <v>1612</v>
      </c>
      <c r="G591" s="24">
        <v>618</v>
      </c>
      <c r="H591" s="231">
        <f>G591/F591*100-100</f>
        <v>-61.66253101736972</v>
      </c>
      <c r="I591" s="24" t="s">
        <v>347</v>
      </c>
    </row>
    <row r="592" spans="1:9" s="8" customFormat="1" ht="99">
      <c r="A592" s="48"/>
      <c r="B592" s="30" t="s">
        <v>909</v>
      </c>
      <c r="C592" s="49"/>
      <c r="D592" s="24" t="s">
        <v>910</v>
      </c>
      <c r="E592" s="24">
        <v>6200</v>
      </c>
      <c r="F592" s="24">
        <v>6200</v>
      </c>
      <c r="G592" s="24">
        <v>3100</v>
      </c>
      <c r="H592" s="231">
        <f>G592/F592*100-100</f>
        <v>-50</v>
      </c>
      <c r="I592" s="24" t="s">
        <v>347</v>
      </c>
    </row>
    <row r="593" spans="1:9" s="8" customFormat="1" ht="153" customHeight="1">
      <c r="A593" s="49" t="s">
        <v>911</v>
      </c>
      <c r="B593" s="30" t="s">
        <v>912</v>
      </c>
      <c r="C593" s="49"/>
      <c r="D593" s="24" t="s">
        <v>1034</v>
      </c>
      <c r="E593" s="24">
        <v>85</v>
      </c>
      <c r="F593" s="24">
        <v>87</v>
      </c>
      <c r="G593" s="24">
        <v>41</v>
      </c>
      <c r="H593" s="231">
        <f>G593/F593*100-100</f>
        <v>-52.87356321839081</v>
      </c>
      <c r="I593" s="24" t="s">
        <v>347</v>
      </c>
    </row>
    <row r="594" spans="1:9" s="8" customFormat="1" ht="132">
      <c r="A594" s="49"/>
      <c r="B594" s="30" t="s">
        <v>913</v>
      </c>
      <c r="C594" s="49"/>
      <c r="D594" s="24" t="s">
        <v>1034</v>
      </c>
      <c r="E594" s="24">
        <v>82</v>
      </c>
      <c r="F594" s="24">
        <v>84</v>
      </c>
      <c r="G594" s="24">
        <v>41</v>
      </c>
      <c r="H594" s="231">
        <f>G594/F594*100-100</f>
        <v>-51.19047619047619</v>
      </c>
      <c r="I594" s="24" t="s">
        <v>347</v>
      </c>
    </row>
    <row r="595" spans="1:9" s="8" customFormat="1" ht="32.25" customHeight="1">
      <c r="A595" s="353" t="s">
        <v>914</v>
      </c>
      <c r="B595" s="353"/>
      <c r="C595" s="353"/>
      <c r="D595" s="353"/>
      <c r="E595" s="353"/>
      <c r="F595" s="353"/>
      <c r="G595" s="353"/>
      <c r="H595" s="353"/>
      <c r="I595" s="353"/>
    </row>
    <row r="596" spans="1:9" s="8" customFormat="1" ht="115.5">
      <c r="A596" s="48"/>
      <c r="B596" s="49" t="s">
        <v>915</v>
      </c>
      <c r="C596" s="24" t="s">
        <v>1050</v>
      </c>
      <c r="D596" s="24" t="s">
        <v>910</v>
      </c>
      <c r="E596" s="24">
        <v>10</v>
      </c>
      <c r="F596" s="24">
        <v>39</v>
      </c>
      <c r="G596" s="24">
        <v>0</v>
      </c>
      <c r="H596" s="231">
        <f>G596/F596*100-100</f>
        <v>-100</v>
      </c>
      <c r="I596" s="24" t="s">
        <v>379</v>
      </c>
    </row>
    <row r="597" spans="1:9" s="8" customFormat="1" ht="16.5">
      <c r="A597" s="353" t="s">
        <v>1197</v>
      </c>
      <c r="B597" s="353"/>
      <c r="C597" s="353"/>
      <c r="D597" s="353"/>
      <c r="E597" s="353"/>
      <c r="F597" s="353"/>
      <c r="G597" s="353"/>
      <c r="H597" s="353"/>
      <c r="I597" s="353"/>
    </row>
    <row r="598" spans="1:9" s="8" customFormat="1" ht="82.5">
      <c r="A598" s="48"/>
      <c r="B598" s="30" t="s">
        <v>844</v>
      </c>
      <c r="C598" s="24" t="s">
        <v>1050</v>
      </c>
      <c r="D598" s="24" t="s">
        <v>1045</v>
      </c>
      <c r="E598" s="24">
        <v>44.4</v>
      </c>
      <c r="F598" s="24">
        <v>42</v>
      </c>
      <c r="G598" s="24">
        <v>0</v>
      </c>
      <c r="H598" s="231">
        <f>G598/F598*100-100</f>
        <v>-100</v>
      </c>
      <c r="I598" s="24" t="s">
        <v>43</v>
      </c>
    </row>
    <row r="599" spans="1:9" s="8" customFormat="1" ht="16.5">
      <c r="A599" s="353" t="s">
        <v>1198</v>
      </c>
      <c r="B599" s="353"/>
      <c r="C599" s="353"/>
      <c r="D599" s="353"/>
      <c r="E599" s="353"/>
      <c r="F599" s="353"/>
      <c r="G599" s="353"/>
      <c r="H599" s="353"/>
      <c r="I599" s="353"/>
    </row>
    <row r="600" spans="1:9" s="8" customFormat="1" ht="99">
      <c r="A600" s="13"/>
      <c r="B600" s="30" t="s">
        <v>845</v>
      </c>
      <c r="C600" s="181"/>
      <c r="D600" s="24" t="s">
        <v>111</v>
      </c>
      <c r="E600" s="24">
        <v>1</v>
      </c>
      <c r="F600" s="24">
        <v>1</v>
      </c>
      <c r="G600" s="24">
        <v>0</v>
      </c>
      <c r="H600" s="231">
        <f>G600/F600*100-100</f>
        <v>-100</v>
      </c>
      <c r="I600" s="24" t="s">
        <v>43</v>
      </c>
    </row>
    <row r="601" spans="1:9" s="8" customFormat="1" ht="16.5">
      <c r="A601" s="421">
        <v>9</v>
      </c>
      <c r="B601" s="415" t="s">
        <v>985</v>
      </c>
      <c r="C601" s="416"/>
      <c r="D601" s="416"/>
      <c r="E601" s="416"/>
      <c r="F601" s="416"/>
      <c r="G601" s="416"/>
      <c r="H601" s="416"/>
      <c r="I601" s="417"/>
    </row>
    <row r="602" spans="1:9" s="8" customFormat="1" ht="16.5">
      <c r="A602" s="422"/>
      <c r="B602" s="418"/>
      <c r="C602" s="419"/>
      <c r="D602" s="419"/>
      <c r="E602" s="419"/>
      <c r="F602" s="419"/>
      <c r="G602" s="419"/>
      <c r="H602" s="419"/>
      <c r="I602" s="420"/>
    </row>
    <row r="603" spans="1:9" s="8" customFormat="1" ht="16.5">
      <c r="A603" s="115"/>
      <c r="B603" s="49" t="s">
        <v>741</v>
      </c>
      <c r="C603" s="6"/>
      <c r="D603" s="6"/>
      <c r="E603" s="6"/>
      <c r="F603" s="6"/>
      <c r="G603" s="6"/>
      <c r="H603" s="6"/>
      <c r="I603" s="6"/>
    </row>
    <row r="604" spans="1:21" s="8" customFormat="1" ht="49.5">
      <c r="A604" s="6"/>
      <c r="B604" s="32" t="s">
        <v>742</v>
      </c>
      <c r="C604" s="24" t="s">
        <v>1050</v>
      </c>
      <c r="D604" s="24" t="s">
        <v>111</v>
      </c>
      <c r="E604" s="24">
        <v>9521</v>
      </c>
      <c r="F604" s="24">
        <v>9700</v>
      </c>
      <c r="G604" s="24">
        <v>9521</v>
      </c>
      <c r="H604" s="31">
        <f>(G604/F604-1)*100</f>
        <v>-1.8453608247422704</v>
      </c>
      <c r="I604" s="6"/>
      <c r="M604" s="375"/>
      <c r="N604" s="361"/>
      <c r="O604" s="361"/>
      <c r="P604" s="361"/>
      <c r="Q604" s="361"/>
      <c r="R604" s="361"/>
      <c r="S604" s="361"/>
      <c r="T604" s="361"/>
      <c r="U604" s="361"/>
    </row>
    <row r="605" spans="1:21" s="8" customFormat="1" ht="33">
      <c r="A605" s="6"/>
      <c r="B605" s="32" t="s">
        <v>743</v>
      </c>
      <c r="C605" s="24" t="s">
        <v>1050</v>
      </c>
      <c r="D605" s="24" t="s">
        <v>101</v>
      </c>
      <c r="E605" s="24">
        <v>602</v>
      </c>
      <c r="F605" s="24">
        <v>625</v>
      </c>
      <c r="G605" s="24">
        <v>602</v>
      </c>
      <c r="H605" s="31">
        <f>(G605/F605-1)*100</f>
        <v>-3.6800000000000055</v>
      </c>
      <c r="I605" s="6"/>
      <c r="M605" s="361"/>
      <c r="N605" s="361"/>
      <c r="O605" s="361"/>
      <c r="P605" s="361"/>
      <c r="Q605" s="361"/>
      <c r="R605" s="361"/>
      <c r="S605" s="361"/>
      <c r="T605" s="361"/>
      <c r="U605" s="361"/>
    </row>
    <row r="606" spans="1:9" s="8" customFormat="1" ht="49.5">
      <c r="A606" s="6"/>
      <c r="B606" s="32" t="s">
        <v>744</v>
      </c>
      <c r="C606" s="24" t="s">
        <v>1050</v>
      </c>
      <c r="D606" s="24" t="s">
        <v>1045</v>
      </c>
      <c r="E606" s="24">
        <v>24.75</v>
      </c>
      <c r="F606" s="24">
        <v>24.95</v>
      </c>
      <c r="G606" s="24">
        <v>28.1</v>
      </c>
      <c r="H606" s="31">
        <f>(G606/F606-1)*100</f>
        <v>12.625250501002006</v>
      </c>
      <c r="I606" s="6"/>
    </row>
    <row r="607" spans="1:9" s="8" customFormat="1" ht="16.5">
      <c r="A607" s="79" t="s">
        <v>745</v>
      </c>
      <c r="B607" s="155"/>
      <c r="C607" s="155"/>
      <c r="D607" s="155"/>
      <c r="E607" s="155"/>
      <c r="F607" s="155"/>
      <c r="G607" s="155"/>
      <c r="H607" s="155"/>
      <c r="I607" s="155"/>
    </row>
    <row r="608" spans="1:9" s="8" customFormat="1" ht="16.5">
      <c r="A608" s="6"/>
      <c r="B608" s="49" t="s">
        <v>741</v>
      </c>
      <c r="C608" s="6"/>
      <c r="D608" s="6"/>
      <c r="E608" s="6"/>
      <c r="F608" s="6"/>
      <c r="G608" s="6"/>
      <c r="H608" s="6"/>
      <c r="I608" s="6"/>
    </row>
    <row r="609" spans="1:9" s="8" customFormat="1" ht="132">
      <c r="A609" s="6"/>
      <c r="B609" s="49" t="s">
        <v>746</v>
      </c>
      <c r="C609" s="24" t="s">
        <v>1050</v>
      </c>
      <c r="D609" s="24" t="s">
        <v>747</v>
      </c>
      <c r="E609" s="24">
        <v>451.2</v>
      </c>
      <c r="F609" s="24">
        <v>498.7</v>
      </c>
      <c r="G609" s="24">
        <v>190</v>
      </c>
      <c r="H609" s="31">
        <f>(G609/F609-1)*100</f>
        <v>-61.90094245037096</v>
      </c>
      <c r="I609" s="24" t="s">
        <v>986</v>
      </c>
    </row>
    <row r="610" spans="1:9" s="8" customFormat="1" ht="33">
      <c r="A610" s="6"/>
      <c r="B610" s="49" t="s">
        <v>748</v>
      </c>
      <c r="C610" s="48" t="s">
        <v>1050</v>
      </c>
      <c r="D610" s="48" t="s">
        <v>749</v>
      </c>
      <c r="E610" s="48">
        <v>3.74</v>
      </c>
      <c r="F610" s="48">
        <v>4.15</v>
      </c>
      <c r="G610" s="48">
        <v>3.74</v>
      </c>
      <c r="H610" s="185">
        <f>(G610/F610-1)*100</f>
        <v>-9.879518072289162</v>
      </c>
      <c r="I610" s="6"/>
    </row>
    <row r="611" spans="1:9" s="8" customFormat="1" ht="49.5">
      <c r="A611" s="6"/>
      <c r="B611" s="32" t="s">
        <v>742</v>
      </c>
      <c r="C611" s="48" t="s">
        <v>1050</v>
      </c>
      <c r="D611" s="48" t="s">
        <v>111</v>
      </c>
      <c r="E611" s="48">
        <v>9521</v>
      </c>
      <c r="F611" s="48">
        <v>9700</v>
      </c>
      <c r="G611" s="48">
        <v>9521</v>
      </c>
      <c r="H611" s="185">
        <f>(G611/F611-1)*100</f>
        <v>-1.8453608247422704</v>
      </c>
      <c r="I611" s="6"/>
    </row>
    <row r="612" spans="1:9" s="8" customFormat="1" ht="66">
      <c r="A612" s="6"/>
      <c r="B612" s="32" t="s">
        <v>750</v>
      </c>
      <c r="C612" s="48" t="s">
        <v>1050</v>
      </c>
      <c r="D612" s="48" t="s">
        <v>111</v>
      </c>
      <c r="E612" s="48">
        <v>81</v>
      </c>
      <c r="F612" s="48">
        <v>81.5</v>
      </c>
      <c r="G612" s="48">
        <v>81</v>
      </c>
      <c r="H612" s="185">
        <f>(G612/F612-1)*100</f>
        <v>-0.6134969325153339</v>
      </c>
      <c r="I612" s="6"/>
    </row>
    <row r="613" spans="1:9" s="8" customFormat="1" ht="16.5">
      <c r="A613" s="356" t="s">
        <v>751</v>
      </c>
      <c r="B613" s="356"/>
      <c r="C613" s="356"/>
      <c r="D613" s="356"/>
      <c r="E613" s="356"/>
      <c r="F613" s="356"/>
      <c r="G613" s="356"/>
      <c r="H613" s="356"/>
      <c r="I613" s="356"/>
    </row>
    <row r="614" spans="1:9" s="8" customFormat="1" ht="33">
      <c r="A614" s="12"/>
      <c r="B614" s="49" t="s">
        <v>752</v>
      </c>
      <c r="C614" s="24"/>
      <c r="D614" s="24"/>
      <c r="E614" s="24"/>
      <c r="F614" s="24"/>
      <c r="G614" s="24"/>
      <c r="H614" s="24"/>
      <c r="I614" s="6"/>
    </row>
    <row r="615" spans="1:9" s="8" customFormat="1" ht="33">
      <c r="A615" s="6"/>
      <c r="B615" s="6" t="s">
        <v>753</v>
      </c>
      <c r="C615" s="24" t="s">
        <v>1050</v>
      </c>
      <c r="D615" s="24" t="s">
        <v>106</v>
      </c>
      <c r="E615" s="24">
        <v>35</v>
      </c>
      <c r="F615" s="24">
        <v>37</v>
      </c>
      <c r="G615" s="24">
        <v>0</v>
      </c>
      <c r="H615" s="31">
        <f>(G615/F615-1)*100</f>
        <v>-100</v>
      </c>
      <c r="I615" s="6"/>
    </row>
    <row r="616" spans="1:9" s="8" customFormat="1" ht="49.5">
      <c r="A616" s="6"/>
      <c r="B616" s="32" t="s">
        <v>754</v>
      </c>
      <c r="C616" s="24" t="s">
        <v>1050</v>
      </c>
      <c r="D616" s="24" t="s">
        <v>111</v>
      </c>
      <c r="E616" s="24">
        <v>6</v>
      </c>
      <c r="F616" s="24">
        <v>7</v>
      </c>
      <c r="G616" s="24">
        <v>6</v>
      </c>
      <c r="H616" s="31">
        <f>(G616/F616-1)*100</f>
        <v>-14.28571428571429</v>
      </c>
      <c r="I616" s="6"/>
    </row>
    <row r="617" spans="1:9" s="8" customFormat="1" ht="16.5">
      <c r="A617" s="356" t="s">
        <v>755</v>
      </c>
      <c r="B617" s="356"/>
      <c r="C617" s="356"/>
      <c r="D617" s="356"/>
      <c r="E617" s="356"/>
      <c r="F617" s="356"/>
      <c r="G617" s="356"/>
      <c r="H617" s="356"/>
      <c r="I617" s="356"/>
    </row>
    <row r="618" spans="1:9" s="8" customFormat="1" ht="33">
      <c r="A618" s="12"/>
      <c r="B618" s="49" t="s">
        <v>752</v>
      </c>
      <c r="C618" s="6"/>
      <c r="D618" s="6"/>
      <c r="E618" s="6"/>
      <c r="F618" s="6"/>
      <c r="G618" s="6"/>
      <c r="H618" s="6"/>
      <c r="I618" s="6"/>
    </row>
    <row r="619" spans="1:9" s="8" customFormat="1" ht="33">
      <c r="A619" s="6"/>
      <c r="B619" s="6" t="s">
        <v>756</v>
      </c>
      <c r="C619" s="32" t="s">
        <v>1050</v>
      </c>
      <c r="D619" s="24" t="s">
        <v>106</v>
      </c>
      <c r="E619" s="24">
        <v>98</v>
      </c>
      <c r="F619" s="24">
        <v>108</v>
      </c>
      <c r="G619" s="24">
        <v>0</v>
      </c>
      <c r="H619" s="31">
        <f>(G619/F619-1)*100</f>
        <v>-100</v>
      </c>
      <c r="I619" s="6"/>
    </row>
    <row r="620" spans="1:9" s="8" customFormat="1" ht="66">
      <c r="A620" s="6"/>
      <c r="B620" s="32" t="s">
        <v>757</v>
      </c>
      <c r="C620" s="32" t="s">
        <v>1050</v>
      </c>
      <c r="D620" s="24" t="s">
        <v>111</v>
      </c>
      <c r="E620" s="24">
        <v>9</v>
      </c>
      <c r="F620" s="24">
        <v>10</v>
      </c>
      <c r="G620" s="24">
        <v>9</v>
      </c>
      <c r="H620" s="31">
        <f>(G620/F620-1)*100</f>
        <v>-9.999999999999998</v>
      </c>
      <c r="I620" s="6"/>
    </row>
    <row r="621" spans="1:9" s="8" customFormat="1" ht="16.5">
      <c r="A621" s="79" t="s">
        <v>758</v>
      </c>
      <c r="B621" s="155"/>
      <c r="C621" s="155"/>
      <c r="D621" s="155"/>
      <c r="E621" s="155"/>
      <c r="F621" s="155"/>
      <c r="G621" s="155"/>
      <c r="H621" s="155"/>
      <c r="I621" s="155"/>
    </row>
    <row r="622" spans="1:9" s="8" customFormat="1" ht="16.5">
      <c r="A622" s="6"/>
      <c r="B622" s="49" t="s">
        <v>741</v>
      </c>
      <c r="C622" s="6"/>
      <c r="D622" s="6"/>
      <c r="E622" s="6"/>
      <c r="F622" s="6"/>
      <c r="G622" s="6"/>
      <c r="H622" s="6"/>
      <c r="I622" s="6"/>
    </row>
    <row r="623" spans="1:9" s="8" customFormat="1" ht="33">
      <c r="A623" s="6"/>
      <c r="B623" s="30" t="s">
        <v>759</v>
      </c>
      <c r="C623" s="32" t="s">
        <v>1050</v>
      </c>
      <c r="D623" s="24" t="s">
        <v>760</v>
      </c>
      <c r="E623" s="24">
        <v>16.6</v>
      </c>
      <c r="F623" s="24">
        <v>19.5</v>
      </c>
      <c r="G623" s="24">
        <v>9.3</v>
      </c>
      <c r="H623" s="31">
        <f>(G623/F623-1)*100</f>
        <v>-52.3076923076923</v>
      </c>
      <c r="I623" s="6"/>
    </row>
    <row r="624" spans="1:9" s="8" customFormat="1" ht="33">
      <c r="A624" s="6"/>
      <c r="B624" s="30" t="s">
        <v>761</v>
      </c>
      <c r="C624" s="32" t="s">
        <v>1050</v>
      </c>
      <c r="D624" s="24" t="s">
        <v>749</v>
      </c>
      <c r="E624" s="24">
        <v>131.6</v>
      </c>
      <c r="F624" s="24">
        <v>161</v>
      </c>
      <c r="G624" s="24">
        <v>108.8</v>
      </c>
      <c r="H624" s="31">
        <f>(G624/F624-1)*100</f>
        <v>-32.422360248447205</v>
      </c>
      <c r="I624" s="6"/>
    </row>
    <row r="625" spans="1:9" s="8" customFormat="1" ht="33">
      <c r="A625" s="6"/>
      <c r="B625" s="30" t="s">
        <v>762</v>
      </c>
      <c r="C625" s="32" t="s">
        <v>1050</v>
      </c>
      <c r="D625" s="24" t="s">
        <v>115</v>
      </c>
      <c r="E625" s="24">
        <v>72.6</v>
      </c>
      <c r="F625" s="24">
        <v>75.2</v>
      </c>
      <c r="G625" s="24">
        <v>72.6</v>
      </c>
      <c r="H625" s="31">
        <f>(G625/F625-1)*100</f>
        <v>-3.4574468085106447</v>
      </c>
      <c r="I625" s="6"/>
    </row>
    <row r="626" spans="1:9" s="8" customFormat="1" ht="49.5">
      <c r="A626" s="6"/>
      <c r="B626" s="30" t="s">
        <v>13</v>
      </c>
      <c r="C626" s="32" t="s">
        <v>1050</v>
      </c>
      <c r="D626" s="24" t="s">
        <v>101</v>
      </c>
      <c r="E626" s="24">
        <v>602</v>
      </c>
      <c r="F626" s="24">
        <v>625</v>
      </c>
      <c r="G626" s="24">
        <v>602</v>
      </c>
      <c r="H626" s="31">
        <f>(G626/F626-1)*100</f>
        <v>-3.6800000000000055</v>
      </c>
      <c r="I626" s="6"/>
    </row>
    <row r="627" spans="1:9" s="8" customFormat="1" ht="16.5">
      <c r="A627" s="356" t="s">
        <v>14</v>
      </c>
      <c r="B627" s="356"/>
      <c r="C627" s="356"/>
      <c r="D627" s="356"/>
      <c r="E627" s="356"/>
      <c r="F627" s="356"/>
      <c r="G627" s="356"/>
      <c r="H627" s="356"/>
      <c r="I627" s="356"/>
    </row>
    <row r="628" spans="1:9" s="8" customFormat="1" ht="33">
      <c r="A628" s="12"/>
      <c r="B628" s="49" t="s">
        <v>752</v>
      </c>
      <c r="C628" s="6"/>
      <c r="D628" s="6"/>
      <c r="E628" s="6"/>
      <c r="F628" s="6"/>
      <c r="G628" s="6"/>
      <c r="H628" s="6"/>
      <c r="I628" s="6"/>
    </row>
    <row r="629" spans="1:9" s="8" customFormat="1" ht="36" customHeight="1">
      <c r="A629" s="6"/>
      <c r="B629" s="30" t="s">
        <v>15</v>
      </c>
      <c r="C629" s="24" t="s">
        <v>1050</v>
      </c>
      <c r="D629" s="24" t="s">
        <v>106</v>
      </c>
      <c r="E629" s="24">
        <v>63</v>
      </c>
      <c r="F629" s="24">
        <v>67</v>
      </c>
      <c r="G629" s="24">
        <v>0</v>
      </c>
      <c r="H629" s="31">
        <f>(G629/F629-1)*100</f>
        <v>-100</v>
      </c>
      <c r="I629" s="6"/>
    </row>
    <row r="630" spans="1:9" s="8" customFormat="1" ht="49.5">
      <c r="A630" s="6"/>
      <c r="B630" s="30" t="s">
        <v>16</v>
      </c>
      <c r="C630" s="24" t="s">
        <v>1050</v>
      </c>
      <c r="D630" s="24" t="s">
        <v>111</v>
      </c>
      <c r="E630" s="24">
        <v>20</v>
      </c>
      <c r="F630" s="24">
        <v>22</v>
      </c>
      <c r="G630" s="24">
        <v>20</v>
      </c>
      <c r="H630" s="31">
        <f>(G630/F630-1)*100</f>
        <v>-9.090909090909093</v>
      </c>
      <c r="I630" s="6"/>
    </row>
    <row r="631" spans="1:9" s="8" customFormat="1" ht="16.5">
      <c r="A631" s="356" t="s">
        <v>17</v>
      </c>
      <c r="B631" s="356"/>
      <c r="C631" s="356"/>
      <c r="D631" s="356"/>
      <c r="E631" s="356"/>
      <c r="F631" s="356"/>
      <c r="G631" s="356"/>
      <c r="H631" s="356"/>
      <c r="I631" s="356"/>
    </row>
    <row r="632" spans="1:9" s="8" customFormat="1" ht="33">
      <c r="A632" s="12"/>
      <c r="B632" s="49" t="s">
        <v>752</v>
      </c>
      <c r="C632" s="6"/>
      <c r="D632" s="6"/>
      <c r="E632" s="6"/>
      <c r="F632" s="6"/>
      <c r="G632" s="6"/>
      <c r="H632" s="6"/>
      <c r="I632" s="6"/>
    </row>
    <row r="633" spans="1:9" s="8" customFormat="1" ht="33">
      <c r="A633" s="6"/>
      <c r="B633" s="30" t="s">
        <v>18</v>
      </c>
      <c r="C633" s="24" t="s">
        <v>1050</v>
      </c>
      <c r="D633" s="24" t="s">
        <v>106</v>
      </c>
      <c r="E633" s="24">
        <v>9</v>
      </c>
      <c r="F633" s="24">
        <v>11</v>
      </c>
      <c r="G633" s="24">
        <v>0</v>
      </c>
      <c r="H633" s="31">
        <f>(G633/F633-1)*100</f>
        <v>-100</v>
      </c>
      <c r="I633" s="6"/>
    </row>
    <row r="634" spans="1:9" s="8" customFormat="1" ht="144.75" customHeight="1">
      <c r="A634" s="6"/>
      <c r="B634" s="30" t="s">
        <v>19</v>
      </c>
      <c r="C634" s="24" t="s">
        <v>1050</v>
      </c>
      <c r="D634" s="24" t="s">
        <v>111</v>
      </c>
      <c r="E634" s="24">
        <v>10</v>
      </c>
      <c r="F634" s="24">
        <v>12</v>
      </c>
      <c r="G634" s="24">
        <v>10</v>
      </c>
      <c r="H634" s="31">
        <f>(G634/F634-1)*100</f>
        <v>-16.666666666666664</v>
      </c>
      <c r="I634" s="6"/>
    </row>
    <row r="635" spans="1:9" s="309" customFormat="1" ht="31.5" customHeight="1">
      <c r="A635" s="329" t="s">
        <v>876</v>
      </c>
      <c r="B635" s="330"/>
      <c r="C635" s="330"/>
      <c r="D635" s="330"/>
      <c r="E635" s="330"/>
      <c r="F635" s="330"/>
      <c r="G635" s="330"/>
      <c r="H635" s="330"/>
      <c r="I635" s="331"/>
    </row>
    <row r="636" spans="1:9" s="8" customFormat="1" ht="16.5">
      <c r="A636" s="6"/>
      <c r="B636" s="49" t="s">
        <v>741</v>
      </c>
      <c r="C636" s="6"/>
      <c r="D636" s="6"/>
      <c r="E636" s="6"/>
      <c r="F636" s="6"/>
      <c r="G636" s="6"/>
      <c r="H636" s="6"/>
      <c r="I636" s="6"/>
    </row>
    <row r="637" spans="1:9" s="8" customFormat="1" ht="33">
      <c r="A637" s="6"/>
      <c r="B637" s="49" t="s">
        <v>877</v>
      </c>
      <c r="C637" s="32" t="s">
        <v>1050</v>
      </c>
      <c r="D637" s="24" t="s">
        <v>760</v>
      </c>
      <c r="E637" s="24">
        <v>12.27</v>
      </c>
      <c r="F637" s="24">
        <v>13.48</v>
      </c>
      <c r="G637" s="24">
        <v>7.7</v>
      </c>
      <c r="H637" s="31">
        <f>(G637/F637-1)*100</f>
        <v>-42.87833827893175</v>
      </c>
      <c r="I637" s="6"/>
    </row>
    <row r="638" spans="1:9" s="8" customFormat="1" ht="49.5">
      <c r="A638" s="6"/>
      <c r="B638" s="49" t="s">
        <v>744</v>
      </c>
      <c r="C638" s="32" t="s">
        <v>1050</v>
      </c>
      <c r="D638" s="6" t="s">
        <v>1045</v>
      </c>
      <c r="E638" s="24">
        <v>24.75</v>
      </c>
      <c r="F638" s="24">
        <v>24.95</v>
      </c>
      <c r="G638" s="24">
        <v>28.1</v>
      </c>
      <c r="H638" s="31">
        <f>(G638/F638-1)*100</f>
        <v>12.625250501002006</v>
      </c>
      <c r="I638" s="6"/>
    </row>
    <row r="639" spans="1:9" s="8" customFormat="1" ht="36.75" customHeight="1">
      <c r="A639" s="332" t="s">
        <v>878</v>
      </c>
      <c r="B639" s="332"/>
      <c r="C639" s="332"/>
      <c r="D639" s="332"/>
      <c r="E639" s="332"/>
      <c r="F639" s="332"/>
      <c r="G639" s="332"/>
      <c r="H639" s="332"/>
      <c r="I639" s="332"/>
    </row>
    <row r="640" spans="1:9" s="8" customFormat="1" ht="33">
      <c r="A640" s="12"/>
      <c r="B640" s="49" t="s">
        <v>752</v>
      </c>
      <c r="C640" s="6"/>
      <c r="D640" s="6"/>
      <c r="E640" s="6"/>
      <c r="F640" s="6"/>
      <c r="G640" s="6"/>
      <c r="H640" s="6"/>
      <c r="I640" s="6"/>
    </row>
    <row r="641" spans="1:9" s="8" customFormat="1" ht="66">
      <c r="A641" s="6"/>
      <c r="B641" s="24" t="s">
        <v>879</v>
      </c>
      <c r="C641" s="24" t="s">
        <v>1050</v>
      </c>
      <c r="D641" s="24" t="s">
        <v>111</v>
      </c>
      <c r="E641" s="24">
        <v>3414</v>
      </c>
      <c r="F641" s="24">
        <v>3757</v>
      </c>
      <c r="G641" s="24">
        <v>3419</v>
      </c>
      <c r="H641" s="31">
        <f>(G641/F641-1)*100</f>
        <v>-8.996539792387548</v>
      </c>
      <c r="I641" s="6"/>
    </row>
    <row r="642" spans="1:9" s="8" customFormat="1" ht="47.25" customHeight="1">
      <c r="A642" s="332" t="s">
        <v>880</v>
      </c>
      <c r="B642" s="332"/>
      <c r="C642" s="332"/>
      <c r="D642" s="332"/>
      <c r="E642" s="332"/>
      <c r="F642" s="332"/>
      <c r="G642" s="332"/>
      <c r="H642" s="332"/>
      <c r="I642" s="332"/>
    </row>
    <row r="643" spans="1:9" s="8" customFormat="1" ht="33">
      <c r="A643" s="12"/>
      <c r="B643" s="49" t="s">
        <v>752</v>
      </c>
      <c r="C643" s="6"/>
      <c r="D643" s="6"/>
      <c r="E643" s="6"/>
      <c r="F643" s="6"/>
      <c r="G643" s="6"/>
      <c r="H643" s="6"/>
      <c r="I643" s="6"/>
    </row>
    <row r="644" spans="1:9" s="8" customFormat="1" ht="114" customHeight="1">
      <c r="A644" s="6"/>
      <c r="B644" s="32" t="s">
        <v>881</v>
      </c>
      <c r="C644" s="24" t="s">
        <v>1050</v>
      </c>
      <c r="D644" s="24" t="s">
        <v>106</v>
      </c>
      <c r="E644" s="24">
        <v>3</v>
      </c>
      <c r="F644" s="24">
        <v>3</v>
      </c>
      <c r="G644" s="24">
        <v>3</v>
      </c>
      <c r="H644" s="31">
        <f>(G644/F644-1)*100</f>
        <v>0</v>
      </c>
      <c r="I644" s="6"/>
    </row>
    <row r="645" spans="1:9" s="8" customFormat="1" ht="39" customHeight="1">
      <c r="A645" s="332" t="s">
        <v>882</v>
      </c>
      <c r="B645" s="332"/>
      <c r="C645" s="332"/>
      <c r="D645" s="332"/>
      <c r="E645" s="332"/>
      <c r="F645" s="332"/>
      <c r="G645" s="332"/>
      <c r="H645" s="332"/>
      <c r="I645" s="332"/>
    </row>
    <row r="646" spans="1:9" s="8" customFormat="1" ht="33">
      <c r="A646" s="12"/>
      <c r="B646" s="49" t="s">
        <v>752</v>
      </c>
      <c r="C646" s="6"/>
      <c r="D646" s="6"/>
      <c r="E646" s="6"/>
      <c r="F646" s="6"/>
      <c r="G646" s="6"/>
      <c r="H646" s="6"/>
      <c r="I646" s="6"/>
    </row>
    <row r="647" spans="1:9" s="8" customFormat="1" ht="49.5">
      <c r="A647" s="6"/>
      <c r="B647" s="32" t="s">
        <v>883</v>
      </c>
      <c r="C647" s="24" t="s">
        <v>1050</v>
      </c>
      <c r="D647" s="24" t="s">
        <v>111</v>
      </c>
      <c r="E647" s="24">
        <v>1</v>
      </c>
      <c r="F647" s="24">
        <v>1</v>
      </c>
      <c r="G647" s="24">
        <v>1</v>
      </c>
      <c r="H647" s="31">
        <f>(G647/F647-1)*100</f>
        <v>0</v>
      </c>
      <c r="I647" s="6"/>
    </row>
    <row r="648" spans="1:9" s="8" customFormat="1" ht="36" customHeight="1">
      <c r="A648" s="332" t="s">
        <v>884</v>
      </c>
      <c r="B648" s="332"/>
      <c r="C648" s="332"/>
      <c r="D648" s="332"/>
      <c r="E648" s="332"/>
      <c r="F648" s="332"/>
      <c r="G648" s="332"/>
      <c r="H648" s="332"/>
      <c r="I648" s="332"/>
    </row>
    <row r="649" spans="1:9" s="8" customFormat="1" ht="33">
      <c r="A649" s="12"/>
      <c r="B649" s="49" t="s">
        <v>752</v>
      </c>
      <c r="C649" s="6"/>
      <c r="D649" s="6"/>
      <c r="E649" s="6"/>
      <c r="F649" s="6"/>
      <c r="G649" s="6"/>
      <c r="H649" s="6"/>
      <c r="I649" s="6"/>
    </row>
    <row r="650" spans="1:9" s="8" customFormat="1" ht="33">
      <c r="A650" s="6"/>
      <c r="B650" s="32" t="s">
        <v>885</v>
      </c>
      <c r="C650" s="24" t="s">
        <v>1050</v>
      </c>
      <c r="D650" s="24" t="s">
        <v>106</v>
      </c>
      <c r="E650" s="24">
        <v>0</v>
      </c>
      <c r="F650" s="24">
        <v>15</v>
      </c>
      <c r="G650" s="24">
        <v>0</v>
      </c>
      <c r="H650" s="31">
        <f>(G650/F650-1)*100</f>
        <v>-100</v>
      </c>
      <c r="I650" s="6"/>
    </row>
    <row r="651" spans="1:9" s="8" customFormat="1" ht="44.25" customHeight="1">
      <c r="A651" s="332" t="s">
        <v>886</v>
      </c>
      <c r="B651" s="332"/>
      <c r="C651" s="332"/>
      <c r="D651" s="332"/>
      <c r="E651" s="332"/>
      <c r="F651" s="332"/>
      <c r="G651" s="332"/>
      <c r="H651" s="332"/>
      <c r="I651" s="332"/>
    </row>
    <row r="652" spans="1:9" s="8" customFormat="1" ht="33">
      <c r="A652" s="12"/>
      <c r="B652" s="49" t="s">
        <v>752</v>
      </c>
      <c r="C652" s="6"/>
      <c r="D652" s="6"/>
      <c r="E652" s="6"/>
      <c r="F652" s="6"/>
      <c r="G652" s="6"/>
      <c r="H652" s="6"/>
      <c r="I652" s="6"/>
    </row>
    <row r="653" spans="1:9" s="8" customFormat="1" ht="66">
      <c r="A653" s="6"/>
      <c r="B653" s="32" t="s">
        <v>887</v>
      </c>
      <c r="C653" s="24" t="s">
        <v>1050</v>
      </c>
      <c r="D653" s="24" t="s">
        <v>111</v>
      </c>
      <c r="E653" s="24">
        <v>4</v>
      </c>
      <c r="F653" s="24">
        <v>4</v>
      </c>
      <c r="G653" s="24">
        <v>0</v>
      </c>
      <c r="H653" s="31">
        <f>(G653/F653-1)*100</f>
        <v>-100</v>
      </c>
      <c r="I653" s="6"/>
    </row>
    <row r="654" spans="1:9" s="8" customFormat="1" ht="30.75" customHeight="1">
      <c r="A654" s="332" t="s">
        <v>888</v>
      </c>
      <c r="B654" s="332"/>
      <c r="C654" s="332"/>
      <c r="D654" s="332"/>
      <c r="E654" s="332"/>
      <c r="F654" s="332"/>
      <c r="G654" s="332"/>
      <c r="H654" s="332"/>
      <c r="I654" s="332"/>
    </row>
    <row r="655" spans="1:9" s="8" customFormat="1" ht="33">
      <c r="A655" s="12"/>
      <c r="B655" s="49" t="s">
        <v>752</v>
      </c>
      <c r="C655" s="6"/>
      <c r="D655" s="6"/>
      <c r="E655" s="6"/>
      <c r="F655" s="6"/>
      <c r="G655" s="6"/>
      <c r="H655" s="6"/>
      <c r="I655" s="6"/>
    </row>
    <row r="656" spans="1:9" s="8" customFormat="1" ht="33">
      <c r="A656" s="6"/>
      <c r="B656" s="32" t="s">
        <v>889</v>
      </c>
      <c r="C656" s="32" t="s">
        <v>1050</v>
      </c>
      <c r="D656" s="24" t="s">
        <v>111</v>
      </c>
      <c r="E656" s="24">
        <v>160</v>
      </c>
      <c r="F656" s="24">
        <v>253</v>
      </c>
      <c r="G656" s="24">
        <v>104</v>
      </c>
      <c r="H656" s="31">
        <f>(G656/F656-1)*100</f>
        <v>-58.89328063241106</v>
      </c>
      <c r="I656" s="6"/>
    </row>
    <row r="657" spans="1:9" s="8" customFormat="1" ht="33.75" customHeight="1">
      <c r="A657" s="332" t="s">
        <v>890</v>
      </c>
      <c r="B657" s="332"/>
      <c r="C657" s="332"/>
      <c r="D657" s="332"/>
      <c r="E657" s="332"/>
      <c r="F657" s="332"/>
      <c r="G657" s="332"/>
      <c r="H657" s="332"/>
      <c r="I657" s="332"/>
    </row>
    <row r="658" spans="1:9" s="8" customFormat="1" ht="33">
      <c r="A658" s="12"/>
      <c r="B658" s="49" t="s">
        <v>752</v>
      </c>
      <c r="C658" s="6"/>
      <c r="D658" s="6"/>
      <c r="E658" s="6"/>
      <c r="F658" s="6"/>
      <c r="G658" s="6"/>
      <c r="H658" s="6"/>
      <c r="I658" s="6"/>
    </row>
    <row r="659" spans="1:9" s="8" customFormat="1" ht="66">
      <c r="A659" s="6"/>
      <c r="B659" s="32" t="s">
        <v>891</v>
      </c>
      <c r="C659" s="24" t="s">
        <v>1050</v>
      </c>
      <c r="D659" s="24" t="s">
        <v>1045</v>
      </c>
      <c r="E659" s="24">
        <v>8.62</v>
      </c>
      <c r="F659" s="24">
        <v>8.62</v>
      </c>
      <c r="G659" s="24">
        <v>10.3</v>
      </c>
      <c r="H659" s="31">
        <f>(G659/F659-1)*100</f>
        <v>19.489559164733205</v>
      </c>
      <c r="I659" s="6"/>
    </row>
    <row r="660" spans="1:9" s="8" customFormat="1" ht="30.75" customHeight="1">
      <c r="A660" s="332" t="s">
        <v>991</v>
      </c>
      <c r="B660" s="332"/>
      <c r="C660" s="332"/>
      <c r="D660" s="332"/>
      <c r="E660" s="332"/>
      <c r="F660" s="332"/>
      <c r="G660" s="332"/>
      <c r="H660" s="332"/>
      <c r="I660" s="332"/>
    </row>
    <row r="661" spans="1:9" s="8" customFormat="1" ht="33">
      <c r="A661" s="12"/>
      <c r="B661" s="49" t="s">
        <v>752</v>
      </c>
      <c r="C661" s="6"/>
      <c r="D661" s="6"/>
      <c r="E661" s="6"/>
      <c r="F661" s="6"/>
      <c r="G661" s="6"/>
      <c r="H661" s="6"/>
      <c r="I661" s="6"/>
    </row>
    <row r="662" spans="1:9" s="8" customFormat="1" ht="115.5">
      <c r="A662" s="6"/>
      <c r="B662" s="32" t="s">
        <v>992</v>
      </c>
      <c r="C662" s="24" t="s">
        <v>1050</v>
      </c>
      <c r="D662" s="24" t="s">
        <v>111</v>
      </c>
      <c r="E662" s="24">
        <v>0</v>
      </c>
      <c r="F662" s="24">
        <v>1</v>
      </c>
      <c r="G662" s="24">
        <v>0</v>
      </c>
      <c r="H662" s="31">
        <f>(G662/F662-1)*100</f>
        <v>-100</v>
      </c>
      <c r="I662" s="6"/>
    </row>
    <row r="663" spans="1:9" s="8" customFormat="1" ht="45.75" customHeight="1">
      <c r="A663" s="332" t="s">
        <v>993</v>
      </c>
      <c r="B663" s="332"/>
      <c r="C663" s="332"/>
      <c r="D663" s="332"/>
      <c r="E663" s="332"/>
      <c r="F663" s="332"/>
      <c r="G663" s="332"/>
      <c r="H663" s="332"/>
      <c r="I663" s="332"/>
    </row>
    <row r="664" spans="1:9" s="8" customFormat="1" ht="33">
      <c r="A664" s="12"/>
      <c r="B664" s="49" t="s">
        <v>752</v>
      </c>
      <c r="C664" s="6"/>
      <c r="D664" s="6"/>
      <c r="E664" s="6"/>
      <c r="F664" s="6"/>
      <c r="G664" s="6"/>
      <c r="H664" s="6"/>
      <c r="I664" s="6"/>
    </row>
    <row r="665" spans="1:9" s="8" customFormat="1" ht="132">
      <c r="A665" s="6"/>
      <c r="B665" s="32" t="s">
        <v>927</v>
      </c>
      <c r="C665" s="24" t="s">
        <v>1050</v>
      </c>
      <c r="D665" s="24" t="s">
        <v>111</v>
      </c>
      <c r="E665" s="24">
        <v>0</v>
      </c>
      <c r="F665" s="24">
        <v>1</v>
      </c>
      <c r="G665" s="24">
        <v>0</v>
      </c>
      <c r="H665" s="31">
        <f>(G665/F665-1)*100</f>
        <v>-100</v>
      </c>
      <c r="I665" s="6"/>
    </row>
    <row r="666" spans="1:9" s="8" customFormat="1" ht="35.25" customHeight="1">
      <c r="A666" s="332" t="s">
        <v>928</v>
      </c>
      <c r="B666" s="332"/>
      <c r="C666" s="332"/>
      <c r="D666" s="332"/>
      <c r="E666" s="332"/>
      <c r="F666" s="332"/>
      <c r="G666" s="332"/>
      <c r="H666" s="332"/>
      <c r="I666" s="332"/>
    </row>
    <row r="667" spans="1:9" s="8" customFormat="1" ht="33">
      <c r="A667" s="12"/>
      <c r="B667" s="49" t="s">
        <v>752</v>
      </c>
      <c r="C667" s="6"/>
      <c r="D667" s="6"/>
      <c r="E667" s="6"/>
      <c r="F667" s="6"/>
      <c r="G667" s="6"/>
      <c r="H667" s="6"/>
      <c r="I667" s="6"/>
    </row>
    <row r="668" spans="1:9" s="8" customFormat="1" ht="82.5">
      <c r="A668" s="6"/>
      <c r="B668" s="32" t="s">
        <v>929</v>
      </c>
      <c r="C668" s="32"/>
      <c r="D668" s="24" t="s">
        <v>749</v>
      </c>
      <c r="E668" s="24">
        <v>0</v>
      </c>
      <c r="F668" s="24">
        <v>0</v>
      </c>
      <c r="G668" s="24">
        <v>0</v>
      </c>
      <c r="H668" s="31" t="s">
        <v>1046</v>
      </c>
      <c r="I668" s="6"/>
    </row>
    <row r="669" spans="1:9" s="8" customFormat="1" ht="29.25" customHeight="1">
      <c r="A669" s="332" t="s">
        <v>930</v>
      </c>
      <c r="B669" s="332"/>
      <c r="C669" s="332"/>
      <c r="D669" s="332"/>
      <c r="E669" s="332"/>
      <c r="F669" s="332"/>
      <c r="G669" s="332"/>
      <c r="H669" s="332"/>
      <c r="I669" s="332"/>
    </row>
    <row r="670" spans="1:9" s="8" customFormat="1" ht="33">
      <c r="A670" s="12"/>
      <c r="B670" s="49" t="s">
        <v>752</v>
      </c>
      <c r="C670" s="6"/>
      <c r="D670" s="6"/>
      <c r="E670" s="6"/>
      <c r="F670" s="6"/>
      <c r="G670" s="6"/>
      <c r="H670" s="6"/>
      <c r="I670" s="6"/>
    </row>
    <row r="671" spans="1:9" s="8" customFormat="1" ht="33">
      <c r="A671" s="232"/>
      <c r="B671" s="310" t="s">
        <v>889</v>
      </c>
      <c r="C671" s="310" t="s">
        <v>1050</v>
      </c>
      <c r="D671" s="26" t="s">
        <v>111</v>
      </c>
      <c r="E671" s="26">
        <v>160</v>
      </c>
      <c r="F671" s="26">
        <v>253</v>
      </c>
      <c r="G671" s="26">
        <v>104</v>
      </c>
      <c r="H671" s="311">
        <f>(G671/F671-1)*100</f>
        <v>-58.89328063241106</v>
      </c>
      <c r="I671" s="232"/>
    </row>
    <row r="672" spans="1:10" s="8" customFormat="1" ht="115.5">
      <c r="A672" s="4" t="s">
        <v>1140</v>
      </c>
      <c r="B672" s="33" t="s">
        <v>1036</v>
      </c>
      <c r="C672" s="6"/>
      <c r="D672" s="6"/>
      <c r="E672" s="6"/>
      <c r="F672" s="6"/>
      <c r="G672" s="6"/>
      <c r="H672" s="6"/>
      <c r="I672" s="6"/>
      <c r="J672" s="6"/>
    </row>
    <row r="673" spans="1:10" s="8" customFormat="1" ht="12.75" customHeight="1">
      <c r="A673" s="4"/>
      <c r="B673" s="341" t="s">
        <v>683</v>
      </c>
      <c r="C673" s="335" t="s">
        <v>684</v>
      </c>
      <c r="D673" s="335" t="s">
        <v>1045</v>
      </c>
      <c r="E673" s="335"/>
      <c r="F673" s="335">
        <v>11.44</v>
      </c>
      <c r="G673" s="335">
        <v>0</v>
      </c>
      <c r="H673" s="335">
        <v>-100</v>
      </c>
      <c r="I673" s="335" t="s">
        <v>782</v>
      </c>
      <c r="J673" s="6"/>
    </row>
    <row r="674" spans="1:10" s="8" customFormat="1" ht="102" customHeight="1">
      <c r="A674" s="4"/>
      <c r="B674" s="342"/>
      <c r="C674" s="335"/>
      <c r="D674" s="335"/>
      <c r="E674" s="335"/>
      <c r="F674" s="335"/>
      <c r="G674" s="335"/>
      <c r="H674" s="335"/>
      <c r="I674" s="335"/>
      <c r="J674" s="6"/>
    </row>
    <row r="675" spans="1:10" s="8" customFormat="1" ht="148.5">
      <c r="A675" s="1"/>
      <c r="B675" s="30" t="s">
        <v>685</v>
      </c>
      <c r="C675" s="24"/>
      <c r="D675" s="24" t="s">
        <v>1045</v>
      </c>
      <c r="E675" s="24"/>
      <c r="F675" s="24">
        <v>72.3</v>
      </c>
      <c r="G675" s="24">
        <v>48.3</v>
      </c>
      <c r="H675" s="231">
        <f>(G675/F675*100)-100</f>
        <v>-33.19502074688798</v>
      </c>
      <c r="I675" s="24" t="s">
        <v>146</v>
      </c>
      <c r="J675" s="6"/>
    </row>
    <row r="676" spans="1:10" s="8" customFormat="1" ht="49.5">
      <c r="A676" s="1"/>
      <c r="B676" s="30" t="s">
        <v>147</v>
      </c>
      <c r="C676" s="24"/>
      <c r="D676" s="24" t="s">
        <v>148</v>
      </c>
      <c r="E676" s="24"/>
      <c r="F676" s="24">
        <v>13.66</v>
      </c>
      <c r="G676" s="24">
        <v>0</v>
      </c>
      <c r="H676" s="231">
        <f>(G676/F676*100)-100</f>
        <v>-100</v>
      </c>
      <c r="I676" s="24" t="s">
        <v>783</v>
      </c>
      <c r="J676" s="6"/>
    </row>
    <row r="677" spans="1:10" s="8" customFormat="1" ht="51.75" customHeight="1">
      <c r="A677" s="1"/>
      <c r="B677" s="30" t="s">
        <v>149</v>
      </c>
      <c r="C677" s="24"/>
      <c r="D677" s="24" t="s">
        <v>1045</v>
      </c>
      <c r="E677" s="24"/>
      <c r="F677" s="24">
        <v>83.5</v>
      </c>
      <c r="G677" s="24">
        <v>83.5</v>
      </c>
      <c r="H677" s="231">
        <f>(G677/F677*100)-100</f>
        <v>0</v>
      </c>
      <c r="I677" s="24" t="s">
        <v>1046</v>
      </c>
      <c r="J677" s="6"/>
    </row>
    <row r="678" spans="1:10" s="8" customFormat="1" ht="51.75" customHeight="1">
      <c r="A678" s="1"/>
      <c r="B678" s="30" t="s">
        <v>150</v>
      </c>
      <c r="C678" s="24"/>
      <c r="D678" s="24" t="s">
        <v>1045</v>
      </c>
      <c r="E678" s="24"/>
      <c r="F678" s="24">
        <v>49</v>
      </c>
      <c r="G678" s="24">
        <v>44.52</v>
      </c>
      <c r="H678" s="231">
        <f>(G678/F678*100)-100</f>
        <v>-9.142857142857139</v>
      </c>
      <c r="I678" s="24" t="s">
        <v>784</v>
      </c>
      <c r="J678" s="6"/>
    </row>
    <row r="679" spans="1:10" s="8" customFormat="1" ht="66">
      <c r="A679" s="1"/>
      <c r="B679" s="30" t="s">
        <v>151</v>
      </c>
      <c r="C679" s="24" t="s">
        <v>152</v>
      </c>
      <c r="D679" s="24" t="s">
        <v>153</v>
      </c>
      <c r="E679" s="24"/>
      <c r="F679" s="24">
        <v>7.184</v>
      </c>
      <c r="G679" s="24">
        <v>7.184</v>
      </c>
      <c r="H679" s="231">
        <f>(G679/F679*100)-100</f>
        <v>0</v>
      </c>
      <c r="I679" s="24"/>
      <c r="J679" s="6"/>
    </row>
    <row r="680" spans="1:10" s="8" customFormat="1" ht="16.5">
      <c r="A680" s="1"/>
      <c r="B680" s="336" t="s">
        <v>498</v>
      </c>
      <c r="C680" s="336"/>
      <c r="D680" s="336"/>
      <c r="E680" s="336"/>
      <c r="F680" s="336"/>
      <c r="G680" s="336"/>
      <c r="H680" s="336"/>
      <c r="I680" s="336"/>
      <c r="J680" s="336"/>
    </row>
    <row r="681" spans="1:10" s="8" customFormat="1" ht="66">
      <c r="A681" s="1"/>
      <c r="B681" s="30" t="s">
        <v>154</v>
      </c>
      <c r="C681" s="24" t="s">
        <v>1050</v>
      </c>
      <c r="D681" s="24" t="s">
        <v>1045</v>
      </c>
      <c r="E681" s="24"/>
      <c r="F681" s="24">
        <v>12.5</v>
      </c>
      <c r="G681" s="24">
        <v>6.25</v>
      </c>
      <c r="H681" s="231">
        <f>(G681/F681*100)-100</f>
        <v>-50</v>
      </c>
      <c r="I681" s="24" t="s">
        <v>785</v>
      </c>
      <c r="J681" s="6"/>
    </row>
    <row r="682" spans="1:10" s="8" customFormat="1" ht="16.5">
      <c r="A682" s="1"/>
      <c r="B682" s="399" t="s">
        <v>155</v>
      </c>
      <c r="C682" s="399"/>
      <c r="D682" s="399"/>
      <c r="E682" s="399"/>
      <c r="F682" s="399"/>
      <c r="G682" s="399"/>
      <c r="H682" s="399"/>
      <c r="I682" s="399"/>
      <c r="J682" s="399"/>
    </row>
    <row r="683" spans="1:10" s="8" customFormat="1" ht="66">
      <c r="A683" s="10"/>
      <c r="B683" s="30" t="s">
        <v>156</v>
      </c>
      <c r="C683" s="24" t="s">
        <v>1050</v>
      </c>
      <c r="D683" s="24" t="s">
        <v>157</v>
      </c>
      <c r="E683" s="24"/>
      <c r="F683" s="24">
        <v>2</v>
      </c>
      <c r="G683" s="24">
        <v>1</v>
      </c>
      <c r="H683" s="231">
        <f>(G683/F683*100)-100</f>
        <v>-50</v>
      </c>
      <c r="I683" s="24" t="s">
        <v>785</v>
      </c>
      <c r="J683" s="6"/>
    </row>
    <row r="684" spans="1:10" s="8" customFormat="1" ht="16.5">
      <c r="A684" s="1"/>
      <c r="B684" s="79" t="s">
        <v>95</v>
      </c>
      <c r="C684" s="288"/>
      <c r="D684" s="118"/>
      <c r="E684" s="4"/>
      <c r="F684" s="118"/>
      <c r="G684" s="4"/>
      <c r="H684" s="4"/>
      <c r="I684" s="1"/>
      <c r="J684" s="1"/>
    </row>
    <row r="685" spans="1:10" s="8" customFormat="1" ht="137.25" customHeight="1">
      <c r="A685" s="155" t="s">
        <v>1134</v>
      </c>
      <c r="B685" s="24" t="s">
        <v>683</v>
      </c>
      <c r="C685" s="24" t="s">
        <v>1050</v>
      </c>
      <c r="D685" s="24" t="s">
        <v>1045</v>
      </c>
      <c r="E685" s="24"/>
      <c r="F685" s="24">
        <v>11.44</v>
      </c>
      <c r="G685" s="24">
        <v>0</v>
      </c>
      <c r="H685" s="231">
        <f>(G685/F685*100)-100</f>
        <v>-100</v>
      </c>
      <c r="I685" s="333" t="s">
        <v>782</v>
      </c>
      <c r="J685" s="6"/>
    </row>
    <row r="686" spans="1:10" s="8" customFormat="1" ht="17.25" customHeight="1" hidden="1" thickBot="1">
      <c r="A686" s="155"/>
      <c r="B686" s="24"/>
      <c r="C686" s="24"/>
      <c r="D686" s="24"/>
      <c r="E686" s="24"/>
      <c r="F686" s="24"/>
      <c r="G686" s="24"/>
      <c r="H686" s="24"/>
      <c r="I686" s="333"/>
      <c r="J686" s="6"/>
    </row>
    <row r="687" spans="1:10" s="8" customFormat="1" ht="147" customHeight="1">
      <c r="A687" s="155"/>
      <c r="B687" s="30" t="s">
        <v>96</v>
      </c>
      <c r="C687" s="24" t="s">
        <v>1050</v>
      </c>
      <c r="D687" s="24" t="s">
        <v>1045</v>
      </c>
      <c r="E687" s="24"/>
      <c r="F687" s="24">
        <v>14.55</v>
      </c>
      <c r="G687" s="24">
        <v>0</v>
      </c>
      <c r="H687" s="231">
        <f>(G687/F687*100)-100</f>
        <v>-100</v>
      </c>
      <c r="I687" s="333" t="s">
        <v>782</v>
      </c>
      <c r="J687" s="6"/>
    </row>
    <row r="688" spans="1:10" s="8" customFormat="1" ht="17.25" customHeight="1" hidden="1" thickBot="1">
      <c r="A688" s="155"/>
      <c r="B688" s="24"/>
      <c r="C688" s="24"/>
      <c r="D688" s="24"/>
      <c r="E688" s="24"/>
      <c r="F688" s="24"/>
      <c r="G688" s="24"/>
      <c r="H688" s="24"/>
      <c r="I688" s="333"/>
      <c r="J688" s="6"/>
    </row>
    <row r="689" spans="1:10" s="8" customFormat="1" ht="49.5">
      <c r="A689" s="1"/>
      <c r="B689" s="30" t="s">
        <v>97</v>
      </c>
      <c r="C689" s="24"/>
      <c r="D689" s="24"/>
      <c r="E689" s="24"/>
      <c r="F689" s="24"/>
      <c r="G689" s="24"/>
      <c r="H689" s="24"/>
      <c r="I689" s="195"/>
      <c r="J689" s="6"/>
    </row>
    <row r="690" spans="1:10" s="8" customFormat="1" ht="147.75" customHeight="1">
      <c r="A690" s="1"/>
      <c r="B690" s="30" t="s">
        <v>98</v>
      </c>
      <c r="C690" s="24" t="s">
        <v>1050</v>
      </c>
      <c r="D690" s="24" t="s">
        <v>99</v>
      </c>
      <c r="E690" s="24"/>
      <c r="F690" s="24">
        <v>31</v>
      </c>
      <c r="G690" s="24">
        <v>0</v>
      </c>
      <c r="H690" s="231">
        <f>(G690/F690*100)-100</f>
        <v>-100</v>
      </c>
      <c r="I690" s="116" t="s">
        <v>782</v>
      </c>
      <c r="J690" s="6"/>
    </row>
    <row r="691" spans="1:10" s="8" customFormat="1" ht="115.5" customHeight="1">
      <c r="A691" s="1"/>
      <c r="B691" s="30" t="s">
        <v>100</v>
      </c>
      <c r="C691" s="24" t="s">
        <v>1050</v>
      </c>
      <c r="D691" s="24" t="s">
        <v>101</v>
      </c>
      <c r="E691" s="24"/>
      <c r="F691" s="24">
        <v>44449.46</v>
      </c>
      <c r="G691" s="24">
        <v>0</v>
      </c>
      <c r="H691" s="231">
        <f>(G691/F691*100)-100</f>
        <v>-100</v>
      </c>
      <c r="I691" s="333" t="s">
        <v>782</v>
      </c>
      <c r="J691" s="6"/>
    </row>
    <row r="692" spans="1:10" s="8" customFormat="1" ht="16.5">
      <c r="A692" s="1"/>
      <c r="B692" s="79" t="s">
        <v>102</v>
      </c>
      <c r="C692" s="288"/>
      <c r="D692" s="118"/>
      <c r="E692" s="4"/>
      <c r="F692" s="118"/>
      <c r="G692" s="1"/>
      <c r="H692" s="1"/>
      <c r="I692" s="333"/>
      <c r="J692" s="6"/>
    </row>
    <row r="693" spans="1:10" s="8" customFormat="1" ht="148.5">
      <c r="A693" s="10"/>
      <c r="B693" s="30" t="s">
        <v>685</v>
      </c>
      <c r="C693" s="24" t="s">
        <v>1050</v>
      </c>
      <c r="D693" s="24" t="s">
        <v>1045</v>
      </c>
      <c r="E693" s="24"/>
      <c r="F693" s="24">
        <v>72.3</v>
      </c>
      <c r="G693" s="24">
        <v>48.3</v>
      </c>
      <c r="H693" s="231">
        <f>(G693/F693*100)-100</f>
        <v>-33.19502074688798</v>
      </c>
      <c r="I693" s="24" t="s">
        <v>146</v>
      </c>
      <c r="J693" s="6"/>
    </row>
    <row r="694" spans="1:10" s="8" customFormat="1" ht="37.5" customHeight="1">
      <c r="A694" s="400" t="s">
        <v>103</v>
      </c>
      <c r="B694" s="401"/>
      <c r="C694" s="401"/>
      <c r="D694" s="401"/>
      <c r="E694" s="401"/>
      <c r="F694" s="401"/>
      <c r="G694" s="401"/>
      <c r="H694" s="401"/>
      <c r="I694" s="402"/>
      <c r="J694" s="6"/>
    </row>
    <row r="695" spans="1:10" s="8" customFormat="1" ht="33.75" customHeight="1">
      <c r="A695" s="400" t="s">
        <v>104</v>
      </c>
      <c r="B695" s="403"/>
      <c r="C695" s="403"/>
      <c r="D695" s="403"/>
      <c r="E695" s="403"/>
      <c r="F695" s="403"/>
      <c r="G695" s="403"/>
      <c r="H695" s="403"/>
      <c r="I695" s="404"/>
      <c r="J695" s="155"/>
    </row>
    <row r="696" spans="1:10" s="8" customFormat="1" ht="150.75" customHeight="1">
      <c r="A696" s="155"/>
      <c r="B696" s="195" t="s">
        <v>105</v>
      </c>
      <c r="C696" s="24" t="s">
        <v>1050</v>
      </c>
      <c r="D696" s="24" t="s">
        <v>106</v>
      </c>
      <c r="E696" s="24"/>
      <c r="F696" s="24">
        <v>804</v>
      </c>
      <c r="G696" s="24">
        <v>545</v>
      </c>
      <c r="H696" s="231">
        <f>(G696/F696*100)-100</f>
        <v>-32.2139303482587</v>
      </c>
      <c r="I696" s="24" t="s">
        <v>146</v>
      </c>
      <c r="J696" s="6"/>
    </row>
    <row r="697" spans="1:10" s="8" customFormat="1" ht="148.5">
      <c r="A697" s="155"/>
      <c r="B697" s="30" t="s">
        <v>107</v>
      </c>
      <c r="C697" s="24" t="s">
        <v>1050</v>
      </c>
      <c r="D697" s="24" t="s">
        <v>99</v>
      </c>
      <c r="E697" s="24"/>
      <c r="F697" s="24">
        <v>36</v>
      </c>
      <c r="G697" s="24">
        <v>23</v>
      </c>
      <c r="H697" s="231">
        <f>(G697/F697*100)-100</f>
        <v>-36.111111111111114</v>
      </c>
      <c r="I697" s="24" t="s">
        <v>108</v>
      </c>
      <c r="J697" s="6"/>
    </row>
    <row r="698" spans="1:10" s="8" customFormat="1" ht="148.5">
      <c r="A698" s="1"/>
      <c r="B698" s="24" t="s">
        <v>109</v>
      </c>
      <c r="C698" s="24" t="s">
        <v>1050</v>
      </c>
      <c r="D698" s="24" t="s">
        <v>101</v>
      </c>
      <c r="E698" s="24"/>
      <c r="F698" s="24">
        <v>13400.99</v>
      </c>
      <c r="G698" s="24">
        <v>8960.73</v>
      </c>
      <c r="H698" s="231">
        <f>(G698/F698*100)-100</f>
        <v>-33.13382071026096</v>
      </c>
      <c r="I698" s="24" t="s">
        <v>146</v>
      </c>
      <c r="J698" s="6"/>
    </row>
    <row r="699" spans="1:10" s="8" customFormat="1" ht="148.5">
      <c r="A699" s="1"/>
      <c r="B699" s="24" t="s">
        <v>110</v>
      </c>
      <c r="C699" s="24" t="s">
        <v>1050</v>
      </c>
      <c r="D699" s="24" t="s">
        <v>111</v>
      </c>
      <c r="E699" s="24"/>
      <c r="F699" s="24">
        <v>297</v>
      </c>
      <c r="G699" s="24">
        <v>193</v>
      </c>
      <c r="H699" s="231">
        <f>(G699/F699*100)-100</f>
        <v>-35.01683501683502</v>
      </c>
      <c r="I699" s="24" t="s">
        <v>146</v>
      </c>
      <c r="J699" s="6"/>
    </row>
    <row r="700" spans="1:10" s="8" customFormat="1" ht="16.5">
      <c r="A700" s="1"/>
      <c r="B700" s="312" t="s">
        <v>112</v>
      </c>
      <c r="C700" s="313"/>
      <c r="D700" s="313"/>
      <c r="E700" s="313"/>
      <c r="F700" s="313"/>
      <c r="G700" s="313"/>
      <c r="H700" s="313"/>
      <c r="I700" s="314"/>
      <c r="J700" s="314"/>
    </row>
    <row r="701" spans="1:10" s="8" customFormat="1" ht="33">
      <c r="A701" s="1"/>
      <c r="B701" s="195" t="s">
        <v>113</v>
      </c>
      <c r="C701" s="24" t="s">
        <v>114</v>
      </c>
      <c r="D701" s="10" t="s">
        <v>115</v>
      </c>
      <c r="E701" s="1"/>
      <c r="F701" s="10">
        <v>0</v>
      </c>
      <c r="G701" s="1">
        <v>0</v>
      </c>
      <c r="H701" s="14" t="e">
        <f>(G701/F701*100)-100</f>
        <v>#DIV/0!</v>
      </c>
      <c r="I701" s="32"/>
      <c r="J701" s="6"/>
    </row>
    <row r="702" spans="1:10" s="8" customFormat="1" ht="16.5">
      <c r="A702" s="457" t="s">
        <v>116</v>
      </c>
      <c r="B702" s="458"/>
      <c r="C702" s="458"/>
      <c r="D702" s="458"/>
      <c r="E702" s="458"/>
      <c r="F702" s="458"/>
      <c r="G702" s="458"/>
      <c r="H702" s="458"/>
      <c r="I702" s="458"/>
      <c r="J702" s="459"/>
    </row>
    <row r="703" spans="1:10" s="8" customFormat="1" ht="33">
      <c r="A703" s="1"/>
      <c r="B703" s="195" t="s">
        <v>117</v>
      </c>
      <c r="C703" s="24" t="s">
        <v>114</v>
      </c>
      <c r="D703" s="10" t="s">
        <v>111</v>
      </c>
      <c r="E703" s="1"/>
      <c r="F703" s="10">
        <v>0</v>
      </c>
      <c r="G703" s="1">
        <v>0</v>
      </c>
      <c r="H703" s="1" t="s">
        <v>1046</v>
      </c>
      <c r="I703" s="195"/>
      <c r="J703" s="6"/>
    </row>
    <row r="704" spans="1:10" s="8" customFormat="1" ht="49.5">
      <c r="A704" s="1"/>
      <c r="B704" s="195" t="s">
        <v>118</v>
      </c>
      <c r="C704" s="24" t="s">
        <v>1050</v>
      </c>
      <c r="D704" s="10" t="s">
        <v>99</v>
      </c>
      <c r="E704" s="1"/>
      <c r="F704" s="10">
        <v>0</v>
      </c>
      <c r="G704" s="1">
        <v>0</v>
      </c>
      <c r="H704" s="1" t="s">
        <v>1046</v>
      </c>
      <c r="I704" s="1" t="s">
        <v>1046</v>
      </c>
      <c r="J704" s="6"/>
    </row>
    <row r="705" spans="1:10" s="8" customFormat="1" ht="16.5">
      <c r="A705" s="1"/>
      <c r="B705" s="399" t="s">
        <v>119</v>
      </c>
      <c r="C705" s="399"/>
      <c r="D705" s="399"/>
      <c r="E705" s="399"/>
      <c r="F705" s="399"/>
      <c r="G705" s="399"/>
      <c r="H705" s="399"/>
      <c r="I705" s="399"/>
      <c r="J705" s="399"/>
    </row>
    <row r="706" spans="1:10" s="8" customFormat="1" ht="33">
      <c r="A706" s="1"/>
      <c r="B706" s="195" t="s">
        <v>120</v>
      </c>
      <c r="C706" s="24"/>
      <c r="D706" s="10" t="s">
        <v>153</v>
      </c>
      <c r="E706" s="1"/>
      <c r="F706" s="10">
        <v>0</v>
      </c>
      <c r="G706" s="1">
        <v>0</v>
      </c>
      <c r="H706" s="1" t="s">
        <v>1046</v>
      </c>
      <c r="I706" s="1" t="s">
        <v>1046</v>
      </c>
      <c r="J706" s="6"/>
    </row>
    <row r="707" spans="1:10" s="8" customFormat="1" ht="43.5" customHeight="1">
      <c r="A707" s="322" t="s">
        <v>121</v>
      </c>
      <c r="B707" s="323"/>
      <c r="C707" s="323"/>
      <c r="D707" s="323"/>
      <c r="E707" s="323"/>
      <c r="F707" s="323"/>
      <c r="G707" s="323"/>
      <c r="H707" s="323"/>
      <c r="I707" s="324"/>
      <c r="J707" s="6"/>
    </row>
    <row r="708" spans="1:10" s="8" customFormat="1" ht="49.5">
      <c r="A708" s="10"/>
      <c r="B708" s="195" t="s">
        <v>122</v>
      </c>
      <c r="C708" s="24" t="s">
        <v>114</v>
      </c>
      <c r="D708" s="53" t="s">
        <v>148</v>
      </c>
      <c r="E708" s="24"/>
      <c r="F708" s="53">
        <v>13.66</v>
      </c>
      <c r="G708" s="24"/>
      <c r="H708" s="38">
        <f aca="true" t="shared" si="8" ref="H708:H740">(G708/F708*100)-100</f>
        <v>-100</v>
      </c>
      <c r="I708" s="24" t="s">
        <v>783</v>
      </c>
      <c r="J708" s="6"/>
    </row>
    <row r="709" spans="1:10" s="8" customFormat="1" ht="29.25" customHeight="1">
      <c r="A709" s="319" t="s">
        <v>319</v>
      </c>
      <c r="B709" s="460"/>
      <c r="C709" s="460"/>
      <c r="D709" s="460"/>
      <c r="E709" s="460"/>
      <c r="F709" s="460"/>
      <c r="G709" s="460"/>
      <c r="H709" s="460"/>
      <c r="I709" s="461"/>
      <c r="J709" s="6"/>
    </row>
    <row r="710" spans="1:10" s="8" customFormat="1" ht="66">
      <c r="A710" s="334"/>
      <c r="B710" s="195" t="s">
        <v>320</v>
      </c>
      <c r="C710" s="24" t="s">
        <v>114</v>
      </c>
      <c r="D710" s="24" t="s">
        <v>325</v>
      </c>
      <c r="E710" s="24"/>
      <c r="F710" s="24">
        <v>0.111</v>
      </c>
      <c r="G710" s="24"/>
      <c r="H710" s="231">
        <f t="shared" si="8"/>
        <v>-100</v>
      </c>
      <c r="I710" s="353" t="s">
        <v>786</v>
      </c>
      <c r="J710" s="6"/>
    </row>
    <row r="711" spans="1:10" s="8" customFormat="1" ht="82.5">
      <c r="A711" s="334"/>
      <c r="B711" s="195" t="s">
        <v>321</v>
      </c>
      <c r="C711" s="24" t="s">
        <v>114</v>
      </c>
      <c r="D711" s="24" t="s">
        <v>326</v>
      </c>
      <c r="E711" s="24"/>
      <c r="F711" s="24">
        <v>23.37</v>
      </c>
      <c r="G711" s="24"/>
      <c r="H711" s="231">
        <f t="shared" si="8"/>
        <v>-100</v>
      </c>
      <c r="I711" s="353"/>
      <c r="J711" s="6"/>
    </row>
    <row r="712" spans="1:10" s="8" customFormat="1" ht="66">
      <c r="A712" s="334"/>
      <c r="B712" s="195" t="s">
        <v>322</v>
      </c>
      <c r="C712" s="24" t="s">
        <v>114</v>
      </c>
      <c r="D712" s="24" t="s">
        <v>327</v>
      </c>
      <c r="E712" s="24"/>
      <c r="F712" s="24">
        <v>27.71</v>
      </c>
      <c r="G712" s="24"/>
      <c r="H712" s="231">
        <f t="shared" si="8"/>
        <v>-100</v>
      </c>
      <c r="I712" s="353"/>
      <c r="J712" s="6"/>
    </row>
    <row r="713" spans="1:10" s="8" customFormat="1" ht="66">
      <c r="A713" s="334"/>
      <c r="B713" s="195" t="s">
        <v>323</v>
      </c>
      <c r="C713" s="24" t="s">
        <v>114</v>
      </c>
      <c r="D713" s="24" t="s">
        <v>327</v>
      </c>
      <c r="E713" s="24"/>
      <c r="F713" s="24">
        <v>20.32</v>
      </c>
      <c r="G713" s="24"/>
      <c r="H713" s="231">
        <f t="shared" si="8"/>
        <v>-100</v>
      </c>
      <c r="I713" s="353"/>
      <c r="J713" s="6"/>
    </row>
    <row r="714" spans="1:10" s="8" customFormat="1" ht="66">
      <c r="A714" s="334"/>
      <c r="B714" s="195" t="s">
        <v>324</v>
      </c>
      <c r="C714" s="24" t="s">
        <v>114</v>
      </c>
      <c r="D714" s="24" t="s">
        <v>327</v>
      </c>
      <c r="E714" s="24"/>
      <c r="F714" s="24">
        <v>185.44</v>
      </c>
      <c r="G714" s="24"/>
      <c r="H714" s="231">
        <f t="shared" si="8"/>
        <v>-100</v>
      </c>
      <c r="I714" s="353"/>
      <c r="J714" s="6"/>
    </row>
    <row r="715" spans="1:10" s="8" customFormat="1" ht="16.5">
      <c r="A715" s="6" t="s">
        <v>328</v>
      </c>
      <c r="B715" s="195"/>
      <c r="C715" s="24"/>
      <c r="D715" s="10"/>
      <c r="E715" s="1"/>
      <c r="F715" s="10"/>
      <c r="G715" s="1"/>
      <c r="H715" s="1"/>
      <c r="I715" s="195"/>
      <c r="J715" s="6"/>
    </row>
    <row r="716" spans="1:10" s="8" customFormat="1" ht="66">
      <c r="A716" s="10"/>
      <c r="B716" s="30" t="s">
        <v>329</v>
      </c>
      <c r="C716" s="24" t="s">
        <v>114</v>
      </c>
      <c r="D716" s="24" t="s">
        <v>106</v>
      </c>
      <c r="E716" s="24"/>
      <c r="F716" s="24">
        <v>4</v>
      </c>
      <c r="G716" s="24" t="s">
        <v>1046</v>
      </c>
      <c r="H716" s="231">
        <v>-100</v>
      </c>
      <c r="I716" s="24" t="s">
        <v>330</v>
      </c>
      <c r="J716" s="6"/>
    </row>
    <row r="717" spans="1:10" s="8" customFormat="1" ht="16.5">
      <c r="A717" s="79" t="s">
        <v>331</v>
      </c>
      <c r="B717" s="77"/>
      <c r="C717" s="77"/>
      <c r="D717" s="77"/>
      <c r="E717" s="77"/>
      <c r="F717" s="77"/>
      <c r="G717" s="77"/>
      <c r="H717" s="155"/>
      <c r="I717" s="155"/>
      <c r="J717" s="155"/>
    </row>
    <row r="718" spans="1:10" s="8" customFormat="1" ht="49.5">
      <c r="A718" s="334" t="s">
        <v>1137</v>
      </c>
      <c r="B718" s="195" t="s">
        <v>332</v>
      </c>
      <c r="C718" s="24"/>
      <c r="D718" s="24" t="s">
        <v>1045</v>
      </c>
      <c r="E718" s="24"/>
      <c r="F718" s="24">
        <v>83.5</v>
      </c>
      <c r="G718" s="24">
        <v>83.5</v>
      </c>
      <c r="H718" s="231">
        <f t="shared" si="8"/>
        <v>0</v>
      </c>
      <c r="I718" s="24"/>
      <c r="J718" s="6"/>
    </row>
    <row r="719" spans="1:10" s="8" customFormat="1" ht="49.5">
      <c r="A719" s="334"/>
      <c r="B719" s="195" t="s">
        <v>150</v>
      </c>
      <c r="C719" s="24" t="s">
        <v>114</v>
      </c>
      <c r="D719" s="24" t="s">
        <v>1045</v>
      </c>
      <c r="E719" s="24"/>
      <c r="F719" s="24">
        <v>49</v>
      </c>
      <c r="G719" s="24">
        <v>44.52</v>
      </c>
      <c r="H719" s="231">
        <f t="shared" si="8"/>
        <v>-9.142857142857139</v>
      </c>
      <c r="I719" s="24" t="s">
        <v>784</v>
      </c>
      <c r="J719" s="6"/>
    </row>
    <row r="720" spans="1:10" s="8" customFormat="1" ht="66">
      <c r="A720" s="334"/>
      <c r="B720" s="195" t="s">
        <v>151</v>
      </c>
      <c r="C720" s="24"/>
      <c r="D720" s="24" t="s">
        <v>153</v>
      </c>
      <c r="E720" s="24"/>
      <c r="F720" s="24">
        <v>7.184</v>
      </c>
      <c r="G720" s="24">
        <v>7.184</v>
      </c>
      <c r="H720" s="231">
        <f t="shared" si="8"/>
        <v>0</v>
      </c>
      <c r="I720" s="24"/>
      <c r="J720" s="6"/>
    </row>
    <row r="721" spans="1:10" s="8" customFormat="1" ht="16.5">
      <c r="A721" s="6" t="s">
        <v>334</v>
      </c>
      <c r="B721" s="195"/>
      <c r="C721" s="24"/>
      <c r="D721" s="10"/>
      <c r="E721" s="48"/>
      <c r="F721" s="13"/>
      <c r="G721" s="48"/>
      <c r="H721" s="48"/>
      <c r="I721" s="48"/>
      <c r="J721" s="6"/>
    </row>
    <row r="722" spans="1:10" s="8" customFormat="1" ht="66">
      <c r="A722" s="334"/>
      <c r="B722" s="30" t="s">
        <v>335</v>
      </c>
      <c r="C722" s="24" t="s">
        <v>1050</v>
      </c>
      <c r="D722" s="24" t="s">
        <v>855</v>
      </c>
      <c r="E722" s="24"/>
      <c r="F722" s="24">
        <v>9466</v>
      </c>
      <c r="G722" s="24">
        <v>9466</v>
      </c>
      <c r="H722" s="231">
        <f t="shared" si="8"/>
        <v>0</v>
      </c>
      <c r="I722" s="24" t="s">
        <v>1046</v>
      </c>
      <c r="J722" s="6"/>
    </row>
    <row r="723" spans="1:10" s="8" customFormat="1" ht="33">
      <c r="A723" s="334"/>
      <c r="B723" s="30" t="s">
        <v>336</v>
      </c>
      <c r="C723" s="24" t="s">
        <v>1050</v>
      </c>
      <c r="D723" s="24" t="s">
        <v>337</v>
      </c>
      <c r="E723" s="24"/>
      <c r="F723" s="24">
        <v>58.4</v>
      </c>
      <c r="G723" s="24">
        <v>54.2</v>
      </c>
      <c r="H723" s="231">
        <f t="shared" si="8"/>
        <v>-7.191780821917803</v>
      </c>
      <c r="I723" s="24" t="s">
        <v>784</v>
      </c>
      <c r="J723" s="6"/>
    </row>
    <row r="724" spans="1:10" s="8" customFormat="1" ht="33">
      <c r="A724" s="334"/>
      <c r="B724" s="30" t="s">
        <v>338</v>
      </c>
      <c r="C724" s="24" t="s">
        <v>1050</v>
      </c>
      <c r="D724" s="24" t="s">
        <v>337</v>
      </c>
      <c r="E724" s="24"/>
      <c r="F724" s="24">
        <v>106.29</v>
      </c>
      <c r="G724" s="24">
        <v>106.29</v>
      </c>
      <c r="H724" s="231">
        <f t="shared" si="8"/>
        <v>0</v>
      </c>
      <c r="I724" s="24" t="s">
        <v>1046</v>
      </c>
      <c r="J724" s="6"/>
    </row>
    <row r="725" spans="1:10" s="8" customFormat="1" ht="33">
      <c r="A725" s="334"/>
      <c r="B725" s="30" t="s">
        <v>339</v>
      </c>
      <c r="C725" s="24"/>
      <c r="D725" s="24" t="s">
        <v>340</v>
      </c>
      <c r="E725" s="24"/>
      <c r="F725" s="24">
        <v>36.1</v>
      </c>
      <c r="G725" s="24">
        <v>35.2</v>
      </c>
      <c r="H725" s="231">
        <f t="shared" si="8"/>
        <v>-2.4930747922437604</v>
      </c>
      <c r="I725" s="24" t="s">
        <v>333</v>
      </c>
      <c r="J725" s="6"/>
    </row>
    <row r="726" spans="1:10" s="8" customFormat="1" ht="31.5" customHeight="1">
      <c r="A726" s="6" t="s">
        <v>341</v>
      </c>
      <c r="B726" s="155"/>
      <c r="C726" s="155"/>
      <c r="D726" s="155"/>
      <c r="E726" s="155"/>
      <c r="F726" s="155"/>
      <c r="G726" s="155"/>
      <c r="H726" s="155"/>
      <c r="I726" s="1"/>
      <c r="J726" s="6"/>
    </row>
    <row r="727" spans="1:10" s="8" customFormat="1" ht="49.5">
      <c r="A727" s="10"/>
      <c r="B727" s="24" t="s">
        <v>342</v>
      </c>
      <c r="C727" s="24" t="s">
        <v>114</v>
      </c>
      <c r="D727" s="24" t="s">
        <v>115</v>
      </c>
      <c r="E727" s="24"/>
      <c r="F727" s="24">
        <v>414.546</v>
      </c>
      <c r="G727" s="24">
        <v>0</v>
      </c>
      <c r="H727" s="231">
        <f t="shared" si="8"/>
        <v>-100</v>
      </c>
      <c r="I727" s="24" t="s">
        <v>787</v>
      </c>
      <c r="J727" s="6"/>
    </row>
    <row r="728" spans="1:10" s="8" customFormat="1" ht="29.25" customHeight="1">
      <c r="A728" s="6" t="s">
        <v>343</v>
      </c>
      <c r="B728" s="155"/>
      <c r="C728" s="155"/>
      <c r="D728" s="155"/>
      <c r="E728" s="155"/>
      <c r="F728" s="155"/>
      <c r="G728" s="155"/>
      <c r="H728" s="155"/>
      <c r="I728" s="1"/>
      <c r="J728" s="6"/>
    </row>
    <row r="729" spans="1:10" s="8" customFormat="1" ht="119.25" customHeight="1">
      <c r="A729" s="10"/>
      <c r="B729" s="30" t="s">
        <v>344</v>
      </c>
      <c r="C729" s="24" t="s">
        <v>1050</v>
      </c>
      <c r="D729" s="24" t="s">
        <v>1045</v>
      </c>
      <c r="E729" s="24"/>
      <c r="F729" s="24">
        <v>100</v>
      </c>
      <c r="G729" s="24">
        <v>100</v>
      </c>
      <c r="H729" s="231">
        <f t="shared" si="8"/>
        <v>0</v>
      </c>
      <c r="I729" s="1" t="s">
        <v>1046</v>
      </c>
      <c r="J729" s="6"/>
    </row>
    <row r="730" spans="1:10" s="8" customFormat="1" ht="45.75" customHeight="1">
      <c r="A730" s="340" t="s">
        <v>856</v>
      </c>
      <c r="B730" s="340"/>
      <c r="C730" s="340"/>
      <c r="D730" s="340"/>
      <c r="E730" s="340"/>
      <c r="F730" s="340"/>
      <c r="G730" s="340"/>
      <c r="H730" s="340"/>
      <c r="I730" s="340"/>
      <c r="J730" s="6"/>
    </row>
    <row r="731" spans="1:10" s="8" customFormat="1" ht="96" customHeight="1">
      <c r="A731" s="10"/>
      <c r="B731" s="24" t="s">
        <v>345</v>
      </c>
      <c r="C731" s="24" t="s">
        <v>1050</v>
      </c>
      <c r="D731" s="24" t="s">
        <v>1045</v>
      </c>
      <c r="E731" s="24"/>
      <c r="F731" s="24">
        <v>100</v>
      </c>
      <c r="G731" s="24">
        <v>100</v>
      </c>
      <c r="H731" s="231">
        <f t="shared" si="8"/>
        <v>0</v>
      </c>
      <c r="I731" s="1" t="s">
        <v>1046</v>
      </c>
      <c r="J731" s="6"/>
    </row>
    <row r="732" spans="1:10" s="8" customFormat="1" ht="34.5" customHeight="1">
      <c r="A732" s="6" t="s">
        <v>857</v>
      </c>
      <c r="B732" s="116"/>
      <c r="C732" s="24"/>
      <c r="D732" s="10"/>
      <c r="E732" s="1"/>
      <c r="F732" s="10"/>
      <c r="G732" s="1"/>
      <c r="H732" s="1"/>
      <c r="I732" s="1"/>
      <c r="J732" s="6"/>
    </row>
    <row r="733" spans="1:10" s="8" customFormat="1" ht="45" customHeight="1">
      <c r="A733" s="334"/>
      <c r="B733" s="24" t="s">
        <v>346</v>
      </c>
      <c r="C733" s="24"/>
      <c r="D733" s="24" t="s">
        <v>111</v>
      </c>
      <c r="E733" s="24"/>
      <c r="F733" s="24">
        <v>2</v>
      </c>
      <c r="G733" s="24">
        <v>2</v>
      </c>
      <c r="H733" s="231">
        <f t="shared" si="8"/>
        <v>0</v>
      </c>
      <c r="I733" s="1" t="s">
        <v>1046</v>
      </c>
      <c r="J733" s="6"/>
    </row>
    <row r="734" spans="1:10" s="8" customFormat="1" ht="100.5" customHeight="1">
      <c r="A734" s="334"/>
      <c r="B734" s="24" t="s">
        <v>151</v>
      </c>
      <c r="C734" s="24"/>
      <c r="D734" s="24" t="s">
        <v>153</v>
      </c>
      <c r="E734" s="24"/>
      <c r="F734" s="24">
        <v>7.184</v>
      </c>
      <c r="G734" s="24">
        <v>7.184</v>
      </c>
      <c r="H734" s="231">
        <f t="shared" si="8"/>
        <v>0</v>
      </c>
      <c r="I734" s="1" t="s">
        <v>1046</v>
      </c>
      <c r="J734" s="155"/>
    </row>
    <row r="735" spans="1:10" s="8" customFormat="1" ht="41.25" customHeight="1">
      <c r="A735" s="329" t="s">
        <v>858</v>
      </c>
      <c r="B735" s="462"/>
      <c r="C735" s="462"/>
      <c r="D735" s="462"/>
      <c r="E735" s="462"/>
      <c r="F735" s="462"/>
      <c r="G735" s="462"/>
      <c r="H735" s="462"/>
      <c r="I735" s="463"/>
      <c r="J735" s="6"/>
    </row>
    <row r="736" spans="1:10" s="8" customFormat="1" ht="49.5">
      <c r="A736" s="10"/>
      <c r="B736" s="24" t="s">
        <v>123</v>
      </c>
      <c r="C736" s="24" t="s">
        <v>1050</v>
      </c>
      <c r="D736" s="24" t="s">
        <v>1045</v>
      </c>
      <c r="E736" s="24"/>
      <c r="F736" s="24">
        <v>95</v>
      </c>
      <c r="G736" s="24">
        <v>95</v>
      </c>
      <c r="H736" s="231">
        <f t="shared" si="8"/>
        <v>0</v>
      </c>
      <c r="I736" s="1" t="s">
        <v>1046</v>
      </c>
      <c r="J736" s="155"/>
    </row>
    <row r="737" spans="1:10" s="8" customFormat="1" ht="16.5">
      <c r="A737" s="6" t="s">
        <v>124</v>
      </c>
      <c r="B737" s="195"/>
      <c r="C737" s="24"/>
      <c r="D737" s="10"/>
      <c r="E737" s="1"/>
      <c r="F737" s="10"/>
      <c r="G737" s="1"/>
      <c r="H737" s="1"/>
      <c r="I737" s="1"/>
      <c r="J737" s="6"/>
    </row>
    <row r="738" spans="1:10" s="8" customFormat="1" ht="33">
      <c r="A738" s="10"/>
      <c r="B738" s="24" t="s">
        <v>125</v>
      </c>
      <c r="C738" s="24" t="s">
        <v>1050</v>
      </c>
      <c r="D738" s="24" t="s">
        <v>1045</v>
      </c>
      <c r="E738" s="24"/>
      <c r="F738" s="24">
        <v>95</v>
      </c>
      <c r="G738" s="24">
        <v>95</v>
      </c>
      <c r="H738" s="231">
        <f t="shared" si="8"/>
        <v>0</v>
      </c>
      <c r="I738" s="24" t="s">
        <v>1046</v>
      </c>
      <c r="J738" s="155"/>
    </row>
    <row r="739" spans="1:10" s="8" customFormat="1" ht="39" customHeight="1">
      <c r="A739" s="454" t="s">
        <v>497</v>
      </c>
      <c r="B739" s="455"/>
      <c r="C739" s="455"/>
      <c r="D739" s="455"/>
      <c r="E739" s="455"/>
      <c r="F739" s="455"/>
      <c r="G739" s="455"/>
      <c r="H739" s="455"/>
      <c r="I739" s="456"/>
      <c r="J739" s="155"/>
    </row>
    <row r="740" spans="1:10" s="8" customFormat="1" ht="33">
      <c r="A740" s="10"/>
      <c r="B740" s="24" t="s">
        <v>125</v>
      </c>
      <c r="C740" s="24" t="s">
        <v>1050</v>
      </c>
      <c r="D740" s="24" t="s">
        <v>1045</v>
      </c>
      <c r="E740" s="24"/>
      <c r="F740" s="24">
        <v>95</v>
      </c>
      <c r="G740" s="24">
        <v>95</v>
      </c>
      <c r="H740" s="231">
        <f t="shared" si="8"/>
        <v>0</v>
      </c>
      <c r="I740" s="24" t="s">
        <v>1046</v>
      </c>
      <c r="J740" s="155"/>
    </row>
    <row r="741" s="8" customFormat="1" ht="16.5"/>
    <row r="742" spans="1:9" s="8" customFormat="1" ht="105" customHeight="1">
      <c r="A742" s="4" t="s">
        <v>1141</v>
      </c>
      <c r="B742" s="33" t="s">
        <v>1037</v>
      </c>
      <c r="C742" s="65"/>
      <c r="D742" s="65"/>
      <c r="E742" s="65"/>
      <c r="F742" s="65"/>
      <c r="G742" s="65"/>
      <c r="H742" s="65"/>
      <c r="I742" s="65"/>
    </row>
    <row r="743" spans="1:9" s="8" customFormat="1" ht="82.5" hidden="1" outlineLevel="1">
      <c r="A743" s="13" t="s">
        <v>1044</v>
      </c>
      <c r="B743" s="49" t="s">
        <v>398</v>
      </c>
      <c r="C743" s="6"/>
      <c r="D743" s="13" t="s">
        <v>153</v>
      </c>
      <c r="E743" s="13"/>
      <c r="F743" s="13">
        <v>0</v>
      </c>
      <c r="G743" s="13">
        <v>0</v>
      </c>
      <c r="H743" s="13">
        <v>0</v>
      </c>
      <c r="I743" s="48" t="s">
        <v>1046</v>
      </c>
    </row>
    <row r="744" spans="1:9" s="8" customFormat="1" ht="66" hidden="1" outlineLevel="1">
      <c r="A744" s="13" t="s">
        <v>1133</v>
      </c>
      <c r="B744" s="49" t="s">
        <v>399</v>
      </c>
      <c r="C744" s="6"/>
      <c r="D744" s="13" t="s">
        <v>153</v>
      </c>
      <c r="E744" s="13"/>
      <c r="F744" s="13">
        <v>0</v>
      </c>
      <c r="G744" s="13">
        <v>0</v>
      </c>
      <c r="H744" s="13">
        <v>0</v>
      </c>
      <c r="I744" s="48" t="s">
        <v>1046</v>
      </c>
    </row>
    <row r="745" spans="1:9" s="8" customFormat="1" ht="66" collapsed="1">
      <c r="A745" s="13"/>
      <c r="B745" s="49" t="s">
        <v>400</v>
      </c>
      <c r="C745" s="24" t="s">
        <v>401</v>
      </c>
      <c r="D745" s="24" t="s">
        <v>1045</v>
      </c>
      <c r="E745" s="24"/>
      <c r="F745" s="24">
        <v>84.6</v>
      </c>
      <c r="G745" s="24">
        <v>84.6</v>
      </c>
      <c r="H745" s="24">
        <v>0</v>
      </c>
      <c r="I745" s="24" t="s">
        <v>1046</v>
      </c>
    </row>
    <row r="746" spans="1:9" s="8" customFormat="1" ht="66">
      <c r="A746" s="13"/>
      <c r="B746" s="49" t="s">
        <v>481</v>
      </c>
      <c r="C746" s="24" t="s">
        <v>401</v>
      </c>
      <c r="D746" s="24" t="s">
        <v>1045</v>
      </c>
      <c r="E746" s="24"/>
      <c r="F746" s="24">
        <v>65</v>
      </c>
      <c r="G746" s="24">
        <v>65</v>
      </c>
      <c r="H746" s="24">
        <v>0</v>
      </c>
      <c r="I746" s="24" t="s">
        <v>1046</v>
      </c>
    </row>
    <row r="747" spans="1:9" s="8" customFormat="1" ht="99">
      <c r="A747" s="13"/>
      <c r="B747" s="49" t="s">
        <v>402</v>
      </c>
      <c r="C747" s="24" t="s">
        <v>401</v>
      </c>
      <c r="D747" s="24" t="s">
        <v>111</v>
      </c>
      <c r="E747" s="24"/>
      <c r="F747" s="24">
        <v>6</v>
      </c>
      <c r="G747" s="24">
        <v>2</v>
      </c>
      <c r="H747" s="24">
        <f>ROUND((G747/F747-1)*100,1)</f>
        <v>-66.7</v>
      </c>
      <c r="I747" s="24" t="s">
        <v>403</v>
      </c>
    </row>
    <row r="748" spans="1:9" s="8" customFormat="1" ht="42" customHeight="1" hidden="1" outlineLevel="1">
      <c r="A748" s="328" t="s">
        <v>404</v>
      </c>
      <c r="B748" s="328"/>
      <c r="C748" s="328"/>
      <c r="D748" s="328"/>
      <c r="E748" s="328"/>
      <c r="F748" s="328"/>
      <c r="G748" s="328"/>
      <c r="H748" s="328"/>
      <c r="I748" s="328"/>
    </row>
    <row r="749" spans="1:9" s="8" customFormat="1" ht="91.5" customHeight="1" hidden="1" outlineLevel="1">
      <c r="A749" s="13" t="s">
        <v>1052</v>
      </c>
      <c r="B749" s="49" t="s">
        <v>405</v>
      </c>
      <c r="C749" s="6"/>
      <c r="D749" s="13" t="s">
        <v>153</v>
      </c>
      <c r="E749" s="13"/>
      <c r="F749" s="13">
        <v>0</v>
      </c>
      <c r="G749" s="13">
        <v>0</v>
      </c>
      <c r="H749" s="13">
        <v>0</v>
      </c>
      <c r="I749" s="48" t="s">
        <v>1046</v>
      </c>
    </row>
    <row r="750" spans="1:9" s="8" customFormat="1" ht="33.75" customHeight="1" hidden="1" outlineLevel="1">
      <c r="A750" s="332" t="s">
        <v>406</v>
      </c>
      <c r="B750" s="332"/>
      <c r="C750" s="332"/>
      <c r="D750" s="332"/>
      <c r="E750" s="332"/>
      <c r="F750" s="332"/>
      <c r="G750" s="332"/>
      <c r="H750" s="332"/>
      <c r="I750" s="332"/>
    </row>
    <row r="751" spans="1:9" s="8" customFormat="1" ht="90" customHeight="1" hidden="1" outlineLevel="1">
      <c r="A751" s="13" t="s">
        <v>1200</v>
      </c>
      <c r="B751" s="49" t="s">
        <v>407</v>
      </c>
      <c r="C751" s="6"/>
      <c r="D751" s="13" t="s">
        <v>153</v>
      </c>
      <c r="E751" s="13"/>
      <c r="F751" s="13">
        <v>0</v>
      </c>
      <c r="G751" s="13">
        <v>0</v>
      </c>
      <c r="H751" s="13">
        <v>0</v>
      </c>
      <c r="I751" s="48" t="s">
        <v>1046</v>
      </c>
    </row>
    <row r="752" spans="1:9" s="8" customFormat="1" ht="26.25" customHeight="1" hidden="1" outlineLevel="1">
      <c r="A752" s="328" t="s">
        <v>408</v>
      </c>
      <c r="B752" s="328"/>
      <c r="C752" s="328"/>
      <c r="D752" s="328"/>
      <c r="E752" s="328"/>
      <c r="F752" s="328"/>
      <c r="G752" s="328"/>
      <c r="H752" s="328"/>
      <c r="I752" s="328"/>
    </row>
    <row r="753" spans="1:9" s="8" customFormat="1" ht="55.5" customHeight="1" hidden="1" outlineLevel="1">
      <c r="A753" s="13" t="s">
        <v>635</v>
      </c>
      <c r="B753" s="49" t="s">
        <v>409</v>
      </c>
      <c r="C753" s="6"/>
      <c r="D753" s="13" t="s">
        <v>153</v>
      </c>
      <c r="E753" s="13"/>
      <c r="F753" s="13">
        <v>0</v>
      </c>
      <c r="G753" s="13">
        <v>0</v>
      </c>
      <c r="H753" s="13">
        <v>0</v>
      </c>
      <c r="I753" s="48" t="s">
        <v>1046</v>
      </c>
    </row>
    <row r="754" spans="1:9" s="8" customFormat="1" ht="21" customHeight="1" hidden="1" outlineLevel="1">
      <c r="A754" s="332" t="s">
        <v>410</v>
      </c>
      <c r="B754" s="332"/>
      <c r="C754" s="332"/>
      <c r="D754" s="332"/>
      <c r="E754" s="332"/>
      <c r="F754" s="332"/>
      <c r="G754" s="332"/>
      <c r="H754" s="332"/>
      <c r="I754" s="332"/>
    </row>
    <row r="755" spans="1:9" s="8" customFormat="1" ht="70.5" customHeight="1" hidden="1" outlineLevel="1">
      <c r="A755" s="307" t="s">
        <v>1194</v>
      </c>
      <c r="B755" s="49" t="s">
        <v>411</v>
      </c>
      <c r="C755" s="6"/>
      <c r="D755" s="13" t="s">
        <v>153</v>
      </c>
      <c r="E755" s="13"/>
      <c r="F755" s="13">
        <v>0</v>
      </c>
      <c r="G755" s="13">
        <v>0</v>
      </c>
      <c r="H755" s="13">
        <v>0</v>
      </c>
      <c r="I755" s="48" t="s">
        <v>1046</v>
      </c>
    </row>
    <row r="756" spans="1:9" s="8" customFormat="1" ht="21" customHeight="1" hidden="1" outlineLevel="1">
      <c r="A756" s="332" t="s">
        <v>412</v>
      </c>
      <c r="B756" s="332"/>
      <c r="C756" s="332"/>
      <c r="D756" s="332"/>
      <c r="E756" s="332"/>
      <c r="F756" s="332"/>
      <c r="G756" s="332"/>
      <c r="H756" s="332"/>
      <c r="I756" s="332"/>
    </row>
    <row r="757" spans="1:9" s="8" customFormat="1" ht="75.75" customHeight="1" hidden="1" outlineLevel="1">
      <c r="A757" s="13" t="s">
        <v>413</v>
      </c>
      <c r="B757" s="49" t="s">
        <v>414</v>
      </c>
      <c r="C757" s="6"/>
      <c r="D757" s="13" t="s">
        <v>153</v>
      </c>
      <c r="E757" s="13"/>
      <c r="F757" s="13">
        <v>0</v>
      </c>
      <c r="G757" s="13">
        <v>0</v>
      </c>
      <c r="H757" s="13">
        <v>0</v>
      </c>
      <c r="I757" s="48" t="s">
        <v>1046</v>
      </c>
    </row>
    <row r="758" spans="1:9" s="8" customFormat="1" ht="17.25" customHeight="1" collapsed="1">
      <c r="A758" s="346" t="s">
        <v>415</v>
      </c>
      <c r="B758" s="346"/>
      <c r="C758" s="346"/>
      <c r="D758" s="346"/>
      <c r="E758" s="346"/>
      <c r="F758" s="346"/>
      <c r="G758" s="346"/>
      <c r="H758" s="346"/>
      <c r="I758" s="346"/>
    </row>
    <row r="759" spans="1:9" s="8" customFormat="1" ht="61.5" customHeight="1">
      <c r="A759" s="48"/>
      <c r="B759" s="49" t="s">
        <v>416</v>
      </c>
      <c r="C759" s="24" t="s">
        <v>401</v>
      </c>
      <c r="D759" s="24" t="s">
        <v>1045</v>
      </c>
      <c r="E759" s="24"/>
      <c r="F759" s="24">
        <v>84.6</v>
      </c>
      <c r="G759" s="24">
        <v>84.6</v>
      </c>
      <c r="H759" s="315">
        <f>ROUND((G759/F759-1)*100,1)</f>
        <v>0</v>
      </c>
      <c r="I759" s="48" t="s">
        <v>1046</v>
      </c>
    </row>
    <row r="760" spans="1:9" s="8" customFormat="1" ht="66" customHeight="1">
      <c r="A760" s="48"/>
      <c r="B760" s="49" t="s">
        <v>417</v>
      </c>
      <c r="C760" s="24" t="s">
        <v>401</v>
      </c>
      <c r="D760" s="24" t="s">
        <v>1045</v>
      </c>
      <c r="E760" s="24"/>
      <c r="F760" s="24">
        <v>65</v>
      </c>
      <c r="G760" s="24">
        <v>65</v>
      </c>
      <c r="H760" s="315">
        <f>ROUND((G760/F760-1)*100,1)</f>
        <v>0</v>
      </c>
      <c r="I760" s="48" t="s">
        <v>1046</v>
      </c>
    </row>
    <row r="761" spans="1:9" s="8" customFormat="1" ht="17.25" customHeight="1">
      <c r="A761" s="328" t="s">
        <v>7</v>
      </c>
      <c r="B761" s="374"/>
      <c r="C761" s="374"/>
      <c r="D761" s="374"/>
      <c r="E761" s="374"/>
      <c r="F761" s="374"/>
      <c r="G761" s="374"/>
      <c r="H761" s="374"/>
      <c r="I761" s="374"/>
    </row>
    <row r="762" spans="1:9" s="8" customFormat="1" ht="62.25" customHeight="1">
      <c r="A762" s="48"/>
      <c r="B762" s="30" t="s">
        <v>8</v>
      </c>
      <c r="C762" s="24" t="s">
        <v>401</v>
      </c>
      <c r="D762" s="24" t="s">
        <v>1045</v>
      </c>
      <c r="E762" s="24"/>
      <c r="F762" s="24">
        <v>84.6</v>
      </c>
      <c r="G762" s="24">
        <v>84.6</v>
      </c>
      <c r="H762" s="315">
        <f>ROUND((G762/F762-1)*100,1)</f>
        <v>0</v>
      </c>
      <c r="I762" s="48" t="s">
        <v>1046</v>
      </c>
    </row>
    <row r="763" spans="1:9" s="8" customFormat="1" ht="64.5" customHeight="1">
      <c r="A763" s="48"/>
      <c r="B763" s="30" t="s">
        <v>417</v>
      </c>
      <c r="C763" s="24" t="s">
        <v>401</v>
      </c>
      <c r="D763" s="24" t="s">
        <v>1045</v>
      </c>
      <c r="E763" s="24"/>
      <c r="F763" s="24">
        <v>65</v>
      </c>
      <c r="G763" s="24">
        <v>65</v>
      </c>
      <c r="H763" s="315">
        <f>ROUND((G763/F763-1)*100,1)</f>
        <v>0</v>
      </c>
      <c r="I763" s="48" t="s">
        <v>1046</v>
      </c>
    </row>
    <row r="764" spans="1:9" s="8" customFormat="1" ht="33" customHeight="1">
      <c r="A764" s="375" t="s">
        <v>9</v>
      </c>
      <c r="B764" s="375"/>
      <c r="C764" s="375"/>
      <c r="D764" s="375"/>
      <c r="E764" s="375"/>
      <c r="F764" s="375"/>
      <c r="G764" s="375"/>
      <c r="H764" s="375"/>
      <c r="I764" s="375"/>
    </row>
    <row r="765" spans="1:9" s="8" customFormat="1" ht="103.5" customHeight="1">
      <c r="A765" s="48"/>
      <c r="B765" s="30" t="s">
        <v>10</v>
      </c>
      <c r="C765" s="24" t="s">
        <v>401</v>
      </c>
      <c r="D765" s="24" t="s">
        <v>111</v>
      </c>
      <c r="E765" s="24"/>
      <c r="F765" s="24">
        <v>6</v>
      </c>
      <c r="G765" s="24">
        <v>2</v>
      </c>
      <c r="H765" s="24">
        <f>ROUND((G765/F765-1)*100,1)</f>
        <v>-66.7</v>
      </c>
      <c r="I765" s="24" t="s">
        <v>403</v>
      </c>
    </row>
    <row r="766" spans="1:9" s="8" customFormat="1" ht="16.5">
      <c r="A766" s="325" t="s">
        <v>11</v>
      </c>
      <c r="B766" s="326"/>
      <c r="C766" s="326"/>
      <c r="D766" s="326"/>
      <c r="E766" s="326"/>
      <c r="F766" s="326"/>
      <c r="G766" s="326"/>
      <c r="H766" s="326"/>
      <c r="I766" s="327"/>
    </row>
    <row r="767" spans="1:9" s="8" customFormat="1" ht="99">
      <c r="A767" s="48"/>
      <c r="B767" s="30" t="s">
        <v>12</v>
      </c>
      <c r="C767" s="24" t="s">
        <v>401</v>
      </c>
      <c r="D767" s="24" t="s">
        <v>111</v>
      </c>
      <c r="E767" s="24"/>
      <c r="F767" s="24">
        <v>6</v>
      </c>
      <c r="G767" s="24">
        <v>2</v>
      </c>
      <c r="H767" s="24">
        <f>ROUND((G767/F767-1)*100,1)</f>
        <v>-66.7</v>
      </c>
      <c r="I767" s="24" t="s">
        <v>403</v>
      </c>
    </row>
    <row r="768" spans="1:9" s="8" customFormat="1" ht="25.5" customHeight="1">
      <c r="A768" s="316"/>
      <c r="B768" s="19"/>
      <c r="C768" s="20"/>
      <c r="D768" s="20"/>
      <c r="E768" s="20"/>
      <c r="F768" s="20"/>
      <c r="G768" s="20"/>
      <c r="H768" s="20"/>
      <c r="I768" s="21"/>
    </row>
    <row r="769" spans="1:9" s="8" customFormat="1" ht="99" customHeight="1">
      <c r="A769" s="18" t="s">
        <v>1142</v>
      </c>
      <c r="B769" s="56" t="s">
        <v>1038</v>
      </c>
      <c r="C769" s="23"/>
      <c r="D769" s="23"/>
      <c r="E769" s="24"/>
      <c r="F769" s="24"/>
      <c r="G769" s="24"/>
      <c r="H769" s="26"/>
      <c r="I769" s="24"/>
    </row>
    <row r="770" spans="1:9" s="8" customFormat="1" ht="105.75" customHeight="1">
      <c r="A770" s="29"/>
      <c r="B770" s="22" t="s">
        <v>1020</v>
      </c>
      <c r="C770" s="23" t="s">
        <v>1021</v>
      </c>
      <c r="D770" s="23" t="s">
        <v>1045</v>
      </c>
      <c r="E770" s="24">
        <v>5</v>
      </c>
      <c r="F770" s="24">
        <v>10</v>
      </c>
      <c r="G770" s="24">
        <v>5</v>
      </c>
      <c r="H770" s="38">
        <f>(G770/F770*100)-100</f>
        <v>-50</v>
      </c>
      <c r="I770" s="24" t="s">
        <v>1046</v>
      </c>
    </row>
    <row r="771" spans="1:9" s="8" customFormat="1" ht="297.75" customHeight="1">
      <c r="A771" s="317"/>
      <c r="B771" s="25" t="s">
        <v>1022</v>
      </c>
      <c r="C771" s="23" t="s">
        <v>1021</v>
      </c>
      <c r="D771" s="23" t="s">
        <v>1045</v>
      </c>
      <c r="E771" s="24">
        <v>96</v>
      </c>
      <c r="F771" s="26">
        <v>70</v>
      </c>
      <c r="G771" s="26">
        <v>93.75</v>
      </c>
      <c r="H771" s="38">
        <f>(G771/F771*100)-100</f>
        <v>33.928571428571416</v>
      </c>
      <c r="I771" s="26" t="s">
        <v>708</v>
      </c>
    </row>
    <row r="772" spans="1:9" s="8" customFormat="1" ht="45" customHeight="1">
      <c r="A772" s="316"/>
      <c r="B772" s="322" t="s">
        <v>1023</v>
      </c>
      <c r="C772" s="323"/>
      <c r="D772" s="323"/>
      <c r="E772" s="323"/>
      <c r="F772" s="323"/>
      <c r="G772" s="323"/>
      <c r="H772" s="323"/>
      <c r="I772" s="324"/>
    </row>
    <row r="773" spans="1:9" s="8" customFormat="1" ht="82.5">
      <c r="A773" s="317"/>
      <c r="B773" s="25" t="s">
        <v>376</v>
      </c>
      <c r="C773" s="23" t="s">
        <v>1021</v>
      </c>
      <c r="D773" s="23" t="s">
        <v>1045</v>
      </c>
      <c r="E773" s="24" t="s">
        <v>1046</v>
      </c>
      <c r="F773" s="26">
        <v>10</v>
      </c>
      <c r="G773" s="26">
        <v>5</v>
      </c>
      <c r="H773" s="38">
        <f>(G773/F773*100)-100</f>
        <v>-50</v>
      </c>
      <c r="I773" s="24" t="s">
        <v>1046</v>
      </c>
    </row>
    <row r="774" spans="1:9" s="8" customFormat="1" ht="115.5">
      <c r="A774" s="29"/>
      <c r="B774" s="22" t="s">
        <v>377</v>
      </c>
      <c r="C774" s="23" t="s">
        <v>1021</v>
      </c>
      <c r="D774" s="23" t="s">
        <v>1045</v>
      </c>
      <c r="E774" s="24" t="s">
        <v>1046</v>
      </c>
      <c r="F774" s="24">
        <v>26</v>
      </c>
      <c r="G774" s="26">
        <v>19.18</v>
      </c>
      <c r="H774" s="38">
        <f>(G774/F774*100)-100</f>
        <v>-26.23076923076924</v>
      </c>
      <c r="I774" s="24" t="s">
        <v>1046</v>
      </c>
    </row>
    <row r="775" spans="1:9" s="8" customFormat="1" ht="45.75" customHeight="1">
      <c r="A775" s="316"/>
      <c r="B775" s="319" t="s">
        <v>158</v>
      </c>
      <c r="C775" s="320"/>
      <c r="D775" s="320"/>
      <c r="E775" s="320"/>
      <c r="F775" s="320"/>
      <c r="G775" s="320"/>
      <c r="H775" s="320"/>
      <c r="I775" s="321"/>
    </row>
    <row r="776" spans="1:9" s="8" customFormat="1" ht="214.5">
      <c r="A776" s="29"/>
      <c r="B776" s="28" t="s">
        <v>159</v>
      </c>
      <c r="C776" s="27" t="s">
        <v>1021</v>
      </c>
      <c r="D776" s="27" t="s">
        <v>1045</v>
      </c>
      <c r="E776" s="24" t="s">
        <v>1046</v>
      </c>
      <c r="F776" s="24">
        <v>60</v>
      </c>
      <c r="G776" s="24">
        <v>77.14</v>
      </c>
      <c r="H776" s="38">
        <f>(G776/F776*100)-100</f>
        <v>28.566666666666663</v>
      </c>
      <c r="I776" s="24" t="s">
        <v>160</v>
      </c>
    </row>
    <row r="777" spans="1:9" s="8" customFormat="1" ht="31.5" customHeight="1">
      <c r="A777" s="316"/>
      <c r="B777" s="319" t="s">
        <v>161</v>
      </c>
      <c r="C777" s="320"/>
      <c r="D777" s="320"/>
      <c r="E777" s="320"/>
      <c r="F777" s="320"/>
      <c r="G777" s="320"/>
      <c r="H777" s="320"/>
      <c r="I777" s="321"/>
    </row>
    <row r="778" spans="1:9" s="8" customFormat="1" ht="99">
      <c r="A778" s="29"/>
      <c r="B778" s="30" t="s">
        <v>162</v>
      </c>
      <c r="C778" s="23" t="s">
        <v>1021</v>
      </c>
      <c r="D778" s="23" t="s">
        <v>1045</v>
      </c>
      <c r="E778" s="24" t="s">
        <v>1046</v>
      </c>
      <c r="F778" s="24">
        <v>100</v>
      </c>
      <c r="G778" s="24">
        <v>100</v>
      </c>
      <c r="H778" s="38">
        <f aca="true" t="shared" si="9" ref="H778:H796">(G778/F778*100)-100</f>
        <v>0</v>
      </c>
      <c r="I778" s="24" t="s">
        <v>1046</v>
      </c>
    </row>
    <row r="779" spans="1:9" s="8" customFormat="1" ht="44.25" customHeight="1">
      <c r="A779" s="316"/>
      <c r="B779" s="319" t="s">
        <v>163</v>
      </c>
      <c r="C779" s="320"/>
      <c r="D779" s="320"/>
      <c r="E779" s="320"/>
      <c r="F779" s="320"/>
      <c r="G779" s="320"/>
      <c r="H779" s="320"/>
      <c r="I779" s="321"/>
    </row>
    <row r="780" spans="1:9" s="8" customFormat="1" ht="115.5">
      <c r="A780" s="29"/>
      <c r="B780" s="28" t="s">
        <v>164</v>
      </c>
      <c r="C780" s="23" t="s">
        <v>1021</v>
      </c>
      <c r="D780" s="23" t="s">
        <v>1045</v>
      </c>
      <c r="E780" s="24" t="s">
        <v>1046</v>
      </c>
      <c r="F780" s="24">
        <v>57</v>
      </c>
      <c r="G780" s="24">
        <v>55.88</v>
      </c>
      <c r="H780" s="38">
        <f t="shared" si="9"/>
        <v>-1.9649122807017534</v>
      </c>
      <c r="I780" s="24" t="s">
        <v>1046</v>
      </c>
    </row>
    <row r="781" spans="1:9" s="8" customFormat="1" ht="51" customHeight="1">
      <c r="A781" s="316"/>
      <c r="B781" s="319" t="s">
        <v>165</v>
      </c>
      <c r="C781" s="320"/>
      <c r="D781" s="320"/>
      <c r="E781" s="320"/>
      <c r="F781" s="320"/>
      <c r="G781" s="320"/>
      <c r="H781" s="320"/>
      <c r="I781" s="321"/>
    </row>
    <row r="782" spans="1:9" s="8" customFormat="1" ht="99">
      <c r="A782" s="29"/>
      <c r="B782" s="30" t="s">
        <v>166</v>
      </c>
      <c r="C782" s="23" t="s">
        <v>1021</v>
      </c>
      <c r="D782" s="24" t="s">
        <v>167</v>
      </c>
      <c r="E782" s="24" t="s">
        <v>1046</v>
      </c>
      <c r="F782" s="24">
        <v>32</v>
      </c>
      <c r="G782" s="24">
        <v>32</v>
      </c>
      <c r="H782" s="38">
        <f t="shared" si="9"/>
        <v>0</v>
      </c>
      <c r="I782" s="24" t="s">
        <v>1046</v>
      </c>
    </row>
    <row r="783" spans="1:9" s="8" customFormat="1" ht="16.5">
      <c r="A783" s="316"/>
      <c r="B783" s="319" t="s">
        <v>168</v>
      </c>
      <c r="C783" s="320"/>
      <c r="D783" s="320"/>
      <c r="E783" s="320"/>
      <c r="F783" s="320"/>
      <c r="G783" s="320"/>
      <c r="H783" s="320"/>
      <c r="I783" s="321"/>
    </row>
    <row r="784" spans="1:9" s="8" customFormat="1" ht="82.5">
      <c r="A784" s="29"/>
      <c r="B784" s="30" t="s">
        <v>317</v>
      </c>
      <c r="C784" s="27" t="s">
        <v>1021</v>
      </c>
      <c r="D784" s="24" t="s">
        <v>167</v>
      </c>
      <c r="E784" s="24" t="s">
        <v>1046</v>
      </c>
      <c r="F784" s="24">
        <v>19</v>
      </c>
      <c r="G784" s="24">
        <v>19</v>
      </c>
      <c r="H784" s="38">
        <f t="shared" si="9"/>
        <v>0</v>
      </c>
      <c r="I784" s="24" t="s">
        <v>1046</v>
      </c>
    </row>
    <row r="785" spans="1:9" s="8" customFormat="1" ht="16.5">
      <c r="A785" s="316"/>
      <c r="B785" s="319" t="s">
        <v>318</v>
      </c>
      <c r="C785" s="320"/>
      <c r="D785" s="320"/>
      <c r="E785" s="320"/>
      <c r="F785" s="320"/>
      <c r="G785" s="320"/>
      <c r="H785" s="320"/>
      <c r="I785" s="321"/>
    </row>
    <row r="786" spans="1:9" s="8" customFormat="1" ht="132">
      <c r="A786" s="29"/>
      <c r="B786" s="28" t="s">
        <v>696</v>
      </c>
      <c r="C786" s="23" t="s">
        <v>1021</v>
      </c>
      <c r="D786" s="23" t="s">
        <v>1045</v>
      </c>
      <c r="E786" s="24" t="s">
        <v>1046</v>
      </c>
      <c r="F786" s="24">
        <v>97</v>
      </c>
      <c r="G786" s="24">
        <v>95.92</v>
      </c>
      <c r="H786" s="38">
        <f t="shared" si="9"/>
        <v>-1.1134020618556661</v>
      </c>
      <c r="I786" s="24" t="s">
        <v>1046</v>
      </c>
    </row>
    <row r="787" spans="1:9" s="8" customFormat="1" ht="82.5">
      <c r="A787" s="29"/>
      <c r="B787" s="28" t="s">
        <v>697</v>
      </c>
      <c r="C787" s="27" t="s">
        <v>1021</v>
      </c>
      <c r="D787" s="27" t="s">
        <v>1045</v>
      </c>
      <c r="E787" s="24" t="s">
        <v>1046</v>
      </c>
      <c r="F787" s="24">
        <v>75</v>
      </c>
      <c r="G787" s="31">
        <f>47*100/123</f>
        <v>38.21138211382114</v>
      </c>
      <c r="H787" s="38">
        <f t="shared" si="9"/>
        <v>-49.05149051490515</v>
      </c>
      <c r="I787" s="24" t="s">
        <v>1046</v>
      </c>
    </row>
    <row r="788" spans="1:9" s="8" customFormat="1" ht="16.5">
      <c r="A788" s="316"/>
      <c r="B788" s="319" t="s">
        <v>698</v>
      </c>
      <c r="C788" s="320"/>
      <c r="D788" s="320"/>
      <c r="E788" s="320"/>
      <c r="F788" s="320"/>
      <c r="G788" s="320"/>
      <c r="H788" s="320"/>
      <c r="I788" s="321"/>
    </row>
    <row r="789" spans="1:9" s="8" customFormat="1" ht="82.5">
      <c r="A789" s="29"/>
      <c r="B789" s="28" t="s">
        <v>487</v>
      </c>
      <c r="C789" s="27" t="s">
        <v>1021</v>
      </c>
      <c r="D789" s="24" t="s">
        <v>167</v>
      </c>
      <c r="E789" s="24" t="s">
        <v>1046</v>
      </c>
      <c r="F789" s="24">
        <v>1650</v>
      </c>
      <c r="G789" s="24">
        <v>1335</v>
      </c>
      <c r="H789" s="38">
        <f t="shared" si="9"/>
        <v>-19.090909090909093</v>
      </c>
      <c r="I789" s="24" t="s">
        <v>1046</v>
      </c>
    </row>
    <row r="790" spans="1:9" s="8" customFormat="1" ht="45" customHeight="1">
      <c r="A790" s="316"/>
      <c r="B790" s="322" t="s">
        <v>699</v>
      </c>
      <c r="C790" s="323"/>
      <c r="D790" s="323"/>
      <c r="E790" s="323"/>
      <c r="F790" s="323"/>
      <c r="G790" s="323"/>
      <c r="H790" s="323"/>
      <c r="I790" s="324"/>
    </row>
    <row r="791" spans="1:9" s="8" customFormat="1" ht="56.25" customHeight="1">
      <c r="A791" s="29"/>
      <c r="B791" s="22" t="s">
        <v>169</v>
      </c>
      <c r="C791" s="27" t="s">
        <v>1021</v>
      </c>
      <c r="D791" s="23" t="s">
        <v>1045</v>
      </c>
      <c r="E791" s="24" t="s">
        <v>1046</v>
      </c>
      <c r="F791" s="24">
        <v>50</v>
      </c>
      <c r="G791" s="24">
        <v>73.27</v>
      </c>
      <c r="H791" s="38">
        <f t="shared" si="9"/>
        <v>46.53999999999999</v>
      </c>
      <c r="I791" s="24" t="s">
        <v>1046</v>
      </c>
    </row>
    <row r="792" spans="1:9" s="8" customFormat="1" ht="313.5">
      <c r="A792" s="29"/>
      <c r="B792" s="28" t="s">
        <v>170</v>
      </c>
      <c r="C792" s="27" t="s">
        <v>1021</v>
      </c>
      <c r="D792" s="27" t="s">
        <v>1045</v>
      </c>
      <c r="E792" s="24" t="s">
        <v>1046</v>
      </c>
      <c r="F792" s="24">
        <v>70</v>
      </c>
      <c r="G792" s="24">
        <v>93.75</v>
      </c>
      <c r="H792" s="38">
        <f t="shared" si="9"/>
        <v>33.928571428571416</v>
      </c>
      <c r="I792" s="26" t="s">
        <v>708</v>
      </c>
    </row>
    <row r="793" spans="1:9" s="8" customFormat="1" ht="36" customHeight="1">
      <c r="A793" s="316"/>
      <c r="B793" s="319" t="s">
        <v>171</v>
      </c>
      <c r="C793" s="320"/>
      <c r="D793" s="320"/>
      <c r="E793" s="320"/>
      <c r="F793" s="320"/>
      <c r="G793" s="320"/>
      <c r="H793" s="320"/>
      <c r="I793" s="321"/>
    </row>
    <row r="794" spans="1:9" s="8" customFormat="1" ht="82.5">
      <c r="A794" s="29"/>
      <c r="B794" s="22" t="s">
        <v>172</v>
      </c>
      <c r="C794" s="27" t="s">
        <v>1021</v>
      </c>
      <c r="D794" s="24" t="s">
        <v>173</v>
      </c>
      <c r="E794" s="24" t="s">
        <v>1046</v>
      </c>
      <c r="F794" s="24">
        <v>60000</v>
      </c>
      <c r="G794" s="24">
        <v>53764</v>
      </c>
      <c r="H794" s="38">
        <f t="shared" si="9"/>
        <v>-10.39333333333333</v>
      </c>
      <c r="I794" s="24" t="s">
        <v>709</v>
      </c>
    </row>
    <row r="795" spans="1:9" s="8" customFormat="1" ht="16.5">
      <c r="A795" s="316"/>
      <c r="B795" s="319" t="s">
        <v>174</v>
      </c>
      <c r="C795" s="320"/>
      <c r="D795" s="320"/>
      <c r="E795" s="320"/>
      <c r="F795" s="320"/>
      <c r="G795" s="320"/>
      <c r="H795" s="320"/>
      <c r="I795" s="321"/>
    </row>
    <row r="796" spans="1:9" s="8" customFormat="1" ht="181.5">
      <c r="A796" s="317"/>
      <c r="B796" s="68" t="s">
        <v>175</v>
      </c>
      <c r="C796" s="23" t="s">
        <v>1021</v>
      </c>
      <c r="D796" s="23" t="s">
        <v>1045</v>
      </c>
      <c r="E796" s="26" t="s">
        <v>1046</v>
      </c>
      <c r="F796" s="26">
        <v>60</v>
      </c>
      <c r="G796" s="26">
        <v>30</v>
      </c>
      <c r="H796" s="235">
        <f t="shared" si="9"/>
        <v>-50</v>
      </c>
      <c r="I796" s="26" t="s">
        <v>1046</v>
      </c>
    </row>
    <row r="797" spans="1:10" s="8" customFormat="1" ht="130.5" customHeight="1">
      <c r="A797" s="29" t="s">
        <v>682</v>
      </c>
      <c r="B797" s="69" t="s">
        <v>663</v>
      </c>
      <c r="C797" s="70"/>
      <c r="D797" s="70"/>
      <c r="E797" s="70"/>
      <c r="F797" s="70"/>
      <c r="G797" s="70"/>
      <c r="H797" s="70"/>
      <c r="I797" s="70"/>
      <c r="J797" s="70"/>
    </row>
    <row r="798" spans="1:10" s="8" customFormat="1" ht="18" customHeight="1">
      <c r="A798" s="353"/>
      <c r="B798" s="70" t="s">
        <v>638</v>
      </c>
      <c r="C798" s="353"/>
      <c r="D798" s="335" t="s">
        <v>1045</v>
      </c>
      <c r="E798" s="335">
        <v>78</v>
      </c>
      <c r="F798" s="335">
        <v>93</v>
      </c>
      <c r="G798" s="335" t="s">
        <v>1046</v>
      </c>
      <c r="H798" s="335" t="s">
        <v>1046</v>
      </c>
      <c r="I798" s="335" t="s">
        <v>664</v>
      </c>
      <c r="J798" s="365"/>
    </row>
    <row r="799" spans="1:10" s="8" customFormat="1" ht="99">
      <c r="A799" s="353"/>
      <c r="B799" s="70" t="s">
        <v>639</v>
      </c>
      <c r="C799" s="353"/>
      <c r="D799" s="335"/>
      <c r="E799" s="335"/>
      <c r="F799" s="335"/>
      <c r="G799" s="335"/>
      <c r="H799" s="335"/>
      <c r="I799" s="335"/>
      <c r="J799" s="365"/>
    </row>
    <row r="800" spans="1:10" s="8" customFormat="1" ht="16.5">
      <c r="A800" s="353"/>
      <c r="B800" s="70" t="s">
        <v>640</v>
      </c>
      <c r="C800" s="353"/>
      <c r="D800" s="335" t="s">
        <v>642</v>
      </c>
      <c r="E800" s="335">
        <v>13574</v>
      </c>
      <c r="F800" s="335">
        <v>12600</v>
      </c>
      <c r="G800" s="335">
        <v>2864</v>
      </c>
      <c r="H800" s="405">
        <f>(G800/F800*100)-100</f>
        <v>-77.26984126984127</v>
      </c>
      <c r="I800" s="335"/>
      <c r="J800" s="365"/>
    </row>
    <row r="801" spans="1:10" s="8" customFormat="1" ht="82.5">
      <c r="A801" s="353"/>
      <c r="B801" s="70" t="s">
        <v>641</v>
      </c>
      <c r="C801" s="353"/>
      <c r="D801" s="335"/>
      <c r="E801" s="335"/>
      <c r="F801" s="335"/>
      <c r="G801" s="335"/>
      <c r="H801" s="405"/>
      <c r="I801" s="335"/>
      <c r="J801" s="365"/>
    </row>
    <row r="802" spans="1:10" s="8" customFormat="1" ht="16.5">
      <c r="A802" s="353">
        <v>3</v>
      </c>
      <c r="B802" s="70" t="s">
        <v>565</v>
      </c>
      <c r="C802" s="353"/>
      <c r="D802" s="335" t="s">
        <v>642</v>
      </c>
      <c r="E802" s="335">
        <v>17438</v>
      </c>
      <c r="F802" s="335">
        <v>8500</v>
      </c>
      <c r="G802" s="335">
        <v>1879</v>
      </c>
      <c r="H802" s="405">
        <f>(G802/F802*100)-100</f>
        <v>-77.89411764705882</v>
      </c>
      <c r="I802" s="365"/>
      <c r="J802" s="365"/>
    </row>
    <row r="803" spans="1:10" s="8" customFormat="1" ht="82.5">
      <c r="A803" s="353"/>
      <c r="B803" s="70" t="s">
        <v>566</v>
      </c>
      <c r="C803" s="353"/>
      <c r="D803" s="335"/>
      <c r="E803" s="335"/>
      <c r="F803" s="335"/>
      <c r="G803" s="335"/>
      <c r="H803" s="405"/>
      <c r="I803" s="365"/>
      <c r="J803" s="365"/>
    </row>
    <row r="804" spans="1:10" s="8" customFormat="1" ht="15.75" customHeight="1">
      <c r="A804" s="353"/>
      <c r="B804" s="70" t="s">
        <v>567</v>
      </c>
      <c r="C804" s="335" t="s">
        <v>1050</v>
      </c>
      <c r="D804" s="413" t="s">
        <v>569</v>
      </c>
      <c r="E804" s="335">
        <v>136212</v>
      </c>
      <c r="F804" s="406">
        <v>128500</v>
      </c>
      <c r="G804" s="406">
        <v>35779</v>
      </c>
      <c r="H804" s="405">
        <f>(G804/F804*100)-100</f>
        <v>-72.15642023346304</v>
      </c>
      <c r="I804" s="365"/>
      <c r="J804" s="365"/>
    </row>
    <row r="805" spans="1:10" s="8" customFormat="1" ht="66">
      <c r="A805" s="353"/>
      <c r="B805" s="70" t="s">
        <v>568</v>
      </c>
      <c r="C805" s="335"/>
      <c r="D805" s="414"/>
      <c r="E805" s="335"/>
      <c r="F805" s="406"/>
      <c r="G805" s="406"/>
      <c r="H805" s="405"/>
      <c r="I805" s="365"/>
      <c r="J805" s="365"/>
    </row>
    <row r="806" spans="1:10" s="8" customFormat="1" ht="15.75" customHeight="1">
      <c r="A806" s="353"/>
      <c r="B806" s="70" t="s">
        <v>570</v>
      </c>
      <c r="C806" s="335" t="s">
        <v>1050</v>
      </c>
      <c r="D806" s="335" t="s">
        <v>569</v>
      </c>
      <c r="E806" s="335">
        <v>9009</v>
      </c>
      <c r="F806" s="406">
        <v>14743</v>
      </c>
      <c r="G806" s="407">
        <v>761</v>
      </c>
      <c r="H806" s="405">
        <f>(G806/F806*100)-100</f>
        <v>-94.83822831174116</v>
      </c>
      <c r="I806" s="335"/>
      <c r="J806" s="365"/>
    </row>
    <row r="807" spans="1:10" s="8" customFormat="1" ht="66">
      <c r="A807" s="353"/>
      <c r="B807" s="70" t="s">
        <v>1075</v>
      </c>
      <c r="C807" s="335"/>
      <c r="D807" s="335"/>
      <c r="E807" s="335"/>
      <c r="F807" s="406"/>
      <c r="G807" s="407"/>
      <c r="H807" s="405"/>
      <c r="I807" s="335"/>
      <c r="J807" s="365"/>
    </row>
    <row r="808" spans="1:10" s="8" customFormat="1" ht="15.75" customHeight="1">
      <c r="A808" s="353"/>
      <c r="B808" s="70" t="s">
        <v>1076</v>
      </c>
      <c r="C808" s="335" t="s">
        <v>1050</v>
      </c>
      <c r="D808" s="335" t="s">
        <v>1045</v>
      </c>
      <c r="E808" s="335">
        <v>96.28</v>
      </c>
      <c r="F808" s="335">
        <v>96.28</v>
      </c>
      <c r="G808" s="335" t="s">
        <v>1046</v>
      </c>
      <c r="H808" s="405">
        <v>-100</v>
      </c>
      <c r="I808" s="335" t="s">
        <v>664</v>
      </c>
      <c r="J808" s="365"/>
    </row>
    <row r="809" spans="1:10" s="8" customFormat="1" ht="82.5">
      <c r="A809" s="353"/>
      <c r="B809" s="70" t="s">
        <v>1077</v>
      </c>
      <c r="C809" s="335"/>
      <c r="D809" s="335"/>
      <c r="E809" s="335"/>
      <c r="F809" s="335"/>
      <c r="G809" s="335"/>
      <c r="H809" s="405"/>
      <c r="I809" s="335"/>
      <c r="J809" s="365"/>
    </row>
    <row r="810" spans="1:10" s="8" customFormat="1" ht="21.75" customHeight="1">
      <c r="A810" s="353"/>
      <c r="B810" s="70" t="s">
        <v>665</v>
      </c>
      <c r="C810" s="335" t="s">
        <v>1050</v>
      </c>
      <c r="D810" s="335" t="s">
        <v>1045</v>
      </c>
      <c r="E810" s="335">
        <v>83.3</v>
      </c>
      <c r="F810" s="335">
        <v>95</v>
      </c>
      <c r="G810" s="335" t="s">
        <v>1046</v>
      </c>
      <c r="H810" s="405">
        <v>-100</v>
      </c>
      <c r="I810" s="335" t="s">
        <v>664</v>
      </c>
      <c r="J810" s="365"/>
    </row>
    <row r="811" spans="1:10" s="8" customFormat="1" ht="92.25" customHeight="1">
      <c r="A811" s="353"/>
      <c r="B811" s="70" t="s">
        <v>666</v>
      </c>
      <c r="C811" s="335"/>
      <c r="D811" s="335"/>
      <c r="E811" s="335"/>
      <c r="F811" s="335"/>
      <c r="G811" s="335"/>
      <c r="H811" s="405"/>
      <c r="I811" s="335"/>
      <c r="J811" s="365"/>
    </row>
    <row r="812" spans="1:10" s="8" customFormat="1" ht="37.5" customHeight="1">
      <c r="A812" s="409" t="s">
        <v>667</v>
      </c>
      <c r="B812" s="409"/>
      <c r="C812" s="409"/>
      <c r="D812" s="409"/>
      <c r="E812" s="409"/>
      <c r="F812" s="409"/>
      <c r="G812" s="409"/>
      <c r="H812" s="409"/>
      <c r="I812" s="409"/>
      <c r="J812" s="70"/>
    </row>
    <row r="813" spans="1:10" s="8" customFormat="1" ht="16.5">
      <c r="A813" s="408"/>
      <c r="B813" s="70" t="s">
        <v>638</v>
      </c>
      <c r="C813" s="353"/>
      <c r="D813" s="335" t="s">
        <v>1045</v>
      </c>
      <c r="E813" s="335">
        <v>78</v>
      </c>
      <c r="F813" s="335">
        <v>93</v>
      </c>
      <c r="G813" s="335" t="s">
        <v>1046</v>
      </c>
      <c r="H813" s="335">
        <v>-100</v>
      </c>
      <c r="I813" s="335" t="s">
        <v>664</v>
      </c>
      <c r="J813" s="365"/>
    </row>
    <row r="814" spans="1:10" s="8" customFormat="1" ht="99">
      <c r="A814" s="408"/>
      <c r="B814" s="70" t="s">
        <v>1078</v>
      </c>
      <c r="C814" s="353"/>
      <c r="D814" s="335"/>
      <c r="E814" s="335"/>
      <c r="F814" s="335"/>
      <c r="G814" s="335"/>
      <c r="H814" s="335"/>
      <c r="I814" s="335"/>
      <c r="J814" s="365"/>
    </row>
    <row r="815" spans="1:10" s="8" customFormat="1" ht="16.5">
      <c r="A815" s="353"/>
      <c r="B815" s="70" t="s">
        <v>640</v>
      </c>
      <c r="C815" s="353"/>
      <c r="D815" s="335" t="s">
        <v>642</v>
      </c>
      <c r="E815" s="335">
        <v>13574</v>
      </c>
      <c r="F815" s="335">
        <v>12600</v>
      </c>
      <c r="G815" s="335">
        <v>2864</v>
      </c>
      <c r="H815" s="335">
        <f>(G815/F815*100)-100</f>
        <v>-77.26984126984127</v>
      </c>
      <c r="I815" s="365"/>
      <c r="J815" s="365"/>
    </row>
    <row r="816" spans="1:10" s="8" customFormat="1" ht="82.5">
      <c r="A816" s="353"/>
      <c r="B816" s="70" t="s">
        <v>641</v>
      </c>
      <c r="C816" s="353"/>
      <c r="D816" s="335"/>
      <c r="E816" s="335"/>
      <c r="F816" s="335"/>
      <c r="G816" s="335"/>
      <c r="H816" s="335"/>
      <c r="I816" s="365"/>
      <c r="J816" s="365"/>
    </row>
    <row r="817" spans="1:10" s="8" customFormat="1" ht="18" customHeight="1">
      <c r="A817" s="353"/>
      <c r="B817" s="70" t="s">
        <v>565</v>
      </c>
      <c r="C817" s="353"/>
      <c r="D817" s="335" t="s">
        <v>642</v>
      </c>
      <c r="E817" s="335">
        <v>17438</v>
      </c>
      <c r="F817" s="335">
        <v>8500</v>
      </c>
      <c r="G817" s="335">
        <v>1879</v>
      </c>
      <c r="H817" s="335">
        <f>(G817/F817*100)-100</f>
        <v>-77.89411764705882</v>
      </c>
      <c r="I817" s="365" t="s">
        <v>1046</v>
      </c>
      <c r="J817" s="365"/>
    </row>
    <row r="818" spans="1:10" s="8" customFormat="1" ht="74.25" customHeight="1">
      <c r="A818" s="353"/>
      <c r="B818" s="70" t="s">
        <v>566</v>
      </c>
      <c r="C818" s="353"/>
      <c r="D818" s="335"/>
      <c r="E818" s="335"/>
      <c r="F818" s="335"/>
      <c r="G818" s="335"/>
      <c r="H818" s="335"/>
      <c r="I818" s="365"/>
      <c r="J818" s="365"/>
    </row>
    <row r="819" spans="1:10" s="8" customFormat="1" ht="15.75" customHeight="1">
      <c r="A819" s="365"/>
      <c r="B819" s="365"/>
      <c r="C819" s="365"/>
      <c r="D819" s="365"/>
      <c r="E819" s="365"/>
      <c r="F819" s="365"/>
      <c r="G819" s="365"/>
      <c r="H819" s="365"/>
      <c r="I819" s="365"/>
      <c r="J819" s="70"/>
    </row>
    <row r="820" spans="1:10" s="8" customFormat="1" ht="22.5" customHeight="1">
      <c r="A820" s="410"/>
      <c r="B820" s="24" t="s">
        <v>1079</v>
      </c>
      <c r="C820" s="335"/>
      <c r="D820" s="335" t="s">
        <v>855</v>
      </c>
      <c r="E820" s="335">
        <v>45</v>
      </c>
      <c r="F820" s="335">
        <v>62</v>
      </c>
      <c r="G820" s="335" t="s">
        <v>1046</v>
      </c>
      <c r="H820" s="335">
        <v>-100</v>
      </c>
      <c r="I820" s="335" t="s">
        <v>664</v>
      </c>
      <c r="J820" s="365"/>
    </row>
    <row r="821" spans="1:10" s="8" customFormat="1" ht="155.25" customHeight="1">
      <c r="A821" s="410"/>
      <c r="B821" s="24" t="s">
        <v>1080</v>
      </c>
      <c r="C821" s="335"/>
      <c r="D821" s="335"/>
      <c r="E821" s="335"/>
      <c r="F821" s="335"/>
      <c r="G821" s="335"/>
      <c r="H821" s="335"/>
      <c r="I821" s="335"/>
      <c r="J821" s="365"/>
    </row>
    <row r="822" spans="1:10" s="8" customFormat="1" ht="17.25" customHeight="1">
      <c r="A822" s="353"/>
      <c r="B822" s="24" t="s">
        <v>1081</v>
      </c>
      <c r="C822" s="335"/>
      <c r="D822" s="335" t="s">
        <v>1083</v>
      </c>
      <c r="E822" s="335">
        <v>18</v>
      </c>
      <c r="F822" s="335">
        <v>15</v>
      </c>
      <c r="G822" s="335">
        <v>3</v>
      </c>
      <c r="H822" s="335">
        <f>(G822/F822*100)-100</f>
        <v>-80</v>
      </c>
      <c r="I822" s="335"/>
      <c r="J822" s="365"/>
    </row>
    <row r="823" spans="1:10" s="8" customFormat="1" ht="69.75" customHeight="1">
      <c r="A823" s="353"/>
      <c r="B823" s="24" t="s">
        <v>1082</v>
      </c>
      <c r="C823" s="335"/>
      <c r="D823" s="335"/>
      <c r="E823" s="335"/>
      <c r="F823" s="335"/>
      <c r="G823" s="335"/>
      <c r="H823" s="335"/>
      <c r="I823" s="335"/>
      <c r="J823" s="365"/>
    </row>
    <row r="824" spans="1:10" s="8" customFormat="1" ht="22.5" customHeight="1">
      <c r="A824" s="353"/>
      <c r="B824" s="30" t="s">
        <v>1084</v>
      </c>
      <c r="C824" s="335"/>
      <c r="D824" s="335" t="s">
        <v>1045</v>
      </c>
      <c r="E824" s="335">
        <v>41.7</v>
      </c>
      <c r="F824" s="335">
        <v>95</v>
      </c>
      <c r="G824" s="335" t="s">
        <v>1046</v>
      </c>
      <c r="H824" s="335">
        <v>-100</v>
      </c>
      <c r="I824" s="335" t="s">
        <v>664</v>
      </c>
      <c r="J824" s="365"/>
    </row>
    <row r="825" spans="1:10" s="8" customFormat="1" ht="56.25" customHeight="1">
      <c r="A825" s="353"/>
      <c r="B825" s="30" t="s">
        <v>1085</v>
      </c>
      <c r="C825" s="335"/>
      <c r="D825" s="335"/>
      <c r="E825" s="335"/>
      <c r="F825" s="335"/>
      <c r="G825" s="335"/>
      <c r="H825" s="335"/>
      <c r="I825" s="335"/>
      <c r="J825" s="365"/>
    </row>
    <row r="826" spans="1:10" s="8" customFormat="1" ht="16.5">
      <c r="A826" s="353"/>
      <c r="B826" s="30" t="s">
        <v>1086</v>
      </c>
      <c r="C826" s="335"/>
      <c r="D826" s="335" t="s">
        <v>1088</v>
      </c>
      <c r="E826" s="335">
        <v>20</v>
      </c>
      <c r="F826" s="335">
        <v>15</v>
      </c>
      <c r="G826" s="335">
        <v>4</v>
      </c>
      <c r="H826" s="405">
        <f>(G826/F826*100)-100</f>
        <v>-73.33333333333333</v>
      </c>
      <c r="I826" s="335"/>
      <c r="J826" s="365"/>
    </row>
    <row r="827" spans="1:10" s="8" customFormat="1" ht="99">
      <c r="A827" s="353"/>
      <c r="B827" s="30" t="s">
        <v>1087</v>
      </c>
      <c r="C827" s="335"/>
      <c r="D827" s="335"/>
      <c r="E827" s="335"/>
      <c r="F827" s="335"/>
      <c r="G827" s="335"/>
      <c r="H827" s="405"/>
      <c r="I827" s="335"/>
      <c r="J827" s="365"/>
    </row>
    <row r="828" spans="1:10" s="8" customFormat="1" ht="16.5">
      <c r="A828" s="353"/>
      <c r="B828" s="30" t="s">
        <v>1089</v>
      </c>
      <c r="C828" s="335"/>
      <c r="D828" s="335" t="s">
        <v>855</v>
      </c>
      <c r="E828" s="335">
        <v>2</v>
      </c>
      <c r="F828" s="335" t="s">
        <v>1046</v>
      </c>
      <c r="G828" s="335" t="s">
        <v>1046</v>
      </c>
      <c r="H828" s="335" t="s">
        <v>1046</v>
      </c>
      <c r="I828" s="335" t="s">
        <v>669</v>
      </c>
      <c r="J828" s="365"/>
    </row>
    <row r="829" spans="1:10" s="8" customFormat="1" ht="33">
      <c r="A829" s="353"/>
      <c r="B829" s="30" t="s">
        <v>668</v>
      </c>
      <c r="C829" s="335"/>
      <c r="D829" s="335"/>
      <c r="E829" s="335"/>
      <c r="F829" s="335"/>
      <c r="G829" s="335"/>
      <c r="H829" s="335"/>
      <c r="I829" s="335"/>
      <c r="J829" s="365"/>
    </row>
    <row r="830" spans="1:10" s="8" customFormat="1" ht="16.5">
      <c r="A830" s="353"/>
      <c r="B830" s="30" t="s">
        <v>1090</v>
      </c>
      <c r="C830" s="335"/>
      <c r="D830" s="335" t="s">
        <v>855</v>
      </c>
      <c r="E830" s="335">
        <v>1</v>
      </c>
      <c r="F830" s="335" t="s">
        <v>1046</v>
      </c>
      <c r="G830" s="335" t="s">
        <v>1046</v>
      </c>
      <c r="H830" s="335" t="s">
        <v>1046</v>
      </c>
      <c r="I830" s="335" t="s">
        <v>669</v>
      </c>
      <c r="J830" s="365"/>
    </row>
    <row r="831" spans="1:10" s="8" customFormat="1" ht="61.5" customHeight="1">
      <c r="A831" s="353"/>
      <c r="B831" s="30" t="s">
        <v>670</v>
      </c>
      <c r="C831" s="335"/>
      <c r="D831" s="335"/>
      <c r="E831" s="335"/>
      <c r="F831" s="335"/>
      <c r="G831" s="335"/>
      <c r="H831" s="335"/>
      <c r="I831" s="335"/>
      <c r="J831" s="365"/>
    </row>
    <row r="832" spans="1:10" s="8" customFormat="1" ht="23.25" customHeight="1">
      <c r="A832" s="353"/>
      <c r="B832" s="30" t="s">
        <v>671</v>
      </c>
      <c r="C832" s="335"/>
      <c r="D832" s="335" t="s">
        <v>1045</v>
      </c>
      <c r="E832" s="335">
        <v>100</v>
      </c>
      <c r="F832" s="335">
        <v>100</v>
      </c>
      <c r="G832" s="335" t="s">
        <v>1046</v>
      </c>
      <c r="H832" s="335">
        <v>-100</v>
      </c>
      <c r="I832" s="335" t="s">
        <v>664</v>
      </c>
      <c r="J832" s="365"/>
    </row>
    <row r="833" spans="1:10" s="8" customFormat="1" ht="59.25" customHeight="1">
      <c r="A833" s="353"/>
      <c r="B833" s="30" t="s">
        <v>1116</v>
      </c>
      <c r="C833" s="335"/>
      <c r="D833" s="335"/>
      <c r="E833" s="335"/>
      <c r="F833" s="335"/>
      <c r="G833" s="335"/>
      <c r="H833" s="335"/>
      <c r="I833" s="335"/>
      <c r="J833" s="365"/>
    </row>
    <row r="834" spans="1:10" s="8" customFormat="1" ht="45.75" customHeight="1">
      <c r="A834" s="365" t="s">
        <v>672</v>
      </c>
      <c r="B834" s="365"/>
      <c r="C834" s="365"/>
      <c r="D834" s="365"/>
      <c r="E834" s="365"/>
      <c r="F834" s="365"/>
      <c r="G834" s="365"/>
      <c r="H834" s="365"/>
      <c r="I834" s="365"/>
      <c r="J834" s="70"/>
    </row>
    <row r="835" spans="1:10" s="8" customFormat="1" ht="72" customHeight="1">
      <c r="A835" s="48"/>
      <c r="B835" s="49" t="s">
        <v>1091</v>
      </c>
      <c r="C835" s="48"/>
      <c r="D835" s="24" t="s">
        <v>1045</v>
      </c>
      <c r="E835" s="24">
        <v>53.2</v>
      </c>
      <c r="F835" s="24">
        <v>95</v>
      </c>
      <c r="G835" s="24">
        <v>66</v>
      </c>
      <c r="H835" s="231">
        <f>(G835/F835*100)-100</f>
        <v>-30.526315789473685</v>
      </c>
      <c r="I835" s="24" t="s">
        <v>1092</v>
      </c>
      <c r="J835" s="70"/>
    </row>
    <row r="836" spans="1:10" s="8" customFormat="1" ht="44.25" customHeight="1">
      <c r="A836" s="365" t="s">
        <v>1093</v>
      </c>
      <c r="B836" s="365"/>
      <c r="C836" s="365"/>
      <c r="D836" s="365"/>
      <c r="E836" s="365"/>
      <c r="F836" s="365"/>
      <c r="G836" s="365"/>
      <c r="H836" s="365"/>
      <c r="I836" s="365"/>
      <c r="J836" s="70"/>
    </row>
    <row r="837" spans="1:10" s="8" customFormat="1" ht="16.5" customHeight="1">
      <c r="A837" s="353"/>
      <c r="B837" s="186" t="s">
        <v>1094</v>
      </c>
      <c r="C837" s="353"/>
      <c r="D837" s="335" t="s">
        <v>855</v>
      </c>
      <c r="E837" s="335" t="s">
        <v>1046</v>
      </c>
      <c r="F837" s="335" t="s">
        <v>1046</v>
      </c>
      <c r="G837" s="335" t="s">
        <v>1046</v>
      </c>
      <c r="H837" s="335" t="s">
        <v>1046</v>
      </c>
      <c r="I837" s="335" t="s">
        <v>669</v>
      </c>
      <c r="J837" s="365"/>
    </row>
    <row r="838" spans="1:10" s="8" customFormat="1" ht="66">
      <c r="A838" s="353"/>
      <c r="B838" s="186" t="s">
        <v>1095</v>
      </c>
      <c r="C838" s="353"/>
      <c r="D838" s="335"/>
      <c r="E838" s="335"/>
      <c r="F838" s="335"/>
      <c r="G838" s="335"/>
      <c r="H838" s="335"/>
      <c r="I838" s="335"/>
      <c r="J838" s="365"/>
    </row>
    <row r="839" spans="1:10" s="8" customFormat="1" ht="16.5">
      <c r="A839" s="365" t="s">
        <v>1096</v>
      </c>
      <c r="B839" s="365"/>
      <c r="C839" s="365"/>
      <c r="D839" s="365"/>
      <c r="E839" s="365"/>
      <c r="F839" s="365"/>
      <c r="G839" s="365"/>
      <c r="H839" s="365"/>
      <c r="I839" s="365"/>
      <c r="J839" s="70"/>
    </row>
    <row r="840" spans="1:10" s="8" customFormat="1" ht="16.5" customHeight="1">
      <c r="A840" s="353"/>
      <c r="B840" s="70" t="s">
        <v>1097</v>
      </c>
      <c r="C840" s="353"/>
      <c r="D840" s="335" t="s">
        <v>855</v>
      </c>
      <c r="E840" s="335">
        <v>1</v>
      </c>
      <c r="F840" s="335" t="s">
        <v>1046</v>
      </c>
      <c r="G840" s="335" t="s">
        <v>1046</v>
      </c>
      <c r="H840" s="335" t="s">
        <v>1046</v>
      </c>
      <c r="I840" s="335" t="s">
        <v>669</v>
      </c>
      <c r="J840" s="365"/>
    </row>
    <row r="841" spans="1:10" s="8" customFormat="1" ht="57.75" customHeight="1">
      <c r="A841" s="353"/>
      <c r="B841" s="70" t="s">
        <v>1098</v>
      </c>
      <c r="C841" s="353"/>
      <c r="D841" s="335"/>
      <c r="E841" s="335"/>
      <c r="F841" s="335"/>
      <c r="G841" s="335"/>
      <c r="H841" s="335"/>
      <c r="I841" s="335"/>
      <c r="J841" s="365"/>
    </row>
    <row r="842" spans="1:10" s="8" customFormat="1" ht="16.5">
      <c r="A842" s="409" t="s">
        <v>1099</v>
      </c>
      <c r="B842" s="409"/>
      <c r="C842" s="409"/>
      <c r="D842" s="409"/>
      <c r="E842" s="409"/>
      <c r="F842" s="409"/>
      <c r="G842" s="409"/>
      <c r="H842" s="409"/>
      <c r="I842" s="409"/>
      <c r="J842" s="70"/>
    </row>
    <row r="843" spans="1:10" s="8" customFormat="1" ht="17.25" customHeight="1">
      <c r="A843" s="408"/>
      <c r="B843" s="70" t="s">
        <v>638</v>
      </c>
      <c r="C843" s="335" t="s">
        <v>1050</v>
      </c>
      <c r="D843" s="413" t="s">
        <v>569</v>
      </c>
      <c r="E843" s="335">
        <v>136212</v>
      </c>
      <c r="F843" s="335">
        <v>128500</v>
      </c>
      <c r="G843" s="335">
        <v>35779</v>
      </c>
      <c r="H843" s="405">
        <f>(G843/F843*100)-100</f>
        <v>-72.15642023346304</v>
      </c>
      <c r="I843" s="411"/>
      <c r="J843" s="365"/>
    </row>
    <row r="844" spans="1:10" s="8" customFormat="1" ht="66">
      <c r="A844" s="408"/>
      <c r="B844" s="70" t="s">
        <v>568</v>
      </c>
      <c r="C844" s="335"/>
      <c r="D844" s="414"/>
      <c r="E844" s="335"/>
      <c r="F844" s="335"/>
      <c r="G844" s="335"/>
      <c r="H844" s="405"/>
      <c r="I844" s="411"/>
      <c r="J844" s="365"/>
    </row>
    <row r="845" spans="1:10" s="8" customFormat="1" ht="15.75" customHeight="1">
      <c r="A845" s="353"/>
      <c r="B845" s="70" t="s">
        <v>640</v>
      </c>
      <c r="C845" s="335" t="s">
        <v>1050</v>
      </c>
      <c r="D845" s="335" t="s">
        <v>569</v>
      </c>
      <c r="E845" s="335">
        <v>9009</v>
      </c>
      <c r="F845" s="335">
        <v>14743</v>
      </c>
      <c r="G845" s="335">
        <v>761</v>
      </c>
      <c r="H845" s="405">
        <f>(G845/F845*100)-100</f>
        <v>-94.83822831174116</v>
      </c>
      <c r="I845" s="411"/>
      <c r="J845" s="365"/>
    </row>
    <row r="846" spans="1:10" s="8" customFormat="1" ht="66">
      <c r="A846" s="353"/>
      <c r="B846" s="70" t="s">
        <v>1075</v>
      </c>
      <c r="C846" s="335"/>
      <c r="D846" s="335"/>
      <c r="E846" s="335"/>
      <c r="F846" s="335"/>
      <c r="G846" s="335"/>
      <c r="H846" s="405"/>
      <c r="I846" s="411"/>
      <c r="J846" s="365"/>
    </row>
    <row r="847" spans="1:10" s="8" customFormat="1" ht="21.75" customHeight="1">
      <c r="A847" s="353"/>
      <c r="B847" s="70" t="s">
        <v>565</v>
      </c>
      <c r="C847" s="335" t="s">
        <v>1050</v>
      </c>
      <c r="D847" s="335" t="s">
        <v>1045</v>
      </c>
      <c r="E847" s="335">
        <v>96.3</v>
      </c>
      <c r="F847" s="335">
        <v>96.28</v>
      </c>
      <c r="G847" s="335" t="s">
        <v>1046</v>
      </c>
      <c r="H847" s="335" t="s">
        <v>1046</v>
      </c>
      <c r="I847" s="335" t="s">
        <v>664</v>
      </c>
      <c r="J847" s="365"/>
    </row>
    <row r="848" spans="1:10" s="8" customFormat="1" ht="90" customHeight="1">
      <c r="A848" s="353"/>
      <c r="B848" s="70" t="s">
        <v>673</v>
      </c>
      <c r="C848" s="335"/>
      <c r="D848" s="335"/>
      <c r="E848" s="335"/>
      <c r="F848" s="335"/>
      <c r="G848" s="335"/>
      <c r="H848" s="335"/>
      <c r="I848" s="335"/>
      <c r="J848" s="365"/>
    </row>
    <row r="849" spans="1:10" s="8" customFormat="1" ht="16.5">
      <c r="A849" s="365" t="s">
        <v>1100</v>
      </c>
      <c r="B849" s="365"/>
      <c r="C849" s="365"/>
      <c r="D849" s="365"/>
      <c r="E849" s="365"/>
      <c r="F849" s="365"/>
      <c r="G849" s="365"/>
      <c r="H849" s="365"/>
      <c r="I849" s="365"/>
      <c r="J849" s="70"/>
    </row>
    <row r="850" spans="1:10" s="8" customFormat="1" ht="16.5">
      <c r="A850" s="410"/>
      <c r="B850" s="70" t="s">
        <v>1101</v>
      </c>
      <c r="C850" s="335" t="s">
        <v>1050</v>
      </c>
      <c r="D850" s="335" t="s">
        <v>855</v>
      </c>
      <c r="E850" s="335">
        <v>30</v>
      </c>
      <c r="F850" s="335">
        <v>40</v>
      </c>
      <c r="G850" s="335" t="s">
        <v>1046</v>
      </c>
      <c r="H850" s="335">
        <v>-100</v>
      </c>
      <c r="I850" s="335" t="s">
        <v>675</v>
      </c>
      <c r="J850" s="365"/>
    </row>
    <row r="851" spans="1:10" s="8" customFormat="1" ht="62.25" customHeight="1">
      <c r="A851" s="410"/>
      <c r="B851" s="70" t="s">
        <v>674</v>
      </c>
      <c r="C851" s="335"/>
      <c r="D851" s="335"/>
      <c r="E851" s="335"/>
      <c r="F851" s="335"/>
      <c r="G851" s="335"/>
      <c r="H851" s="335"/>
      <c r="I851" s="335"/>
      <c r="J851" s="365"/>
    </row>
    <row r="852" spans="1:10" s="8" customFormat="1" ht="49.5">
      <c r="A852" s="48"/>
      <c r="B852" s="70" t="s">
        <v>676</v>
      </c>
      <c r="C852" s="24" t="s">
        <v>1050</v>
      </c>
      <c r="D852" s="24" t="s">
        <v>855</v>
      </c>
      <c r="E852" s="24">
        <v>51</v>
      </c>
      <c r="F852" s="24">
        <v>40</v>
      </c>
      <c r="G852" s="24" t="s">
        <v>1046</v>
      </c>
      <c r="H852" s="24">
        <v>-100</v>
      </c>
      <c r="I852" s="24" t="s">
        <v>664</v>
      </c>
      <c r="J852" s="70"/>
    </row>
    <row r="853" spans="1:10" s="8" customFormat="1" ht="15.75" customHeight="1">
      <c r="A853" s="353"/>
      <c r="B853" s="70" t="s">
        <v>1102</v>
      </c>
      <c r="C853" s="335" t="s">
        <v>1050</v>
      </c>
      <c r="D853" s="335" t="s">
        <v>855</v>
      </c>
      <c r="E853" s="335">
        <v>30</v>
      </c>
      <c r="F853" s="335">
        <v>40</v>
      </c>
      <c r="G853" s="335" t="s">
        <v>1046</v>
      </c>
      <c r="H853" s="335">
        <v>-100</v>
      </c>
      <c r="I853" s="335" t="s">
        <v>664</v>
      </c>
      <c r="J853" s="365"/>
    </row>
    <row r="854" spans="1:10" s="8" customFormat="1" ht="49.5">
      <c r="A854" s="353"/>
      <c r="B854" s="70" t="s">
        <v>1103</v>
      </c>
      <c r="C854" s="335"/>
      <c r="D854" s="335"/>
      <c r="E854" s="335"/>
      <c r="F854" s="335"/>
      <c r="G854" s="335"/>
      <c r="H854" s="335"/>
      <c r="I854" s="335"/>
      <c r="J854" s="365"/>
    </row>
    <row r="855" spans="1:10" s="8" customFormat="1" ht="31.5" customHeight="1">
      <c r="A855" s="353"/>
      <c r="B855" s="70" t="s">
        <v>1104</v>
      </c>
      <c r="C855" s="335" t="s">
        <v>1050</v>
      </c>
      <c r="D855" s="335" t="s">
        <v>855</v>
      </c>
      <c r="E855" s="335">
        <v>30</v>
      </c>
      <c r="F855" s="335">
        <v>40</v>
      </c>
      <c r="G855" s="335" t="s">
        <v>1046</v>
      </c>
      <c r="H855" s="335">
        <v>-100</v>
      </c>
      <c r="I855" s="335" t="s">
        <v>664</v>
      </c>
      <c r="J855" s="365"/>
    </row>
    <row r="856" spans="1:10" s="8" customFormat="1" ht="66">
      <c r="A856" s="353"/>
      <c r="B856" s="70" t="s">
        <v>1105</v>
      </c>
      <c r="C856" s="335"/>
      <c r="D856" s="335"/>
      <c r="E856" s="335"/>
      <c r="F856" s="335"/>
      <c r="G856" s="335"/>
      <c r="H856" s="335"/>
      <c r="I856" s="335"/>
      <c r="J856" s="365"/>
    </row>
    <row r="857" spans="1:10" s="8" customFormat="1" ht="16.5">
      <c r="A857" s="353"/>
      <c r="B857" s="70" t="s">
        <v>677</v>
      </c>
      <c r="C857" s="365"/>
      <c r="D857" s="335" t="s">
        <v>855</v>
      </c>
      <c r="E857" s="335">
        <v>1</v>
      </c>
      <c r="F857" s="335" t="s">
        <v>1046</v>
      </c>
      <c r="G857" s="335"/>
      <c r="H857" s="335"/>
      <c r="I857" s="335" t="s">
        <v>669</v>
      </c>
      <c r="J857" s="365"/>
    </row>
    <row r="858" spans="1:10" s="8" customFormat="1" ht="55.5" customHeight="1">
      <c r="A858" s="353"/>
      <c r="B858" s="70" t="s">
        <v>678</v>
      </c>
      <c r="C858" s="365"/>
      <c r="D858" s="335"/>
      <c r="E858" s="335"/>
      <c r="F858" s="335"/>
      <c r="G858" s="335"/>
      <c r="H858" s="335"/>
      <c r="I858" s="335"/>
      <c r="J858" s="365"/>
    </row>
    <row r="859" spans="1:10" s="8" customFormat="1" ht="37.5" customHeight="1">
      <c r="A859" s="412" t="s">
        <v>1106</v>
      </c>
      <c r="B859" s="412"/>
      <c r="C859" s="412"/>
      <c r="D859" s="412"/>
      <c r="E859" s="412"/>
      <c r="F859" s="412"/>
      <c r="G859" s="412"/>
      <c r="H859" s="412"/>
      <c r="I859" s="412"/>
      <c r="J859" s="70"/>
    </row>
    <row r="860" spans="1:10" s="8" customFormat="1" ht="16.5">
      <c r="A860" s="353"/>
      <c r="B860" s="186" t="s">
        <v>1107</v>
      </c>
      <c r="C860" s="353"/>
      <c r="D860" s="335" t="s">
        <v>1045</v>
      </c>
      <c r="E860" s="335">
        <v>83.3</v>
      </c>
      <c r="F860" s="335">
        <v>95</v>
      </c>
      <c r="G860" s="335" t="s">
        <v>1046</v>
      </c>
      <c r="H860" s="335">
        <v>-100</v>
      </c>
      <c r="I860" s="335" t="s">
        <v>664</v>
      </c>
      <c r="J860" s="365"/>
    </row>
    <row r="861" spans="1:10" s="8" customFormat="1" ht="82.5" customHeight="1">
      <c r="A861" s="353"/>
      <c r="B861" s="70" t="s">
        <v>1108</v>
      </c>
      <c r="C861" s="353"/>
      <c r="D861" s="335"/>
      <c r="E861" s="335"/>
      <c r="F861" s="335"/>
      <c r="G861" s="335"/>
      <c r="H861" s="335"/>
      <c r="I861" s="335"/>
      <c r="J861" s="365"/>
    </row>
    <row r="862" spans="1:10" s="8" customFormat="1" ht="31.5" customHeight="1">
      <c r="A862" s="365" t="s">
        <v>1109</v>
      </c>
      <c r="B862" s="365"/>
      <c r="C862" s="365"/>
      <c r="D862" s="365"/>
      <c r="E862" s="365"/>
      <c r="F862" s="365"/>
      <c r="G862" s="365"/>
      <c r="H862" s="365"/>
      <c r="I862" s="365"/>
      <c r="J862" s="365"/>
    </row>
    <row r="863" spans="1:10" s="8" customFormat="1" ht="16.5" customHeight="1">
      <c r="A863" s="353"/>
      <c r="B863" s="70" t="s">
        <v>1110</v>
      </c>
      <c r="C863" s="335" t="s">
        <v>1050</v>
      </c>
      <c r="D863" s="335" t="s">
        <v>1112</v>
      </c>
      <c r="E863" s="335">
        <v>220</v>
      </c>
      <c r="F863" s="335">
        <v>150</v>
      </c>
      <c r="G863" s="335">
        <v>135</v>
      </c>
      <c r="H863" s="405">
        <f>(G863/F863*100)-100</f>
        <v>-10</v>
      </c>
      <c r="I863" s="365"/>
      <c r="J863" s="365"/>
    </row>
    <row r="864" spans="1:10" s="8" customFormat="1" ht="67.5" customHeight="1">
      <c r="A864" s="353"/>
      <c r="B864" s="70" t="s">
        <v>1111</v>
      </c>
      <c r="C864" s="335"/>
      <c r="D864" s="335"/>
      <c r="E864" s="335"/>
      <c r="F864" s="335"/>
      <c r="G864" s="335"/>
      <c r="H864" s="405"/>
      <c r="I864" s="365"/>
      <c r="J864" s="365"/>
    </row>
    <row r="865" spans="1:10" s="8" customFormat="1" ht="16.5" customHeight="1">
      <c r="A865" s="353"/>
      <c r="B865" s="70" t="s">
        <v>1113</v>
      </c>
      <c r="C865" s="335" t="s">
        <v>1050</v>
      </c>
      <c r="D865" s="335" t="s">
        <v>1112</v>
      </c>
      <c r="E865" s="335">
        <v>5</v>
      </c>
      <c r="F865" s="335">
        <v>25</v>
      </c>
      <c r="G865" s="335">
        <v>6</v>
      </c>
      <c r="H865" s="405">
        <f>(G865/F865*100)-100</f>
        <v>-76</v>
      </c>
      <c r="I865" s="335"/>
      <c r="J865" s="335"/>
    </row>
    <row r="866" spans="1:10" s="8" customFormat="1" ht="93.75" customHeight="1">
      <c r="A866" s="353"/>
      <c r="B866" s="70" t="s">
        <v>1114</v>
      </c>
      <c r="C866" s="335"/>
      <c r="D866" s="335"/>
      <c r="E866" s="335"/>
      <c r="F866" s="335"/>
      <c r="G866" s="335"/>
      <c r="H866" s="405"/>
      <c r="I866" s="335"/>
      <c r="J866" s="335"/>
    </row>
    <row r="867" spans="1:10" s="8" customFormat="1" ht="16.5">
      <c r="A867" s="353"/>
      <c r="B867" s="186" t="s">
        <v>1115</v>
      </c>
      <c r="C867" s="335" t="s">
        <v>1050</v>
      </c>
      <c r="D867" s="335" t="s">
        <v>1045</v>
      </c>
      <c r="E867" s="335">
        <v>100</v>
      </c>
      <c r="F867" s="335">
        <v>100</v>
      </c>
      <c r="G867" s="335" t="s">
        <v>1046</v>
      </c>
      <c r="H867" s="335">
        <v>-100</v>
      </c>
      <c r="I867" s="335" t="s">
        <v>664</v>
      </c>
      <c r="J867" s="335"/>
    </row>
    <row r="868" spans="1:10" s="8" customFormat="1" ht="49.5">
      <c r="A868" s="353"/>
      <c r="B868" s="186" t="s">
        <v>1116</v>
      </c>
      <c r="C868" s="335"/>
      <c r="D868" s="335"/>
      <c r="E868" s="335"/>
      <c r="F868" s="335"/>
      <c r="G868" s="335"/>
      <c r="H868" s="335"/>
      <c r="I868" s="335"/>
      <c r="J868" s="335"/>
    </row>
    <row r="869" spans="1:10" s="8" customFormat="1" ht="16.5">
      <c r="A869" s="353"/>
      <c r="B869" s="186" t="s">
        <v>679</v>
      </c>
      <c r="C869" s="335" t="s">
        <v>1050</v>
      </c>
      <c r="D869" s="335" t="s">
        <v>1045</v>
      </c>
      <c r="E869" s="335">
        <v>83.3</v>
      </c>
      <c r="F869" s="335">
        <v>95</v>
      </c>
      <c r="G869" s="335" t="s">
        <v>1046</v>
      </c>
      <c r="H869" s="335">
        <v>-100</v>
      </c>
      <c r="I869" s="335" t="s">
        <v>664</v>
      </c>
      <c r="J869" s="335"/>
    </row>
    <row r="870" spans="1:10" s="8" customFormat="1" ht="33">
      <c r="A870" s="353"/>
      <c r="B870" s="186" t="s">
        <v>680</v>
      </c>
      <c r="C870" s="335"/>
      <c r="D870" s="335"/>
      <c r="E870" s="335"/>
      <c r="F870" s="335"/>
      <c r="G870" s="335"/>
      <c r="H870" s="335"/>
      <c r="I870" s="335"/>
      <c r="J870" s="335"/>
    </row>
    <row r="871" spans="1:10" s="8" customFormat="1" ht="16.5">
      <c r="A871" s="353"/>
      <c r="B871" s="186" t="s">
        <v>681</v>
      </c>
      <c r="C871" s="335" t="s">
        <v>1050</v>
      </c>
      <c r="D871" s="335" t="s">
        <v>1045</v>
      </c>
      <c r="E871" s="335">
        <v>102.9</v>
      </c>
      <c r="F871" s="335">
        <v>95</v>
      </c>
      <c r="G871" s="335">
        <v>181.4</v>
      </c>
      <c r="H871" s="405">
        <f>(G871/F871*100)-100</f>
        <v>90.94736842105263</v>
      </c>
      <c r="I871" s="335"/>
      <c r="J871" s="335"/>
    </row>
    <row r="872" spans="1:10" s="8" customFormat="1" ht="66">
      <c r="A872" s="353"/>
      <c r="B872" s="70" t="s">
        <v>1091</v>
      </c>
      <c r="C872" s="335"/>
      <c r="D872" s="335"/>
      <c r="E872" s="335"/>
      <c r="F872" s="335"/>
      <c r="G872" s="335"/>
      <c r="H872" s="405"/>
      <c r="I872" s="335"/>
      <c r="J872" s="335"/>
    </row>
    <row r="873" spans="1:9" s="8" customFormat="1" ht="82.5">
      <c r="A873" s="71" t="s">
        <v>848</v>
      </c>
      <c r="B873" s="72" t="s">
        <v>849</v>
      </c>
      <c r="C873" s="73"/>
      <c r="D873" s="73"/>
      <c r="E873" s="73"/>
      <c r="F873" s="73"/>
      <c r="G873" s="73"/>
      <c r="H873" s="73"/>
      <c r="I873" s="73"/>
    </row>
    <row r="874" spans="1:9" s="8" customFormat="1" ht="81.75" customHeight="1">
      <c r="A874" s="6"/>
      <c r="B874" s="30" t="s">
        <v>850</v>
      </c>
      <c r="C874" s="24" t="s">
        <v>1050</v>
      </c>
      <c r="D874" s="24" t="s">
        <v>1045</v>
      </c>
      <c r="E874" s="24">
        <v>68</v>
      </c>
      <c r="F874" s="24">
        <v>71</v>
      </c>
      <c r="G874" s="24">
        <v>71</v>
      </c>
      <c r="H874" s="31">
        <f>(G874/F874*100)-100</f>
        <v>0</v>
      </c>
      <c r="I874" s="24"/>
    </row>
    <row r="875" spans="1:9" s="8" customFormat="1" ht="56.25" customHeight="1">
      <c r="A875" s="328" t="s">
        <v>851</v>
      </c>
      <c r="B875" s="328"/>
      <c r="C875" s="328"/>
      <c r="D875" s="328"/>
      <c r="E875" s="328"/>
      <c r="F875" s="328"/>
      <c r="G875" s="328"/>
      <c r="H875" s="328"/>
      <c r="I875" s="328"/>
    </row>
    <row r="876" spans="1:9" s="8" customFormat="1" ht="66">
      <c r="A876" s="6"/>
      <c r="B876" s="30" t="s">
        <v>852</v>
      </c>
      <c r="C876" s="24" t="s">
        <v>1050</v>
      </c>
      <c r="D876" s="24" t="s">
        <v>853</v>
      </c>
      <c r="E876" s="24">
        <v>4</v>
      </c>
      <c r="F876" s="24">
        <v>1</v>
      </c>
      <c r="G876" s="24">
        <v>1</v>
      </c>
      <c r="H876" s="31">
        <f>(G876/F876*100)-100</f>
        <v>0</v>
      </c>
      <c r="I876" s="32"/>
    </row>
    <row r="877" spans="1:9" s="8" customFormat="1" ht="119.25" customHeight="1">
      <c r="A877" s="6"/>
      <c r="B877" s="30" t="s">
        <v>854</v>
      </c>
      <c r="C877" s="24" t="s">
        <v>1050</v>
      </c>
      <c r="D877" s="24" t="s">
        <v>853</v>
      </c>
      <c r="E877" s="24">
        <v>2</v>
      </c>
      <c r="F877" s="24">
        <v>1</v>
      </c>
      <c r="G877" s="24">
        <v>1</v>
      </c>
      <c r="H877" s="31">
        <f>(G877/F877*100)-100</f>
        <v>0</v>
      </c>
      <c r="I877" s="32"/>
    </row>
    <row r="878" spans="1:9" s="8" customFormat="1" ht="54.75" customHeight="1">
      <c r="A878" s="328" t="s">
        <v>859</v>
      </c>
      <c r="B878" s="328"/>
      <c r="C878" s="328"/>
      <c r="D878" s="328"/>
      <c r="E878" s="328"/>
      <c r="F878" s="328"/>
      <c r="G878" s="328"/>
      <c r="H878" s="328"/>
      <c r="I878" s="328"/>
    </row>
    <row r="879" spans="1:9" s="8" customFormat="1" ht="123.75" customHeight="1">
      <c r="A879" s="6"/>
      <c r="B879" s="30" t="s">
        <v>854</v>
      </c>
      <c r="C879" s="24" t="s">
        <v>1050</v>
      </c>
      <c r="D879" s="24" t="s">
        <v>853</v>
      </c>
      <c r="E879" s="24">
        <v>2</v>
      </c>
      <c r="F879" s="24">
        <v>1</v>
      </c>
      <c r="G879" s="24">
        <v>1</v>
      </c>
      <c r="H879" s="31">
        <f>(G879/F879*100)-100</f>
        <v>0</v>
      </c>
      <c r="I879" s="32"/>
    </row>
    <row r="880" spans="1:9" s="8" customFormat="1" ht="66">
      <c r="A880" s="6"/>
      <c r="B880" s="30" t="s">
        <v>852</v>
      </c>
      <c r="C880" s="24" t="s">
        <v>1050</v>
      </c>
      <c r="D880" s="24" t="s">
        <v>853</v>
      </c>
      <c r="E880" s="24">
        <v>4</v>
      </c>
      <c r="F880" s="24">
        <v>1</v>
      </c>
      <c r="G880" s="24">
        <v>1</v>
      </c>
      <c r="H880" s="31">
        <f>(G880/F880*100)-100</f>
        <v>0</v>
      </c>
      <c r="I880" s="32"/>
    </row>
    <row r="881" spans="1:9" s="8" customFormat="1" ht="27.75" customHeight="1">
      <c r="A881" s="328" t="s">
        <v>860</v>
      </c>
      <c r="B881" s="328"/>
      <c r="C881" s="328"/>
      <c r="D881" s="328"/>
      <c r="E881" s="328"/>
      <c r="F881" s="328"/>
      <c r="G881" s="328"/>
      <c r="H881" s="328"/>
      <c r="I881" s="328"/>
    </row>
    <row r="882" spans="1:9" s="8" customFormat="1" ht="66">
      <c r="A882" s="6"/>
      <c r="B882" s="30" t="s">
        <v>861</v>
      </c>
      <c r="C882" s="24" t="s">
        <v>114</v>
      </c>
      <c r="D882" s="24" t="s">
        <v>1045</v>
      </c>
      <c r="E882" s="24" t="s">
        <v>1046</v>
      </c>
      <c r="F882" s="24" t="s">
        <v>1046</v>
      </c>
      <c r="G882" s="24" t="s">
        <v>1046</v>
      </c>
      <c r="H882" s="24"/>
      <c r="I882" s="6"/>
    </row>
    <row r="883" spans="1:9" s="8" customFormat="1" ht="16.5">
      <c r="A883" s="328" t="s">
        <v>862</v>
      </c>
      <c r="B883" s="328"/>
      <c r="C883" s="328"/>
      <c r="D883" s="328"/>
      <c r="E883" s="328"/>
      <c r="F883" s="328"/>
      <c r="G883" s="328"/>
      <c r="H883" s="328"/>
      <c r="I883" s="328"/>
    </row>
    <row r="884" spans="1:9" s="8" customFormat="1" ht="49.5">
      <c r="A884" s="6"/>
      <c r="B884" s="30" t="s">
        <v>863</v>
      </c>
      <c r="C884" s="24" t="s">
        <v>1050</v>
      </c>
      <c r="D884" s="24" t="s">
        <v>1045</v>
      </c>
      <c r="E884" s="24" t="s">
        <v>1046</v>
      </c>
      <c r="F884" s="24" t="s">
        <v>1046</v>
      </c>
      <c r="G884" s="24" t="s">
        <v>1046</v>
      </c>
      <c r="H884" s="24"/>
      <c r="I884" s="6"/>
    </row>
    <row r="885" spans="1:9" s="8" customFormat="1" ht="16.5">
      <c r="A885" s="328" t="s">
        <v>864</v>
      </c>
      <c r="B885" s="328"/>
      <c r="C885" s="328"/>
      <c r="D885" s="328"/>
      <c r="E885" s="328"/>
      <c r="F885" s="328"/>
      <c r="G885" s="328"/>
      <c r="H885" s="328"/>
      <c r="I885" s="328"/>
    </row>
    <row r="886" spans="1:9" s="8" customFormat="1" ht="49.5">
      <c r="A886" s="6"/>
      <c r="B886" s="30" t="s">
        <v>865</v>
      </c>
      <c r="C886" s="24" t="s">
        <v>1050</v>
      </c>
      <c r="D886" s="24" t="s">
        <v>866</v>
      </c>
      <c r="E886" s="24" t="s">
        <v>1046</v>
      </c>
      <c r="F886" s="24" t="s">
        <v>1046</v>
      </c>
      <c r="G886" s="24" t="s">
        <v>1046</v>
      </c>
      <c r="H886" s="24"/>
      <c r="I886" s="6"/>
    </row>
    <row r="887" spans="1:9" s="8" customFormat="1" ht="16.5">
      <c r="A887" s="328" t="s">
        <v>867</v>
      </c>
      <c r="B887" s="328"/>
      <c r="C887" s="328"/>
      <c r="D887" s="328"/>
      <c r="E887" s="328"/>
      <c r="F887" s="328"/>
      <c r="G887" s="328"/>
      <c r="H887" s="328"/>
      <c r="I887" s="328"/>
    </row>
    <row r="888" spans="1:9" s="8" customFormat="1" ht="45.75" customHeight="1">
      <c r="A888" s="6"/>
      <c r="B888" s="30" t="s">
        <v>868</v>
      </c>
      <c r="C888" s="24" t="s">
        <v>1050</v>
      </c>
      <c r="D888" s="24" t="s">
        <v>111</v>
      </c>
      <c r="E888" s="24" t="s">
        <v>1046</v>
      </c>
      <c r="F888" s="24" t="s">
        <v>1046</v>
      </c>
      <c r="G888" s="24" t="s">
        <v>1046</v>
      </c>
      <c r="H888" s="24"/>
      <c r="I888" s="6"/>
    </row>
    <row r="889" spans="1:9" s="8" customFormat="1" ht="35.25" customHeight="1">
      <c r="A889" s="328" t="s">
        <v>869</v>
      </c>
      <c r="B889" s="328"/>
      <c r="C889" s="328"/>
      <c r="D889" s="328"/>
      <c r="E889" s="328"/>
      <c r="F889" s="328"/>
      <c r="G889" s="328"/>
      <c r="H889" s="328"/>
      <c r="I889" s="328"/>
    </row>
    <row r="890" spans="1:9" s="8" customFormat="1" ht="51" customHeight="1">
      <c r="A890" s="32"/>
      <c r="B890" s="30" t="s">
        <v>870</v>
      </c>
      <c r="C890" s="24" t="s">
        <v>1050</v>
      </c>
      <c r="D890" s="24" t="s">
        <v>1045</v>
      </c>
      <c r="E890" s="24" t="s">
        <v>1046</v>
      </c>
      <c r="F890" s="24" t="s">
        <v>1046</v>
      </c>
      <c r="G890" s="24" t="s">
        <v>1046</v>
      </c>
      <c r="H890" s="24"/>
      <c r="I890" s="32"/>
    </row>
    <row r="891" spans="1:9" s="8" customFormat="1" ht="16.5">
      <c r="A891" s="328" t="s">
        <v>871</v>
      </c>
      <c r="B891" s="328"/>
      <c r="C891" s="328"/>
      <c r="D891" s="328"/>
      <c r="E891" s="328"/>
      <c r="F891" s="328"/>
      <c r="G891" s="328"/>
      <c r="H891" s="328"/>
      <c r="I891" s="328"/>
    </row>
    <row r="892" spans="1:9" s="8" customFormat="1" ht="51" customHeight="1">
      <c r="A892" s="32"/>
      <c r="B892" s="2" t="s">
        <v>870</v>
      </c>
      <c r="C892" s="24" t="s">
        <v>1050</v>
      </c>
      <c r="D892" s="24" t="s">
        <v>1045</v>
      </c>
      <c r="E892" s="24" t="s">
        <v>1046</v>
      </c>
      <c r="F892" s="24" t="s">
        <v>1046</v>
      </c>
      <c r="G892" s="24" t="s">
        <v>1046</v>
      </c>
      <c r="H892" s="24"/>
      <c r="I892" s="32"/>
    </row>
    <row r="893" spans="1:9" s="8" customFormat="1" ht="16.5">
      <c r="A893" s="328" t="s">
        <v>872</v>
      </c>
      <c r="B893" s="328"/>
      <c r="C893" s="328"/>
      <c r="D893" s="328"/>
      <c r="E893" s="328"/>
      <c r="F893" s="328"/>
      <c r="G893" s="328"/>
      <c r="H893" s="328"/>
      <c r="I893" s="328"/>
    </row>
    <row r="894" spans="1:9" s="8" customFormat="1" ht="51" customHeight="1">
      <c r="A894" s="32"/>
      <c r="B894" s="30" t="s">
        <v>870</v>
      </c>
      <c r="C894" s="24" t="s">
        <v>1050</v>
      </c>
      <c r="D894" s="24" t="s">
        <v>1045</v>
      </c>
      <c r="E894" s="24" t="s">
        <v>1046</v>
      </c>
      <c r="F894" s="24" t="s">
        <v>1046</v>
      </c>
      <c r="G894" s="24" t="s">
        <v>1046</v>
      </c>
      <c r="H894" s="24"/>
      <c r="I894" s="24"/>
    </row>
    <row r="895" spans="1:9" s="8" customFormat="1" ht="48.75" customHeight="1">
      <c r="A895" s="328" t="s">
        <v>873</v>
      </c>
      <c r="B895" s="328"/>
      <c r="C895" s="328"/>
      <c r="D895" s="328"/>
      <c r="E895" s="328"/>
      <c r="F895" s="328"/>
      <c r="G895" s="328"/>
      <c r="H895" s="328"/>
      <c r="I895" s="328"/>
    </row>
    <row r="896" spans="1:9" s="8" customFormat="1" ht="33">
      <c r="A896" s="32"/>
      <c r="B896" s="30" t="s">
        <v>874</v>
      </c>
      <c r="C896" s="24" t="s">
        <v>1050</v>
      </c>
      <c r="D896" s="24" t="s">
        <v>875</v>
      </c>
      <c r="E896" s="24" t="s">
        <v>1046</v>
      </c>
      <c r="F896" s="24" t="s">
        <v>1046</v>
      </c>
      <c r="G896" s="24" t="s">
        <v>1046</v>
      </c>
      <c r="H896" s="24"/>
      <c r="I896" s="32"/>
    </row>
    <row r="897" spans="1:9" s="8" customFormat="1" ht="16.5">
      <c r="A897" s="328" t="s">
        <v>979</v>
      </c>
      <c r="B897" s="328"/>
      <c r="C897" s="328"/>
      <c r="D897" s="328"/>
      <c r="E897" s="328"/>
      <c r="F897" s="328"/>
      <c r="G897" s="328"/>
      <c r="H897" s="328"/>
      <c r="I897" s="328"/>
    </row>
    <row r="898" spans="1:9" s="8" customFormat="1" ht="82.5">
      <c r="A898" s="6"/>
      <c r="B898" s="30" t="s">
        <v>980</v>
      </c>
      <c r="C898" s="24" t="s">
        <v>1050</v>
      </c>
      <c r="D898" s="24" t="s">
        <v>111</v>
      </c>
      <c r="E898" s="24" t="s">
        <v>1046</v>
      </c>
      <c r="F898" s="24" t="s">
        <v>1046</v>
      </c>
      <c r="G898" s="24" t="s">
        <v>1046</v>
      </c>
      <c r="H898" s="6"/>
      <c r="I898" s="6"/>
    </row>
    <row r="899" spans="1:10" ht="18.75">
      <c r="A899" s="318"/>
      <c r="B899" s="222"/>
      <c r="C899" s="222"/>
      <c r="D899" s="222"/>
      <c r="E899" s="222"/>
      <c r="F899" s="222"/>
      <c r="G899" s="222"/>
      <c r="H899" s="222"/>
      <c r="I899" s="222"/>
      <c r="J899" s="222"/>
    </row>
  </sheetData>
  <sheetProtection/>
  <mergeCells count="594">
    <mergeCell ref="A115:I115"/>
    <mergeCell ref="A119:I119"/>
    <mergeCell ref="A104:I104"/>
    <mergeCell ref="A739:I739"/>
    <mergeCell ref="A707:I707"/>
    <mergeCell ref="A702:J702"/>
    <mergeCell ref="A709:I709"/>
    <mergeCell ref="A735:I735"/>
    <mergeCell ref="A199:I199"/>
    <mergeCell ref="A207:I207"/>
    <mergeCell ref="A209:I209"/>
    <mergeCell ref="A4:A6"/>
    <mergeCell ref="A191:G191"/>
    <mergeCell ref="A85:I85"/>
    <mergeCell ref="A69:I69"/>
    <mergeCell ref="A21:I21"/>
    <mergeCell ref="I4:I6"/>
    <mergeCell ref="C4:C6"/>
    <mergeCell ref="F5:H5"/>
    <mergeCell ref="A2:I2"/>
    <mergeCell ref="A16:I16"/>
    <mergeCell ref="A36:I36"/>
    <mergeCell ref="A66:I66"/>
    <mergeCell ref="B4:B6"/>
    <mergeCell ref="A82:G82"/>
    <mergeCell ref="D4:D6"/>
    <mergeCell ref="E4:H4"/>
    <mergeCell ref="E5:E6"/>
    <mergeCell ref="A91:I91"/>
    <mergeCell ref="A169:I169"/>
    <mergeCell ref="A181:I181"/>
    <mergeCell ref="A551:I551"/>
    <mergeCell ref="A507:I507"/>
    <mergeCell ref="A516:I516"/>
    <mergeCell ref="A511:I511"/>
    <mergeCell ref="A522:I522"/>
    <mergeCell ref="A197:I197"/>
    <mergeCell ref="A211:D211"/>
    <mergeCell ref="A545:I545"/>
    <mergeCell ref="A520:I520"/>
    <mergeCell ref="A474:I474"/>
    <mergeCell ref="A476:I476"/>
    <mergeCell ref="A479:I479"/>
    <mergeCell ref="A509:I509"/>
    <mergeCell ref="A489:I489"/>
    <mergeCell ref="A491:I491"/>
    <mergeCell ref="A493:I493"/>
    <mergeCell ref="A505:I505"/>
    <mergeCell ref="A518:I518"/>
    <mergeCell ref="A504:I504"/>
    <mergeCell ref="A495:I495"/>
    <mergeCell ref="A497:I497"/>
    <mergeCell ref="A533:I533"/>
    <mergeCell ref="A862:J862"/>
    <mergeCell ref="J860:J861"/>
    <mergeCell ref="J857:J858"/>
    <mergeCell ref="E860:E861"/>
    <mergeCell ref="A502:I502"/>
    <mergeCell ref="A595:I595"/>
    <mergeCell ref="A582:I582"/>
    <mergeCell ref="A584:I584"/>
    <mergeCell ref="A586:I586"/>
    <mergeCell ref="A589:I589"/>
    <mergeCell ref="F871:F872"/>
    <mergeCell ref="A871:A872"/>
    <mergeCell ref="I865:J866"/>
    <mergeCell ref="G863:G864"/>
    <mergeCell ref="H863:H864"/>
    <mergeCell ref="E863:E864"/>
    <mergeCell ref="F869:F870"/>
    <mergeCell ref="G869:G870"/>
    <mergeCell ref="M604:U605"/>
    <mergeCell ref="B601:I602"/>
    <mergeCell ref="I871:J872"/>
    <mergeCell ref="G871:G872"/>
    <mergeCell ref="A669:I669"/>
    <mergeCell ref="C871:C872"/>
    <mergeCell ref="D871:D872"/>
    <mergeCell ref="E871:E872"/>
    <mergeCell ref="A500:I500"/>
    <mergeCell ref="A499:I499"/>
    <mergeCell ref="H869:H870"/>
    <mergeCell ref="A613:I613"/>
    <mergeCell ref="A617:I617"/>
    <mergeCell ref="A639:I639"/>
    <mergeCell ref="A865:A866"/>
    <mergeCell ref="A654:I654"/>
    <mergeCell ref="D804:D805"/>
    <mergeCell ref="D843:D844"/>
    <mergeCell ref="C867:C868"/>
    <mergeCell ref="E869:E870"/>
    <mergeCell ref="A214:I214"/>
    <mergeCell ref="A216:I216"/>
    <mergeCell ref="A487:I487"/>
    <mergeCell ref="A514:I514"/>
    <mergeCell ref="A462:I462"/>
    <mergeCell ref="A466:I466"/>
    <mergeCell ref="A468:I468"/>
    <mergeCell ref="A470:I470"/>
    <mergeCell ref="F867:F868"/>
    <mergeCell ref="G867:G868"/>
    <mergeCell ref="A276:I276"/>
    <mergeCell ref="A385:I385"/>
    <mergeCell ref="I867:J868"/>
    <mergeCell ref="A869:A870"/>
    <mergeCell ref="C869:C870"/>
    <mergeCell ref="D869:D870"/>
    <mergeCell ref="I869:J870"/>
    <mergeCell ref="H867:H868"/>
    <mergeCell ref="I860:I861"/>
    <mergeCell ref="F860:F861"/>
    <mergeCell ref="E867:E868"/>
    <mergeCell ref="A857:A858"/>
    <mergeCell ref="H871:H872"/>
    <mergeCell ref="D867:D868"/>
    <mergeCell ref="A867:A868"/>
    <mergeCell ref="F863:F864"/>
    <mergeCell ref="A863:A864"/>
    <mergeCell ref="C863:C864"/>
    <mergeCell ref="C857:C858"/>
    <mergeCell ref="G857:G858"/>
    <mergeCell ref="H857:H858"/>
    <mergeCell ref="J853:J854"/>
    <mergeCell ref="G855:G856"/>
    <mergeCell ref="E855:E856"/>
    <mergeCell ref="H860:H861"/>
    <mergeCell ref="G853:G854"/>
    <mergeCell ref="G860:G861"/>
    <mergeCell ref="E857:E858"/>
    <mergeCell ref="D863:D864"/>
    <mergeCell ref="I863:J864"/>
    <mergeCell ref="E853:E854"/>
    <mergeCell ref="I853:I854"/>
    <mergeCell ref="A859:I859"/>
    <mergeCell ref="A860:A861"/>
    <mergeCell ref="C865:C866"/>
    <mergeCell ref="D865:D866"/>
    <mergeCell ref="I855:I856"/>
    <mergeCell ref="J855:J856"/>
    <mergeCell ref="D857:D858"/>
    <mergeCell ref="E865:E866"/>
    <mergeCell ref="F865:F866"/>
    <mergeCell ref="H865:H866"/>
    <mergeCell ref="G865:G866"/>
    <mergeCell ref="I857:I858"/>
    <mergeCell ref="E843:E844"/>
    <mergeCell ref="F857:F858"/>
    <mergeCell ref="I847:I848"/>
    <mergeCell ref="F847:F848"/>
    <mergeCell ref="G850:G851"/>
    <mergeCell ref="G843:G844"/>
    <mergeCell ref="I850:I851"/>
    <mergeCell ref="J845:J846"/>
    <mergeCell ref="J850:J851"/>
    <mergeCell ref="A853:A854"/>
    <mergeCell ref="H847:H848"/>
    <mergeCell ref="A847:A848"/>
    <mergeCell ref="C847:C848"/>
    <mergeCell ref="C850:C851"/>
    <mergeCell ref="C853:C854"/>
    <mergeCell ref="F853:F854"/>
    <mergeCell ref="C855:C856"/>
    <mergeCell ref="D855:D856"/>
    <mergeCell ref="F855:F856"/>
    <mergeCell ref="I840:I841"/>
    <mergeCell ref="H840:H841"/>
    <mergeCell ref="F840:F841"/>
    <mergeCell ref="I843:I844"/>
    <mergeCell ref="H850:H851"/>
    <mergeCell ref="F843:F844"/>
    <mergeCell ref="H855:H856"/>
    <mergeCell ref="A845:A846"/>
    <mergeCell ref="E845:E846"/>
    <mergeCell ref="F845:F846"/>
    <mergeCell ref="I845:I846"/>
    <mergeCell ref="H845:H846"/>
    <mergeCell ref="H853:H854"/>
    <mergeCell ref="E850:E851"/>
    <mergeCell ref="G847:G848"/>
    <mergeCell ref="G845:G846"/>
    <mergeCell ref="A837:A838"/>
    <mergeCell ref="C843:C844"/>
    <mergeCell ref="J837:J838"/>
    <mergeCell ref="A839:I839"/>
    <mergeCell ref="A840:A841"/>
    <mergeCell ref="C840:C841"/>
    <mergeCell ref="D840:D841"/>
    <mergeCell ref="E840:E841"/>
    <mergeCell ref="J843:J844"/>
    <mergeCell ref="G840:G841"/>
    <mergeCell ref="J840:J841"/>
    <mergeCell ref="J826:J827"/>
    <mergeCell ref="G828:G829"/>
    <mergeCell ref="A836:I836"/>
    <mergeCell ref="H832:H833"/>
    <mergeCell ref="I832:I833"/>
    <mergeCell ref="J832:J833"/>
    <mergeCell ref="G837:G838"/>
    <mergeCell ref="J828:J829"/>
    <mergeCell ref="J830:J831"/>
    <mergeCell ref="H830:H831"/>
    <mergeCell ref="I830:I831"/>
    <mergeCell ref="F828:F829"/>
    <mergeCell ref="H828:H829"/>
    <mergeCell ref="A828:A829"/>
    <mergeCell ref="C828:C829"/>
    <mergeCell ref="D828:D829"/>
    <mergeCell ref="E828:E829"/>
    <mergeCell ref="G817:G818"/>
    <mergeCell ref="H817:H818"/>
    <mergeCell ref="F820:F821"/>
    <mergeCell ref="G820:G821"/>
    <mergeCell ref="H820:H821"/>
    <mergeCell ref="I828:I829"/>
    <mergeCell ref="J817:J818"/>
    <mergeCell ref="H822:H823"/>
    <mergeCell ref="I822:I823"/>
    <mergeCell ref="I808:I809"/>
    <mergeCell ref="J808:J809"/>
    <mergeCell ref="J815:J816"/>
    <mergeCell ref="H810:H811"/>
    <mergeCell ref="A812:I812"/>
    <mergeCell ref="J820:J821"/>
    <mergeCell ref="J822:J823"/>
    <mergeCell ref="A820:A821"/>
    <mergeCell ref="C820:C821"/>
    <mergeCell ref="D820:D821"/>
    <mergeCell ref="J813:J814"/>
    <mergeCell ref="I815:I816"/>
    <mergeCell ref="H813:H814"/>
    <mergeCell ref="H815:H816"/>
    <mergeCell ref="F817:F818"/>
    <mergeCell ref="A817:A818"/>
    <mergeCell ref="I817:I818"/>
    <mergeCell ref="I810:I811"/>
    <mergeCell ref="I813:I814"/>
    <mergeCell ref="J810:J811"/>
    <mergeCell ref="A810:A811"/>
    <mergeCell ref="C860:C861"/>
    <mergeCell ref="D860:D861"/>
    <mergeCell ref="D853:D854"/>
    <mergeCell ref="C845:C846"/>
    <mergeCell ref="D845:D846"/>
    <mergeCell ref="D850:D851"/>
    <mergeCell ref="C826:C827"/>
    <mergeCell ref="A855:A856"/>
    <mergeCell ref="D847:D848"/>
    <mergeCell ref="E817:E818"/>
    <mergeCell ref="C817:C818"/>
    <mergeCell ref="D817:D818"/>
    <mergeCell ref="A850:A851"/>
    <mergeCell ref="A849:I849"/>
    <mergeCell ref="F850:F851"/>
    <mergeCell ref="A819:I819"/>
    <mergeCell ref="A843:A844"/>
    <mergeCell ref="A842:I842"/>
    <mergeCell ref="E832:E833"/>
    <mergeCell ref="I820:I821"/>
    <mergeCell ref="E847:E848"/>
    <mergeCell ref="E824:E825"/>
    <mergeCell ref="D826:D827"/>
    <mergeCell ref="E826:E827"/>
    <mergeCell ref="D824:D825"/>
    <mergeCell ref="F824:F825"/>
    <mergeCell ref="D832:D833"/>
    <mergeCell ref="J847:J848"/>
    <mergeCell ref="H843:H844"/>
    <mergeCell ref="G830:G831"/>
    <mergeCell ref="G832:G833"/>
    <mergeCell ref="F832:F833"/>
    <mergeCell ref="A834:I834"/>
    <mergeCell ref="A830:A831"/>
    <mergeCell ref="C830:C831"/>
    <mergeCell ref="D830:D831"/>
    <mergeCell ref="H826:H827"/>
    <mergeCell ref="J824:J825"/>
    <mergeCell ref="A824:A825"/>
    <mergeCell ref="H824:H825"/>
    <mergeCell ref="I824:I825"/>
    <mergeCell ref="F826:F827"/>
    <mergeCell ref="I826:I827"/>
    <mergeCell ref="G824:G825"/>
    <mergeCell ref="G826:G827"/>
    <mergeCell ref="A826:A827"/>
    <mergeCell ref="H837:H838"/>
    <mergeCell ref="I837:I838"/>
    <mergeCell ref="C837:C838"/>
    <mergeCell ref="F837:F838"/>
    <mergeCell ref="F804:F805"/>
    <mergeCell ref="E830:E831"/>
    <mergeCell ref="F830:F831"/>
    <mergeCell ref="F810:F811"/>
    <mergeCell ref="D815:D816"/>
    <mergeCell ref="C824:C825"/>
    <mergeCell ref="F813:F814"/>
    <mergeCell ref="E820:E821"/>
    <mergeCell ref="C813:C814"/>
    <mergeCell ref="D813:D814"/>
    <mergeCell ref="E813:E814"/>
    <mergeCell ref="C815:C816"/>
    <mergeCell ref="E837:E838"/>
    <mergeCell ref="D837:D838"/>
    <mergeCell ref="G822:G823"/>
    <mergeCell ref="A822:A823"/>
    <mergeCell ref="C822:C823"/>
    <mergeCell ref="D822:D823"/>
    <mergeCell ref="E822:E823"/>
    <mergeCell ref="F822:F823"/>
    <mergeCell ref="A832:A833"/>
    <mergeCell ref="C832:C833"/>
    <mergeCell ref="C810:C811"/>
    <mergeCell ref="D810:D811"/>
    <mergeCell ref="G815:G816"/>
    <mergeCell ref="A813:A814"/>
    <mergeCell ref="G813:G814"/>
    <mergeCell ref="F815:F816"/>
    <mergeCell ref="E810:E811"/>
    <mergeCell ref="E815:E816"/>
    <mergeCell ref="G810:G811"/>
    <mergeCell ref="A815:A816"/>
    <mergeCell ref="A808:A809"/>
    <mergeCell ref="C808:C809"/>
    <mergeCell ref="D808:D809"/>
    <mergeCell ref="E808:E809"/>
    <mergeCell ref="F806:F807"/>
    <mergeCell ref="H808:H809"/>
    <mergeCell ref="G808:G809"/>
    <mergeCell ref="D806:D807"/>
    <mergeCell ref="F808:F809"/>
    <mergeCell ref="A804:A805"/>
    <mergeCell ref="C804:C805"/>
    <mergeCell ref="E804:E805"/>
    <mergeCell ref="A806:A807"/>
    <mergeCell ref="C806:C807"/>
    <mergeCell ref="E806:E807"/>
    <mergeCell ref="G804:G805"/>
    <mergeCell ref="I806:I807"/>
    <mergeCell ref="J806:J807"/>
    <mergeCell ref="G806:G807"/>
    <mergeCell ref="J804:J805"/>
    <mergeCell ref="H804:H805"/>
    <mergeCell ref="I804:I805"/>
    <mergeCell ref="H806:H807"/>
    <mergeCell ref="J800:J801"/>
    <mergeCell ref="I800:I801"/>
    <mergeCell ref="J802:J803"/>
    <mergeCell ref="E800:E801"/>
    <mergeCell ref="E802:E803"/>
    <mergeCell ref="F802:F803"/>
    <mergeCell ref="G802:G803"/>
    <mergeCell ref="I802:I803"/>
    <mergeCell ref="H802:H803"/>
    <mergeCell ref="F800:F801"/>
    <mergeCell ref="A802:A803"/>
    <mergeCell ref="C802:C803"/>
    <mergeCell ref="D802:D803"/>
    <mergeCell ref="A800:A801"/>
    <mergeCell ref="C800:C801"/>
    <mergeCell ref="D800:D801"/>
    <mergeCell ref="G800:G801"/>
    <mergeCell ref="H800:H801"/>
    <mergeCell ref="A798:A799"/>
    <mergeCell ref="J798:J799"/>
    <mergeCell ref="C798:C799"/>
    <mergeCell ref="D798:D799"/>
    <mergeCell ref="E798:E799"/>
    <mergeCell ref="H798:H799"/>
    <mergeCell ref="I798:I799"/>
    <mergeCell ref="F798:F799"/>
    <mergeCell ref="G798:G799"/>
    <mergeCell ref="A631:I631"/>
    <mergeCell ref="A651:I651"/>
    <mergeCell ref="H673:H674"/>
    <mergeCell ref="I673:I674"/>
    <mergeCell ref="A657:I657"/>
    <mergeCell ref="A660:I660"/>
    <mergeCell ref="A663:I663"/>
    <mergeCell ref="A666:I666"/>
    <mergeCell ref="A642:I642"/>
    <mergeCell ref="A162:I162"/>
    <mergeCell ref="A132:I132"/>
    <mergeCell ref="A117:I117"/>
    <mergeCell ref="B705:J705"/>
    <mergeCell ref="I691:I692"/>
    <mergeCell ref="A694:I694"/>
    <mergeCell ref="A695:I695"/>
    <mergeCell ref="C673:C674"/>
    <mergeCell ref="D673:D674"/>
    <mergeCell ref="E673:E674"/>
    <mergeCell ref="A875:I875"/>
    <mergeCell ref="A425:I425"/>
    <mergeCell ref="A429:I429"/>
    <mergeCell ref="A448:I448"/>
    <mergeCell ref="A449:I449"/>
    <mergeCell ref="A437:I437"/>
    <mergeCell ref="A443:I443"/>
    <mergeCell ref="A439:I439"/>
    <mergeCell ref="A733:A734"/>
    <mergeCell ref="B682:J682"/>
    <mergeCell ref="A282:I282"/>
    <mergeCell ref="A302:I302"/>
    <mergeCell ref="A345:I345"/>
    <mergeCell ref="A333:I333"/>
    <mergeCell ref="A335:I335"/>
    <mergeCell ref="A371:I371"/>
    <mergeCell ref="A343:I343"/>
    <mergeCell ref="A337:I337"/>
    <mergeCell ref="A351:I351"/>
    <mergeCell ref="A349:I349"/>
    <mergeCell ref="A26:I26"/>
    <mergeCell ref="A30:I30"/>
    <mergeCell ref="A61:I61"/>
    <mergeCell ref="A49:I49"/>
    <mergeCell ref="A54:I54"/>
    <mergeCell ref="A57:I57"/>
    <mergeCell ref="A59:I59"/>
    <mergeCell ref="A33:I33"/>
    <mergeCell ref="A39:J39"/>
    <mergeCell ref="A878:I878"/>
    <mergeCell ref="A513:I513"/>
    <mergeCell ref="A478:I478"/>
    <mergeCell ref="A483:I483"/>
    <mergeCell ref="A485:I485"/>
    <mergeCell ref="A567:I567"/>
    <mergeCell ref="A542:I542"/>
    <mergeCell ref="A538:I538"/>
    <mergeCell ref="B775:I775"/>
    <mergeCell ref="A752:I752"/>
    <mergeCell ref="A177:I177"/>
    <mergeCell ref="A259:I259"/>
    <mergeCell ref="A195:I195"/>
    <mergeCell ref="A257:I257"/>
    <mergeCell ref="A247:I247"/>
    <mergeCell ref="A249:I249"/>
    <mergeCell ref="A253:I253"/>
    <mergeCell ref="A255:I255"/>
    <mergeCell ref="A203:I203"/>
    <mergeCell ref="A226:I226"/>
    <mergeCell ref="A88:I88"/>
    <mergeCell ref="A158:I158"/>
    <mergeCell ref="A101:I101"/>
    <mergeCell ref="A127:I127"/>
    <mergeCell ref="A129:I129"/>
    <mergeCell ref="A93:I93"/>
    <mergeCell ref="A95:I95"/>
    <mergeCell ref="A97:I97"/>
    <mergeCell ref="A109:I109"/>
    <mergeCell ref="A107:I107"/>
    <mergeCell ref="A134:I134"/>
    <mergeCell ref="A111:I111"/>
    <mergeCell ref="A165:I165"/>
    <mergeCell ref="A137:I137"/>
    <mergeCell ref="A142:I142"/>
    <mergeCell ref="A146:I146"/>
    <mergeCell ref="A153:I153"/>
    <mergeCell ref="A140:I140"/>
    <mergeCell ref="A156:I156"/>
    <mergeCell ref="A124:I124"/>
    <mergeCell ref="A391:I391"/>
    <mergeCell ref="A363:I363"/>
    <mergeCell ref="A381:I381"/>
    <mergeCell ref="A379:I379"/>
    <mergeCell ref="A369:I369"/>
    <mergeCell ref="A387:I387"/>
    <mergeCell ref="A377:I377"/>
    <mergeCell ref="A389:I389"/>
    <mergeCell ref="A375:I375"/>
    <mergeCell ref="A365:I365"/>
    <mergeCell ref="A367:I367"/>
    <mergeCell ref="A893:I893"/>
    <mergeCell ref="A413:I413"/>
    <mergeCell ref="A415:I415"/>
    <mergeCell ref="A397:I397"/>
    <mergeCell ref="A399:I399"/>
    <mergeCell ref="A891:I891"/>
    <mergeCell ref="A393:I393"/>
    <mergeCell ref="A424:I424"/>
    <mergeCell ref="A411:I411"/>
    <mergeCell ref="A353:I353"/>
    <mergeCell ref="A895:I895"/>
    <mergeCell ref="A355:I355"/>
    <mergeCell ref="A357:I357"/>
    <mergeCell ref="A359:I359"/>
    <mergeCell ref="A361:I361"/>
    <mergeCell ref="A881:I881"/>
    <mergeCell ref="A883:I883"/>
    <mergeCell ref="A445:I445"/>
    <mergeCell ref="A446:I446"/>
    <mergeCell ref="A897:I897"/>
    <mergeCell ref="A306:I306"/>
    <mergeCell ref="A761:I761"/>
    <mergeCell ref="A764:I764"/>
    <mergeCell ref="A383:I383"/>
    <mergeCell ref="A331:I331"/>
    <mergeCell ref="A347:I347"/>
    <mergeCell ref="A885:I885"/>
    <mergeCell ref="A887:I887"/>
    <mergeCell ref="A889:I889"/>
    <mergeCell ref="A149:I149"/>
    <mergeCell ref="A151:I151"/>
    <mergeCell ref="A171:I171"/>
    <mergeCell ref="A268:I268"/>
    <mergeCell ref="A205:I205"/>
    <mergeCell ref="A242:I242"/>
    <mergeCell ref="A179:I179"/>
    <mergeCell ref="A160:I160"/>
    <mergeCell ref="A173:I173"/>
    <mergeCell ref="A175:I175"/>
    <mergeCell ref="A232:I232"/>
    <mergeCell ref="A263:I263"/>
    <mergeCell ref="A234:I234"/>
    <mergeCell ref="A240:I240"/>
    <mergeCell ref="A236:I236"/>
    <mergeCell ref="A327:I327"/>
    <mergeCell ref="A308:I308"/>
    <mergeCell ref="A270:I270"/>
    <mergeCell ref="A273:I273"/>
    <mergeCell ref="A261:I261"/>
    <mergeCell ref="A265:I265"/>
    <mergeCell ref="A278:I278"/>
    <mergeCell ref="A280:I280"/>
    <mergeCell ref="A310:I310"/>
    <mergeCell ref="A220:I220"/>
    <mergeCell ref="A251:I251"/>
    <mergeCell ref="A238:I238"/>
    <mergeCell ref="A245:I245"/>
    <mergeCell ref="A228:I228"/>
    <mergeCell ref="A230:I230"/>
    <mergeCell ref="A417:I417"/>
    <mergeCell ref="A314:I314"/>
    <mergeCell ref="A329:I329"/>
    <mergeCell ref="A291:I291"/>
    <mergeCell ref="A312:I312"/>
    <mergeCell ref="A304:I304"/>
    <mergeCell ref="A339:I339"/>
    <mergeCell ref="A341:I341"/>
    <mergeCell ref="A407:I407"/>
    <mergeCell ref="A401:I401"/>
    <mergeCell ref="A403:I403"/>
    <mergeCell ref="A405:I405"/>
    <mergeCell ref="A409:I409"/>
    <mergeCell ref="A421:I421"/>
    <mergeCell ref="A419:I419"/>
    <mergeCell ref="A465:I465"/>
    <mergeCell ref="A455:I455"/>
    <mergeCell ref="A457:I457"/>
    <mergeCell ref="A434:I434"/>
    <mergeCell ref="A451:I451"/>
    <mergeCell ref="A453:I453"/>
    <mergeCell ref="A459:I459"/>
    <mergeCell ref="A441:I441"/>
    <mergeCell ref="A433:I433"/>
    <mergeCell ref="A472:I472"/>
    <mergeCell ref="A648:I648"/>
    <mergeCell ref="A627:I627"/>
    <mergeCell ref="A597:I597"/>
    <mergeCell ref="A599:I599"/>
    <mergeCell ref="A481:I481"/>
    <mergeCell ref="A758:I758"/>
    <mergeCell ref="A754:I754"/>
    <mergeCell ref="A548:I548"/>
    <mergeCell ref="A554:I554"/>
    <mergeCell ref="A570:I570"/>
    <mergeCell ref="A560:I560"/>
    <mergeCell ref="I710:I714"/>
    <mergeCell ref="A645:I645"/>
    <mergeCell ref="A601:A602"/>
    <mergeCell ref="B777:I777"/>
    <mergeCell ref="B779:I779"/>
    <mergeCell ref="A563:I563"/>
    <mergeCell ref="F673:F674"/>
    <mergeCell ref="A730:I730"/>
    <mergeCell ref="B673:B674"/>
    <mergeCell ref="B772:I772"/>
    <mergeCell ref="A573:I573"/>
    <mergeCell ref="A718:A720"/>
    <mergeCell ref="A722:A725"/>
    <mergeCell ref="A766:I766"/>
    <mergeCell ref="A748:I748"/>
    <mergeCell ref="A635:I635"/>
    <mergeCell ref="A756:I756"/>
    <mergeCell ref="I687:I688"/>
    <mergeCell ref="A750:I750"/>
    <mergeCell ref="A710:A714"/>
    <mergeCell ref="I685:I686"/>
    <mergeCell ref="G673:G674"/>
    <mergeCell ref="B680:J680"/>
    <mergeCell ref="B795:I795"/>
    <mergeCell ref="B781:I781"/>
    <mergeCell ref="B783:I783"/>
    <mergeCell ref="B785:I785"/>
    <mergeCell ref="B788:I788"/>
    <mergeCell ref="B790:I790"/>
    <mergeCell ref="B793:I79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06"/>
  <sheetViews>
    <sheetView zoomScale="110" zoomScaleNormal="110" zoomScalePageLayoutView="0" workbookViewId="0" topLeftCell="A1">
      <selection activeCell="A2" sqref="A2:F2"/>
    </sheetView>
  </sheetViews>
  <sheetFormatPr defaultColWidth="9.140625" defaultRowHeight="12.75" outlineLevelRow="1"/>
  <cols>
    <col min="1" max="1" width="9.57421875" style="119" bestFit="1" customWidth="1"/>
    <col min="2" max="2" width="39.7109375" style="119" customWidth="1"/>
    <col min="3" max="3" width="46.421875" style="119" customWidth="1"/>
    <col min="4" max="4" width="18.140625" style="119" customWidth="1"/>
    <col min="5" max="5" width="14.00390625" style="119" customWidth="1"/>
    <col min="6" max="6" width="14.140625" style="119" customWidth="1"/>
    <col min="7" max="16384" width="9.140625" style="119" customWidth="1"/>
  </cols>
  <sheetData>
    <row r="2" spans="1:6" ht="36" customHeight="1">
      <c r="A2" s="428" t="s">
        <v>643</v>
      </c>
      <c r="B2" s="428"/>
      <c r="C2" s="428"/>
      <c r="D2" s="428"/>
      <c r="E2" s="428"/>
      <c r="F2" s="428"/>
    </row>
    <row r="4" spans="1:6" ht="75">
      <c r="A4" s="120" t="s">
        <v>1117</v>
      </c>
      <c r="B4" s="120" t="s">
        <v>1128</v>
      </c>
      <c r="C4" s="121" t="s">
        <v>1129</v>
      </c>
      <c r="D4" s="120" t="s">
        <v>1130</v>
      </c>
      <c r="E4" s="120" t="s">
        <v>1131</v>
      </c>
      <c r="F4" s="120" t="s">
        <v>1132</v>
      </c>
    </row>
    <row r="5" spans="1:6" ht="18.75">
      <c r="A5" s="120">
        <v>1</v>
      </c>
      <c r="B5" s="120">
        <v>2</v>
      </c>
      <c r="C5" s="122">
        <v>3</v>
      </c>
      <c r="D5" s="122">
        <v>4</v>
      </c>
      <c r="E5" s="120">
        <v>5</v>
      </c>
      <c r="F5" s="120">
        <v>6</v>
      </c>
    </row>
    <row r="6" spans="1:6" s="74" customFormat="1" ht="15" customHeight="1">
      <c r="A6" s="548" t="s">
        <v>1044</v>
      </c>
      <c r="B6" s="507" t="s">
        <v>205</v>
      </c>
      <c r="C6" s="76" t="s">
        <v>1039</v>
      </c>
      <c r="D6" s="34">
        <f>D7+D8+D9+D10+D11</f>
        <v>51182.3</v>
      </c>
      <c r="E6" s="34">
        <f>E7+E8+E9+E10+E11</f>
        <v>19517.9</v>
      </c>
      <c r="F6" s="34">
        <f>E6/D6*100-100</f>
        <v>-61.865918491353455</v>
      </c>
    </row>
    <row r="7" spans="1:6" s="74" customFormat="1" ht="33">
      <c r="A7" s="548"/>
      <c r="B7" s="507"/>
      <c r="C7" s="75" t="s">
        <v>1040</v>
      </c>
      <c r="D7" s="34">
        <f>D13+D49+D67+D91</f>
        <v>39859</v>
      </c>
      <c r="E7" s="34">
        <f>E13+E49+E67+E91</f>
        <v>13536</v>
      </c>
      <c r="F7" s="34">
        <f>E7/D7*100-100</f>
        <v>-66.04029202940364</v>
      </c>
    </row>
    <row r="8" spans="1:6" s="74" customFormat="1" ht="16.5">
      <c r="A8" s="548"/>
      <c r="B8" s="507"/>
      <c r="C8" s="76" t="s">
        <v>1041</v>
      </c>
      <c r="D8" s="34"/>
      <c r="E8" s="34"/>
      <c r="F8" s="34"/>
    </row>
    <row r="9" spans="1:6" s="74" customFormat="1" ht="16.5">
      <c r="A9" s="548"/>
      <c r="B9" s="507"/>
      <c r="C9" s="76" t="s">
        <v>1042</v>
      </c>
      <c r="D9" s="34">
        <f>D15+D51+D69+D93</f>
        <v>1758</v>
      </c>
      <c r="E9" s="34">
        <f>E15+E51+E69+E93</f>
        <v>812.6</v>
      </c>
      <c r="F9" s="34">
        <f>E9/D9*100-100</f>
        <v>-53.77701934015927</v>
      </c>
    </row>
    <row r="10" spans="1:6" s="74" customFormat="1" ht="33">
      <c r="A10" s="548"/>
      <c r="B10" s="507"/>
      <c r="C10" s="75" t="s">
        <v>981</v>
      </c>
      <c r="D10" s="34"/>
      <c r="E10" s="34"/>
      <c r="F10" s="34"/>
    </row>
    <row r="11" spans="1:6" s="74" customFormat="1" ht="16.5">
      <c r="A11" s="548"/>
      <c r="B11" s="507"/>
      <c r="C11" s="76" t="s">
        <v>1043</v>
      </c>
      <c r="D11" s="34">
        <f>D17+D53+D71+D95</f>
        <v>9565.3</v>
      </c>
      <c r="E11" s="34">
        <f>E17+E53+E71+E95</f>
        <v>5169.3</v>
      </c>
      <c r="F11" s="34">
        <f>E11/D11*100-100</f>
        <v>-45.957784910039415</v>
      </c>
    </row>
    <row r="12" spans="1:6" s="74" customFormat="1" ht="16.5">
      <c r="A12" s="549"/>
      <c r="B12" s="507" t="s">
        <v>206</v>
      </c>
      <c r="C12" s="123" t="s">
        <v>1039</v>
      </c>
      <c r="D12" s="34">
        <f>D13+D14+D15+D16+D17</f>
        <v>36364</v>
      </c>
      <c r="E12" s="34">
        <f>E13+E14+E15+E16+E17</f>
        <v>13548.7</v>
      </c>
      <c r="F12" s="34">
        <f>E12/D12*100-100</f>
        <v>-62.74144758552414</v>
      </c>
    </row>
    <row r="13" spans="1:6" s="74" customFormat="1" ht="33">
      <c r="A13" s="549"/>
      <c r="B13" s="507"/>
      <c r="C13" s="124" t="s">
        <v>1040</v>
      </c>
      <c r="D13" s="34">
        <f>D19+D25+D31+D37+D43</f>
        <v>27897</v>
      </c>
      <c r="E13" s="34">
        <f>E19+E25+E31+E37+E43</f>
        <v>9012.2</v>
      </c>
      <c r="F13" s="34">
        <f>E13/D13*100-100</f>
        <v>-67.69473420081012</v>
      </c>
    </row>
    <row r="14" spans="1:6" s="74" customFormat="1" ht="16.5">
      <c r="A14" s="549"/>
      <c r="B14" s="507"/>
      <c r="C14" s="123" t="s">
        <v>1041</v>
      </c>
      <c r="D14" s="34"/>
      <c r="E14" s="34"/>
      <c r="F14" s="34"/>
    </row>
    <row r="15" spans="1:6" s="74" customFormat="1" ht="16.5">
      <c r="A15" s="549"/>
      <c r="B15" s="507"/>
      <c r="C15" s="123" t="s">
        <v>1042</v>
      </c>
      <c r="D15" s="34">
        <f>D21+D27+D33+D39+D45</f>
        <v>466</v>
      </c>
      <c r="E15" s="34">
        <f>E21+E27+E33+E39+E45</f>
        <v>172</v>
      </c>
      <c r="F15" s="34">
        <f>E15/D15*100-100</f>
        <v>-63.0901287553648</v>
      </c>
    </row>
    <row r="16" spans="1:6" s="74" customFormat="1" ht="33">
      <c r="A16" s="549"/>
      <c r="B16" s="507"/>
      <c r="C16" s="124" t="s">
        <v>981</v>
      </c>
      <c r="D16" s="34"/>
      <c r="E16" s="34"/>
      <c r="F16" s="34"/>
    </row>
    <row r="17" spans="1:6" s="74" customFormat="1" ht="16.5">
      <c r="A17" s="549"/>
      <c r="B17" s="507"/>
      <c r="C17" s="123" t="s">
        <v>1043</v>
      </c>
      <c r="D17" s="34">
        <f>D23+D29+D35+D41+D47</f>
        <v>8001</v>
      </c>
      <c r="E17" s="34">
        <f>E23+E29+E35+E41+E47</f>
        <v>4364.5</v>
      </c>
      <c r="F17" s="34">
        <f>E17/D17*100-100</f>
        <v>-45.45056867891514</v>
      </c>
    </row>
    <row r="18" spans="1:6" s="8" customFormat="1" ht="16.5">
      <c r="A18" s="497"/>
      <c r="B18" s="498" t="s">
        <v>207</v>
      </c>
      <c r="C18" s="80" t="s">
        <v>1039</v>
      </c>
      <c r="D18" s="14">
        <f>D19+D20+D21+D22+D23</f>
        <v>800</v>
      </c>
      <c r="E18" s="14">
        <f>E19+E20+E21+E22+E23</f>
        <v>137</v>
      </c>
      <c r="F18" s="14">
        <f>E18/D18*100-100</f>
        <v>-82.875</v>
      </c>
    </row>
    <row r="19" spans="1:6" s="8" customFormat="1" ht="16.5">
      <c r="A19" s="497"/>
      <c r="B19" s="498"/>
      <c r="C19" s="81" t="s">
        <v>1040</v>
      </c>
      <c r="D19" s="14">
        <v>800</v>
      </c>
      <c r="E19" s="14">
        <v>137</v>
      </c>
      <c r="F19" s="14">
        <f>E19/D19*100-100</f>
        <v>-82.875</v>
      </c>
    </row>
    <row r="20" spans="1:6" s="8" customFormat="1" ht="19.5" customHeight="1">
      <c r="A20" s="497"/>
      <c r="B20" s="498"/>
      <c r="C20" s="80" t="s">
        <v>1041</v>
      </c>
      <c r="D20" s="14"/>
      <c r="E20" s="14"/>
      <c r="F20" s="34"/>
    </row>
    <row r="21" spans="1:6" s="8" customFormat="1" ht="21.75" customHeight="1">
      <c r="A21" s="497"/>
      <c r="B21" s="498"/>
      <c r="C21" s="80" t="s">
        <v>1042</v>
      </c>
      <c r="D21" s="14"/>
      <c r="E21" s="14"/>
      <c r="F21" s="34"/>
    </row>
    <row r="22" spans="1:6" s="8" customFormat="1" ht="27.75" customHeight="1">
      <c r="A22" s="497"/>
      <c r="B22" s="498"/>
      <c r="C22" s="81" t="s">
        <v>981</v>
      </c>
      <c r="D22" s="13"/>
      <c r="E22" s="13"/>
      <c r="F22" s="34"/>
    </row>
    <row r="23" spans="1:6" s="8" customFormat="1" ht="20.25" customHeight="1">
      <c r="A23" s="497"/>
      <c r="B23" s="498"/>
      <c r="C23" s="80" t="s">
        <v>1043</v>
      </c>
      <c r="D23" s="13"/>
      <c r="E23" s="13"/>
      <c r="F23" s="34"/>
    </row>
    <row r="24" spans="1:6" s="8" customFormat="1" ht="16.5">
      <c r="A24" s="497"/>
      <c r="B24" s="498" t="s">
        <v>466</v>
      </c>
      <c r="C24" s="80" t="s">
        <v>1039</v>
      </c>
      <c r="D24" s="14">
        <f>D25+D26+D27+D28+D29</f>
        <v>22127</v>
      </c>
      <c r="E24" s="14">
        <f>E25+E26+E27+E28+E29</f>
        <v>4676</v>
      </c>
      <c r="F24" s="14">
        <f>E24/D24*100-100</f>
        <v>-78.86744701043973</v>
      </c>
    </row>
    <row r="25" spans="1:6" s="8" customFormat="1" ht="16.5">
      <c r="A25" s="497"/>
      <c r="B25" s="498"/>
      <c r="C25" s="81" t="s">
        <v>1040</v>
      </c>
      <c r="D25" s="14">
        <v>22127</v>
      </c>
      <c r="E25" s="14">
        <v>4676</v>
      </c>
      <c r="F25" s="14">
        <f>E25/D25*100-100</f>
        <v>-78.86744701043973</v>
      </c>
    </row>
    <row r="26" spans="1:6" s="8" customFormat="1" ht="19.5" customHeight="1">
      <c r="A26" s="497"/>
      <c r="B26" s="498"/>
      <c r="C26" s="80" t="s">
        <v>1041</v>
      </c>
      <c r="D26" s="14"/>
      <c r="E26" s="14"/>
      <c r="F26" s="34"/>
    </row>
    <row r="27" spans="1:6" s="8" customFormat="1" ht="21.75" customHeight="1">
      <c r="A27" s="497"/>
      <c r="B27" s="498"/>
      <c r="C27" s="80" t="s">
        <v>1042</v>
      </c>
      <c r="D27" s="14"/>
      <c r="E27" s="14"/>
      <c r="F27" s="34"/>
    </row>
    <row r="28" spans="1:6" s="8" customFormat="1" ht="27.75" customHeight="1">
      <c r="A28" s="497"/>
      <c r="B28" s="498"/>
      <c r="C28" s="81" t="s">
        <v>981</v>
      </c>
      <c r="D28" s="13"/>
      <c r="E28" s="13"/>
      <c r="F28" s="34"/>
    </row>
    <row r="29" spans="1:6" s="8" customFormat="1" ht="20.25" customHeight="1">
      <c r="A29" s="497"/>
      <c r="B29" s="498"/>
      <c r="C29" s="80" t="s">
        <v>1043</v>
      </c>
      <c r="D29" s="13"/>
      <c r="E29" s="13"/>
      <c r="F29" s="34"/>
    </row>
    <row r="30" spans="1:6" s="8" customFormat="1" ht="16.5">
      <c r="A30" s="497"/>
      <c r="B30" s="498" t="s">
        <v>208</v>
      </c>
      <c r="C30" s="80" t="s">
        <v>1039</v>
      </c>
      <c r="D30" s="14">
        <f>D31+D32+D33+D34+D35</f>
        <v>8782</v>
      </c>
      <c r="E30" s="14">
        <f>E31+E32+E33+E34+E35</f>
        <v>4734.4</v>
      </c>
      <c r="F30" s="14">
        <f>E30/D30*100-100</f>
        <v>-46.08972899111819</v>
      </c>
    </row>
    <row r="31" spans="1:6" s="8" customFormat="1" ht="16.5">
      <c r="A31" s="497"/>
      <c r="B31" s="498"/>
      <c r="C31" s="81" t="s">
        <v>1040</v>
      </c>
      <c r="D31" s="14">
        <v>781</v>
      </c>
      <c r="E31" s="14">
        <v>369.9</v>
      </c>
      <c r="F31" s="14">
        <f>E31/D31*100-100</f>
        <v>-52.637644046094756</v>
      </c>
    </row>
    <row r="32" spans="1:6" s="8" customFormat="1" ht="19.5" customHeight="1">
      <c r="A32" s="497"/>
      <c r="B32" s="498"/>
      <c r="C32" s="80" t="s">
        <v>1041</v>
      </c>
      <c r="D32" s="14"/>
      <c r="E32" s="14"/>
      <c r="F32" s="34"/>
    </row>
    <row r="33" spans="1:6" s="8" customFormat="1" ht="21.75" customHeight="1">
      <c r="A33" s="497"/>
      <c r="B33" s="498"/>
      <c r="C33" s="80" t="s">
        <v>1042</v>
      </c>
      <c r="D33" s="14"/>
      <c r="E33" s="14"/>
      <c r="F33" s="34"/>
    </row>
    <row r="34" spans="1:6" s="8" customFormat="1" ht="27.75" customHeight="1">
      <c r="A34" s="497"/>
      <c r="B34" s="498"/>
      <c r="C34" s="81" t="s">
        <v>981</v>
      </c>
      <c r="D34" s="13"/>
      <c r="E34" s="13"/>
      <c r="F34" s="34"/>
    </row>
    <row r="35" spans="1:6" s="8" customFormat="1" ht="20.25" customHeight="1">
      <c r="A35" s="497"/>
      <c r="B35" s="498"/>
      <c r="C35" s="80" t="s">
        <v>1043</v>
      </c>
      <c r="D35" s="13">
        <v>8001</v>
      </c>
      <c r="E35" s="13">
        <v>4364.5</v>
      </c>
      <c r="F35" s="14">
        <f>E35/D35*100-100</f>
        <v>-45.45056867891514</v>
      </c>
    </row>
    <row r="36" spans="1:6" s="8" customFormat="1" ht="22.5" customHeight="1">
      <c r="A36" s="497"/>
      <c r="B36" s="498" t="s">
        <v>1146</v>
      </c>
      <c r="C36" s="80" t="s">
        <v>1039</v>
      </c>
      <c r="D36" s="14">
        <f>D37+D38+D39+D40+D41</f>
        <v>4189</v>
      </c>
      <c r="E36" s="14">
        <f>E37+E38+E39+E40+E41</f>
        <v>3829.3</v>
      </c>
      <c r="F36" s="14">
        <f>E36/D36*100-100</f>
        <v>-8.58677488660777</v>
      </c>
    </row>
    <row r="37" spans="1:6" s="8" customFormat="1" ht="24.75" customHeight="1">
      <c r="A37" s="497"/>
      <c r="B37" s="498"/>
      <c r="C37" s="81" t="s">
        <v>1040</v>
      </c>
      <c r="D37" s="14">
        <v>4189</v>
      </c>
      <c r="E37" s="14">
        <v>3829.3</v>
      </c>
      <c r="F37" s="14">
        <f>E37/D37*100-100</f>
        <v>-8.58677488660777</v>
      </c>
    </row>
    <row r="38" spans="1:6" s="8" customFormat="1" ht="19.5" customHeight="1">
      <c r="A38" s="497"/>
      <c r="B38" s="498"/>
      <c r="C38" s="80" t="s">
        <v>1041</v>
      </c>
      <c r="D38" s="14"/>
      <c r="E38" s="14"/>
      <c r="F38" s="34"/>
    </row>
    <row r="39" spans="1:6" s="8" customFormat="1" ht="26.25" customHeight="1">
      <c r="A39" s="497"/>
      <c r="B39" s="498"/>
      <c r="C39" s="80" t="s">
        <v>1042</v>
      </c>
      <c r="D39" s="14"/>
      <c r="E39" s="14"/>
      <c r="F39" s="34"/>
    </row>
    <row r="40" spans="1:6" s="8" customFormat="1" ht="27.75" customHeight="1">
      <c r="A40" s="497"/>
      <c r="B40" s="498"/>
      <c r="C40" s="81" t="s">
        <v>981</v>
      </c>
      <c r="D40" s="13"/>
      <c r="E40" s="13"/>
      <c r="F40" s="34"/>
    </row>
    <row r="41" spans="1:6" s="8" customFormat="1" ht="23.25" customHeight="1">
      <c r="A41" s="497"/>
      <c r="B41" s="498"/>
      <c r="C41" s="80" t="s">
        <v>1043</v>
      </c>
      <c r="D41" s="13"/>
      <c r="E41" s="13"/>
      <c r="F41" s="34"/>
    </row>
    <row r="42" spans="1:6" s="8" customFormat="1" ht="16.5">
      <c r="A42" s="497"/>
      <c r="B42" s="498" t="s">
        <v>467</v>
      </c>
      <c r="C42" s="80" t="s">
        <v>1039</v>
      </c>
      <c r="D42" s="14">
        <f>D43+D44+D45+D46+D47</f>
        <v>466</v>
      </c>
      <c r="E42" s="14">
        <f>E43+E44+E45+E46+E47</f>
        <v>172</v>
      </c>
      <c r="F42" s="14">
        <f>E42/D42*100-100</f>
        <v>-63.0901287553648</v>
      </c>
    </row>
    <row r="43" spans="1:6" s="8" customFormat="1" ht="16.5">
      <c r="A43" s="497"/>
      <c r="B43" s="498"/>
      <c r="C43" s="81" t="s">
        <v>1040</v>
      </c>
      <c r="D43" s="14"/>
      <c r="E43" s="14"/>
      <c r="F43" s="14"/>
    </row>
    <row r="44" spans="1:6" s="8" customFormat="1" ht="19.5" customHeight="1">
      <c r="A44" s="497"/>
      <c r="B44" s="498"/>
      <c r="C44" s="80" t="s">
        <v>1041</v>
      </c>
      <c r="D44" s="14"/>
      <c r="E44" s="14"/>
      <c r="F44" s="14"/>
    </row>
    <row r="45" spans="1:6" s="8" customFormat="1" ht="21.75" customHeight="1">
      <c r="A45" s="497"/>
      <c r="B45" s="498"/>
      <c r="C45" s="80" t="s">
        <v>1042</v>
      </c>
      <c r="D45" s="14">
        <v>466</v>
      </c>
      <c r="E45" s="14">
        <v>172</v>
      </c>
      <c r="F45" s="14">
        <f>E45/D45*100-100</f>
        <v>-63.0901287553648</v>
      </c>
    </row>
    <row r="46" spans="1:6" s="8" customFormat="1" ht="27.75" customHeight="1">
      <c r="A46" s="497"/>
      <c r="B46" s="498"/>
      <c r="C46" s="81" t="s">
        <v>981</v>
      </c>
      <c r="D46" s="13"/>
      <c r="E46" s="13"/>
      <c r="F46" s="34"/>
    </row>
    <row r="47" spans="1:6" s="8" customFormat="1" ht="20.25" customHeight="1">
      <c r="A47" s="497"/>
      <c r="B47" s="498"/>
      <c r="C47" s="80" t="s">
        <v>1043</v>
      </c>
      <c r="D47" s="13"/>
      <c r="E47" s="13"/>
      <c r="F47" s="34"/>
    </row>
    <row r="48" spans="1:6" s="74" customFormat="1" ht="16.5">
      <c r="A48" s="505"/>
      <c r="B48" s="507" t="s">
        <v>1147</v>
      </c>
      <c r="C48" s="123" t="s">
        <v>1039</v>
      </c>
      <c r="D48" s="34">
        <f>D49+D50+D51+D52+D53</f>
        <v>525</v>
      </c>
      <c r="E48" s="34">
        <f>E49+E50+E51+E52+E53</f>
        <v>168.3</v>
      </c>
      <c r="F48" s="34">
        <f>E48/D48*100-100</f>
        <v>-67.94285714285714</v>
      </c>
    </row>
    <row r="49" spans="1:6" s="74" customFormat="1" ht="33">
      <c r="A49" s="505"/>
      <c r="B49" s="507"/>
      <c r="C49" s="124" t="s">
        <v>1040</v>
      </c>
      <c r="D49" s="34">
        <f>D55+D61</f>
        <v>525</v>
      </c>
      <c r="E49" s="34">
        <f>E55+E61</f>
        <v>168.3</v>
      </c>
      <c r="F49" s="34">
        <f>E49/D49*100-100</f>
        <v>-67.94285714285714</v>
      </c>
    </row>
    <row r="50" spans="1:6" s="74" customFormat="1" ht="16.5">
      <c r="A50" s="505"/>
      <c r="B50" s="507"/>
      <c r="C50" s="123" t="s">
        <v>1041</v>
      </c>
      <c r="D50" s="34"/>
      <c r="E50" s="34"/>
      <c r="F50" s="34"/>
    </row>
    <row r="51" spans="1:6" s="74" customFormat="1" ht="16.5">
      <c r="A51" s="505"/>
      <c r="B51" s="507"/>
      <c r="C51" s="123" t="s">
        <v>1042</v>
      </c>
      <c r="D51" s="34"/>
      <c r="E51" s="34"/>
      <c r="F51" s="34"/>
    </row>
    <row r="52" spans="1:6" s="74" customFormat="1" ht="33">
      <c r="A52" s="505"/>
      <c r="B52" s="507"/>
      <c r="C52" s="124" t="s">
        <v>981</v>
      </c>
      <c r="D52" s="34"/>
      <c r="E52" s="34"/>
      <c r="F52" s="34"/>
    </row>
    <row r="53" spans="1:6" s="74" customFormat="1" ht="16.5">
      <c r="A53" s="505"/>
      <c r="B53" s="507"/>
      <c r="C53" s="123" t="s">
        <v>1043</v>
      </c>
      <c r="D53" s="34"/>
      <c r="E53" s="34"/>
      <c r="F53" s="34"/>
    </row>
    <row r="54" spans="1:6" s="8" customFormat="1" ht="16.5" customHeight="1">
      <c r="A54" s="497"/>
      <c r="B54" s="498" t="s">
        <v>1148</v>
      </c>
      <c r="C54" s="80" t="s">
        <v>1039</v>
      </c>
      <c r="D54" s="14">
        <f>D55+D56+D57+D58+D59</f>
        <v>216</v>
      </c>
      <c r="E54" s="14">
        <f>E55+E56+E57+E58+E59</f>
        <v>74.4</v>
      </c>
      <c r="F54" s="14">
        <f>E54/D54*100-100</f>
        <v>-65.55555555555554</v>
      </c>
    </row>
    <row r="55" spans="1:6" s="8" customFormat="1" ht="16.5">
      <c r="A55" s="497"/>
      <c r="B55" s="498"/>
      <c r="C55" s="81" t="s">
        <v>1040</v>
      </c>
      <c r="D55" s="14">
        <v>216</v>
      </c>
      <c r="E55" s="14">
        <v>74.4</v>
      </c>
      <c r="F55" s="14">
        <f>E55/D55*100-100</f>
        <v>-65.55555555555554</v>
      </c>
    </row>
    <row r="56" spans="1:6" s="8" customFormat="1" ht="12.75" customHeight="1">
      <c r="A56" s="497"/>
      <c r="B56" s="498"/>
      <c r="C56" s="80" t="s">
        <v>1041</v>
      </c>
      <c r="D56" s="14"/>
      <c r="E56" s="14"/>
      <c r="F56" s="14"/>
    </row>
    <row r="57" spans="1:6" s="8" customFormat="1" ht="15" customHeight="1">
      <c r="A57" s="497"/>
      <c r="B57" s="498"/>
      <c r="C57" s="80" t="s">
        <v>1042</v>
      </c>
      <c r="D57" s="35"/>
      <c r="E57" s="35"/>
      <c r="F57" s="34"/>
    </row>
    <row r="58" spans="1:6" s="8" customFormat="1" ht="30.75" customHeight="1">
      <c r="A58" s="497"/>
      <c r="B58" s="498"/>
      <c r="C58" s="81" t="s">
        <v>981</v>
      </c>
      <c r="D58" s="35"/>
      <c r="E58" s="35"/>
      <c r="F58" s="34"/>
    </row>
    <row r="59" spans="1:6" s="8" customFormat="1" ht="20.25" customHeight="1">
      <c r="A59" s="497"/>
      <c r="B59" s="498"/>
      <c r="C59" s="80" t="s">
        <v>1043</v>
      </c>
      <c r="D59" s="35"/>
      <c r="E59" s="35"/>
      <c r="F59" s="34"/>
    </row>
    <row r="60" spans="1:6" s="8" customFormat="1" ht="16.5" customHeight="1">
      <c r="A60" s="497"/>
      <c r="B60" s="498" t="s">
        <v>1149</v>
      </c>
      <c r="C60" s="80" t="s">
        <v>1039</v>
      </c>
      <c r="D60" s="14">
        <f>D61+D62+D63+D64+D65</f>
        <v>309</v>
      </c>
      <c r="E60" s="14">
        <f>E61+E62+E63+E64+E65</f>
        <v>93.9</v>
      </c>
      <c r="F60" s="34">
        <f>E60/D60*100-100</f>
        <v>-69.6116504854369</v>
      </c>
    </row>
    <row r="61" spans="1:6" s="8" customFormat="1" ht="16.5">
      <c r="A61" s="497"/>
      <c r="B61" s="498"/>
      <c r="C61" s="81" t="s">
        <v>1040</v>
      </c>
      <c r="D61" s="14">
        <v>309</v>
      </c>
      <c r="E61" s="14">
        <v>93.9</v>
      </c>
      <c r="F61" s="34">
        <f>E61/D61*100-100</f>
        <v>-69.6116504854369</v>
      </c>
    </row>
    <row r="62" spans="1:6" s="8" customFormat="1" ht="12.75" customHeight="1">
      <c r="A62" s="497"/>
      <c r="B62" s="498"/>
      <c r="C62" s="80" t="s">
        <v>1041</v>
      </c>
      <c r="D62" s="14"/>
      <c r="E62" s="14"/>
      <c r="F62" s="34"/>
    </row>
    <row r="63" spans="1:6" s="8" customFormat="1" ht="15" customHeight="1">
      <c r="A63" s="497"/>
      <c r="B63" s="498"/>
      <c r="C63" s="80" t="s">
        <v>1042</v>
      </c>
      <c r="D63" s="35"/>
      <c r="E63" s="35"/>
      <c r="F63" s="34"/>
    </row>
    <row r="64" spans="1:6" s="8" customFormat="1" ht="30.75" customHeight="1">
      <c r="A64" s="497"/>
      <c r="B64" s="498"/>
      <c r="C64" s="81" t="s">
        <v>981</v>
      </c>
      <c r="D64" s="35"/>
      <c r="E64" s="35"/>
      <c r="F64" s="34"/>
    </row>
    <row r="65" spans="1:6" s="8" customFormat="1" ht="20.25" customHeight="1">
      <c r="A65" s="497"/>
      <c r="B65" s="498"/>
      <c r="C65" s="80" t="s">
        <v>1043</v>
      </c>
      <c r="D65" s="35"/>
      <c r="E65" s="35"/>
      <c r="F65" s="34"/>
    </row>
    <row r="66" spans="1:6" s="74" customFormat="1" ht="16.5">
      <c r="A66" s="505"/>
      <c r="B66" s="507" t="s">
        <v>1150</v>
      </c>
      <c r="C66" s="76" t="s">
        <v>1039</v>
      </c>
      <c r="D66" s="36">
        <f>D67+D68+D69+D70+D71</f>
        <v>4578.3</v>
      </c>
      <c r="E66" s="36">
        <f>E67+E68+E69+E70+E71</f>
        <v>1518.3</v>
      </c>
      <c r="F66" s="34">
        <f>E66/D66*100-100</f>
        <v>-66.83703558089248</v>
      </c>
    </row>
    <row r="67" spans="1:6" s="74" customFormat="1" ht="33">
      <c r="A67" s="505"/>
      <c r="B67" s="507"/>
      <c r="C67" s="75" t="s">
        <v>1040</v>
      </c>
      <c r="D67" s="37">
        <f>D73+D79+D85</f>
        <v>1722</v>
      </c>
      <c r="E67" s="37">
        <f>E73+E79+E85</f>
        <v>72.9</v>
      </c>
      <c r="F67" s="37">
        <f>E67/D67*100-100</f>
        <v>-95.76655052264809</v>
      </c>
    </row>
    <row r="68" spans="1:6" s="74" customFormat="1" ht="16.5">
      <c r="A68" s="505"/>
      <c r="B68" s="507"/>
      <c r="C68" s="76" t="s">
        <v>1041</v>
      </c>
      <c r="D68" s="36"/>
      <c r="E68" s="36"/>
      <c r="F68" s="34"/>
    </row>
    <row r="69" spans="1:6" s="74" customFormat="1" ht="16.5">
      <c r="A69" s="505"/>
      <c r="B69" s="507"/>
      <c r="C69" s="76" t="s">
        <v>1042</v>
      </c>
      <c r="D69" s="36">
        <f>D75+D81+D87</f>
        <v>1292</v>
      </c>
      <c r="E69" s="36">
        <f>E75+E81+E87</f>
        <v>640.6</v>
      </c>
      <c r="F69" s="34">
        <f>E69/D69*100-100</f>
        <v>-50.417956656346746</v>
      </c>
    </row>
    <row r="70" spans="1:6" s="74" customFormat="1" ht="33">
      <c r="A70" s="505"/>
      <c r="B70" s="507"/>
      <c r="C70" s="75" t="s">
        <v>981</v>
      </c>
      <c r="D70" s="36"/>
      <c r="E70" s="36"/>
      <c r="F70" s="34"/>
    </row>
    <row r="71" spans="1:6" s="74" customFormat="1" ht="16.5">
      <c r="A71" s="505"/>
      <c r="B71" s="507"/>
      <c r="C71" s="76" t="s">
        <v>1043</v>
      </c>
      <c r="D71" s="36">
        <f>D77+D83+D89</f>
        <v>1564.3</v>
      </c>
      <c r="E71" s="36">
        <f>E77+E83+E89</f>
        <v>804.8</v>
      </c>
      <c r="F71" s="34">
        <f>E71/D71*100-100</f>
        <v>-48.55206801764368</v>
      </c>
    </row>
    <row r="72" spans="1:6" s="8" customFormat="1" ht="16.5">
      <c r="A72" s="497"/>
      <c r="B72" s="498" t="s">
        <v>1151</v>
      </c>
      <c r="C72" s="80" t="s">
        <v>1039</v>
      </c>
      <c r="D72" s="35">
        <f>D73+D74+D75+D76+D77</f>
        <v>3236.3</v>
      </c>
      <c r="E72" s="35">
        <f>E73+E74+E75+E76+E77</f>
        <v>866.4</v>
      </c>
      <c r="F72" s="14">
        <f>E72/D72*100-100</f>
        <v>-73.22868708092575</v>
      </c>
    </row>
    <row r="73" spans="1:6" s="8" customFormat="1" ht="16.5">
      <c r="A73" s="497"/>
      <c r="B73" s="498"/>
      <c r="C73" s="81" t="s">
        <v>1040</v>
      </c>
      <c r="D73" s="38">
        <v>1682</v>
      </c>
      <c r="E73" s="38">
        <v>61.6</v>
      </c>
      <c r="F73" s="38">
        <f>E73/D73*100-100</f>
        <v>-96.33769322235435</v>
      </c>
    </row>
    <row r="74" spans="1:6" s="8" customFormat="1" ht="16.5">
      <c r="A74" s="497"/>
      <c r="B74" s="498"/>
      <c r="C74" s="80" t="s">
        <v>1041</v>
      </c>
      <c r="D74" s="35"/>
      <c r="E74" s="35"/>
      <c r="F74" s="14"/>
    </row>
    <row r="75" spans="1:6" s="8" customFormat="1" ht="16.5">
      <c r="A75" s="497"/>
      <c r="B75" s="498"/>
      <c r="C75" s="80" t="s">
        <v>1042</v>
      </c>
      <c r="D75" s="35"/>
      <c r="E75" s="35"/>
      <c r="F75" s="14"/>
    </row>
    <row r="76" spans="1:6" s="8" customFormat="1" ht="16.5">
      <c r="A76" s="497"/>
      <c r="B76" s="498"/>
      <c r="C76" s="81" t="s">
        <v>981</v>
      </c>
      <c r="D76" s="35"/>
      <c r="E76" s="35"/>
      <c r="F76" s="14"/>
    </row>
    <row r="77" spans="1:6" s="8" customFormat="1" ht="16.5">
      <c r="A77" s="497"/>
      <c r="B77" s="498"/>
      <c r="C77" s="80" t="s">
        <v>1043</v>
      </c>
      <c r="D77" s="35">
        <v>1554.3</v>
      </c>
      <c r="E77" s="35">
        <v>804.8</v>
      </c>
      <c r="F77" s="14">
        <f>E77/D77*100-100</f>
        <v>-48.22106414463102</v>
      </c>
    </row>
    <row r="78" spans="1:6" s="8" customFormat="1" ht="16.5">
      <c r="A78" s="497"/>
      <c r="B78" s="498" t="s">
        <v>1152</v>
      </c>
      <c r="C78" s="80" t="s">
        <v>1039</v>
      </c>
      <c r="D78" s="35">
        <f>D79+D80+D81+D82+D83</f>
        <v>1292</v>
      </c>
      <c r="E78" s="35">
        <f>E79+E80+E81+E82+E83</f>
        <v>640.6</v>
      </c>
      <c r="F78" s="14">
        <f>E78/D78*100-100</f>
        <v>-50.417956656346746</v>
      </c>
    </row>
    <row r="79" spans="1:6" s="8" customFormat="1" ht="16.5">
      <c r="A79" s="497"/>
      <c r="B79" s="498"/>
      <c r="C79" s="81" t="s">
        <v>1040</v>
      </c>
      <c r="D79" s="35"/>
      <c r="E79" s="35"/>
      <c r="F79" s="14"/>
    </row>
    <row r="80" spans="1:6" s="8" customFormat="1" ht="16.5">
      <c r="A80" s="497"/>
      <c r="B80" s="498"/>
      <c r="C80" s="80" t="s">
        <v>1041</v>
      </c>
      <c r="D80" s="35"/>
      <c r="E80" s="35"/>
      <c r="F80" s="14"/>
    </row>
    <row r="81" spans="1:6" s="8" customFormat="1" ht="16.5">
      <c r="A81" s="497"/>
      <c r="B81" s="498"/>
      <c r="C81" s="80" t="s">
        <v>1042</v>
      </c>
      <c r="D81" s="35">
        <v>1292</v>
      </c>
      <c r="E81" s="35">
        <v>640.6</v>
      </c>
      <c r="F81" s="14">
        <f>E81/D81*100-100</f>
        <v>-50.417956656346746</v>
      </c>
    </row>
    <row r="82" spans="1:6" s="8" customFormat="1" ht="16.5">
      <c r="A82" s="497"/>
      <c r="B82" s="498"/>
      <c r="C82" s="81" t="s">
        <v>981</v>
      </c>
      <c r="D82" s="35"/>
      <c r="E82" s="35"/>
      <c r="F82" s="14"/>
    </row>
    <row r="83" spans="1:6" s="8" customFormat="1" ht="16.5">
      <c r="A83" s="497"/>
      <c r="B83" s="498"/>
      <c r="C83" s="80" t="s">
        <v>1043</v>
      </c>
      <c r="D83" s="35"/>
      <c r="E83" s="35"/>
      <c r="F83" s="14"/>
    </row>
    <row r="84" spans="1:6" s="8" customFormat="1" ht="16.5">
      <c r="A84" s="497"/>
      <c r="B84" s="498" t="s">
        <v>1153</v>
      </c>
      <c r="C84" s="80" t="s">
        <v>1039</v>
      </c>
      <c r="D84" s="35">
        <f>D85+D86+D87+D88+D89</f>
        <v>50</v>
      </c>
      <c r="E84" s="35">
        <f>E85+E86+E87+E88+E89</f>
        <v>11.3</v>
      </c>
      <c r="F84" s="14">
        <f>E84/D84*100-100</f>
        <v>-77.4</v>
      </c>
    </row>
    <row r="85" spans="1:6" s="8" customFormat="1" ht="16.5">
      <c r="A85" s="497"/>
      <c r="B85" s="498"/>
      <c r="C85" s="81" t="s">
        <v>1040</v>
      </c>
      <c r="D85" s="14">
        <v>40</v>
      </c>
      <c r="E85" s="14">
        <v>11.3</v>
      </c>
      <c r="F85" s="14">
        <f>E85/D85*100-100</f>
        <v>-71.75</v>
      </c>
    </row>
    <row r="86" spans="1:6" s="8" customFormat="1" ht="16.5">
      <c r="A86" s="497"/>
      <c r="B86" s="498"/>
      <c r="C86" s="80" t="s">
        <v>1041</v>
      </c>
      <c r="D86" s="35"/>
      <c r="E86" s="35"/>
      <c r="F86" s="34"/>
    </row>
    <row r="87" spans="1:6" s="8" customFormat="1" ht="16.5">
      <c r="A87" s="497"/>
      <c r="B87" s="498"/>
      <c r="C87" s="80" t="s">
        <v>1042</v>
      </c>
      <c r="D87" s="35"/>
      <c r="E87" s="35"/>
      <c r="F87" s="34"/>
    </row>
    <row r="88" spans="1:6" s="8" customFormat="1" ht="16.5">
      <c r="A88" s="497"/>
      <c r="B88" s="498"/>
      <c r="C88" s="81" t="s">
        <v>981</v>
      </c>
      <c r="D88" s="35"/>
      <c r="E88" s="35"/>
      <c r="F88" s="34"/>
    </row>
    <row r="89" spans="1:6" s="8" customFormat="1" ht="16.5">
      <c r="A89" s="497"/>
      <c r="B89" s="498"/>
      <c r="C89" s="80" t="s">
        <v>1043</v>
      </c>
      <c r="D89" s="35">
        <v>10</v>
      </c>
      <c r="E89" s="35">
        <v>0</v>
      </c>
      <c r="F89" s="14">
        <f>E89/D89*100-100</f>
        <v>-100</v>
      </c>
    </row>
    <row r="90" spans="1:6" s="74" customFormat="1" ht="16.5">
      <c r="A90" s="505"/>
      <c r="B90" s="507" t="s">
        <v>197</v>
      </c>
      <c r="C90" s="76" t="s">
        <v>1039</v>
      </c>
      <c r="D90" s="34">
        <f>D91+D92+D93+D94+D95</f>
        <v>9715</v>
      </c>
      <c r="E90" s="34">
        <f>E91+E92+E93+E94+E95</f>
        <v>4282.6</v>
      </c>
      <c r="F90" s="34">
        <f>E90/D90*100-100</f>
        <v>-55.917653113741636</v>
      </c>
    </row>
    <row r="91" spans="1:6" s="74" customFormat="1" ht="33">
      <c r="A91" s="505"/>
      <c r="B91" s="507"/>
      <c r="C91" s="75" t="s">
        <v>1040</v>
      </c>
      <c r="D91" s="34">
        <f>D97+D103</f>
        <v>9715</v>
      </c>
      <c r="E91" s="34">
        <f>E97+E103</f>
        <v>4282.6</v>
      </c>
      <c r="F91" s="34">
        <f>E91/D91*100-100</f>
        <v>-55.917653113741636</v>
      </c>
    </row>
    <row r="92" spans="1:6" s="74" customFormat="1" ht="16.5">
      <c r="A92" s="505"/>
      <c r="B92" s="507"/>
      <c r="C92" s="76" t="s">
        <v>1041</v>
      </c>
      <c r="D92" s="34"/>
      <c r="E92" s="34"/>
      <c r="F92" s="34"/>
    </row>
    <row r="93" spans="1:6" s="74" customFormat="1" ht="16.5">
      <c r="A93" s="505"/>
      <c r="B93" s="507"/>
      <c r="C93" s="76" t="s">
        <v>1042</v>
      </c>
      <c r="D93" s="34"/>
      <c r="E93" s="34"/>
      <c r="F93" s="34"/>
    </row>
    <row r="94" spans="1:6" s="74" customFormat="1" ht="33">
      <c r="A94" s="505"/>
      <c r="B94" s="507"/>
      <c r="C94" s="75" t="s">
        <v>981</v>
      </c>
      <c r="D94" s="34"/>
      <c r="E94" s="34"/>
      <c r="F94" s="34"/>
    </row>
    <row r="95" spans="1:6" s="74" customFormat="1" ht="16.5">
      <c r="A95" s="505"/>
      <c r="B95" s="507"/>
      <c r="C95" s="76" t="s">
        <v>1043</v>
      </c>
      <c r="D95" s="34"/>
      <c r="E95" s="34"/>
      <c r="F95" s="34"/>
    </row>
    <row r="96" spans="1:6" s="8" customFormat="1" ht="16.5" customHeight="1">
      <c r="A96" s="497"/>
      <c r="B96" s="498" t="s">
        <v>1154</v>
      </c>
      <c r="C96" s="80" t="s">
        <v>1039</v>
      </c>
      <c r="D96" s="14">
        <f>D97+D98+D99+D100+D101</f>
        <v>8215</v>
      </c>
      <c r="E96" s="14">
        <f>E97+E98+E99+E100+E101</f>
        <v>3741.8</v>
      </c>
      <c r="F96" s="14">
        <f>E96/D96*100-100</f>
        <v>-54.45161290322581</v>
      </c>
    </row>
    <row r="97" spans="1:6" s="8" customFormat="1" ht="16.5">
      <c r="A97" s="497"/>
      <c r="B97" s="498"/>
      <c r="C97" s="81" t="s">
        <v>1040</v>
      </c>
      <c r="D97" s="14">
        <v>8215</v>
      </c>
      <c r="E97" s="14">
        <v>3741.8</v>
      </c>
      <c r="F97" s="14">
        <f>E97/D97*100-100</f>
        <v>-54.45161290322581</v>
      </c>
    </row>
    <row r="98" spans="1:6" s="8" customFormat="1" ht="12.75" customHeight="1">
      <c r="A98" s="497"/>
      <c r="B98" s="498"/>
      <c r="C98" s="80" t="s">
        <v>1041</v>
      </c>
      <c r="D98" s="14"/>
      <c r="E98" s="14"/>
      <c r="F98" s="14"/>
    </row>
    <row r="99" spans="1:6" s="8" customFormat="1" ht="15" customHeight="1">
      <c r="A99" s="497"/>
      <c r="B99" s="498"/>
      <c r="C99" s="80" t="s">
        <v>1042</v>
      </c>
      <c r="D99" s="35"/>
      <c r="E99" s="35"/>
      <c r="F99" s="34"/>
    </row>
    <row r="100" spans="1:6" s="8" customFormat="1" ht="31.5" customHeight="1">
      <c r="A100" s="497"/>
      <c r="B100" s="498"/>
      <c r="C100" s="81" t="s">
        <v>981</v>
      </c>
      <c r="D100" s="35"/>
      <c r="E100" s="35"/>
      <c r="F100" s="34"/>
    </row>
    <row r="101" spans="1:6" s="8" customFormat="1" ht="20.25" customHeight="1">
      <c r="A101" s="497"/>
      <c r="B101" s="498"/>
      <c r="C101" s="80" t="s">
        <v>1043</v>
      </c>
      <c r="D101" s="35"/>
      <c r="E101" s="35"/>
      <c r="F101" s="34"/>
    </row>
    <row r="102" spans="1:6" s="8" customFormat="1" ht="16.5" customHeight="1">
      <c r="A102" s="497"/>
      <c r="B102" s="498" t="s">
        <v>1155</v>
      </c>
      <c r="C102" s="80" t="s">
        <v>1039</v>
      </c>
      <c r="D102" s="14">
        <f>D103+D104+D105+D106+D107</f>
        <v>1500</v>
      </c>
      <c r="E102" s="14">
        <f>E103+E104+E105+E106+E107</f>
        <v>540.8</v>
      </c>
      <c r="F102" s="14">
        <f>E102/D102*100-100</f>
        <v>-63.946666666666665</v>
      </c>
    </row>
    <row r="103" spans="1:6" s="8" customFormat="1" ht="16.5">
      <c r="A103" s="497"/>
      <c r="B103" s="498"/>
      <c r="C103" s="81" t="s">
        <v>1040</v>
      </c>
      <c r="D103" s="14">
        <v>1500</v>
      </c>
      <c r="E103" s="14">
        <v>540.8</v>
      </c>
      <c r="F103" s="14">
        <f>E103/D103*100-100</f>
        <v>-63.946666666666665</v>
      </c>
    </row>
    <row r="104" spans="1:6" s="8" customFormat="1" ht="12.75" customHeight="1">
      <c r="A104" s="497"/>
      <c r="B104" s="498"/>
      <c r="C104" s="80" t="s">
        <v>1041</v>
      </c>
      <c r="D104" s="14"/>
      <c r="E104" s="14"/>
      <c r="F104" s="34"/>
    </row>
    <row r="105" spans="1:6" s="8" customFormat="1" ht="15" customHeight="1">
      <c r="A105" s="497"/>
      <c r="B105" s="498"/>
      <c r="C105" s="80" t="s">
        <v>1042</v>
      </c>
      <c r="D105" s="35"/>
      <c r="E105" s="35"/>
      <c r="F105" s="34"/>
    </row>
    <row r="106" spans="1:6" s="8" customFormat="1" ht="31.5" customHeight="1">
      <c r="A106" s="497"/>
      <c r="B106" s="498"/>
      <c r="C106" s="81" t="s">
        <v>981</v>
      </c>
      <c r="D106" s="35"/>
      <c r="E106" s="35"/>
      <c r="F106" s="34"/>
    </row>
    <row r="107" spans="1:6" s="8" customFormat="1" ht="27.75" customHeight="1">
      <c r="A107" s="497"/>
      <c r="B107" s="498"/>
      <c r="C107" s="80" t="s">
        <v>1043</v>
      </c>
      <c r="D107" s="39"/>
      <c r="E107" s="40"/>
      <c r="F107" s="41"/>
    </row>
    <row r="108" spans="1:6" s="8" customFormat="1" ht="16.5">
      <c r="A108" s="6"/>
      <c r="B108" s="49"/>
      <c r="C108" s="6"/>
      <c r="D108" s="6"/>
      <c r="E108" s="6"/>
      <c r="F108" s="6"/>
    </row>
    <row r="109" spans="1:6" s="8" customFormat="1" ht="22.5" customHeight="1">
      <c r="A109" s="4" t="s">
        <v>1133</v>
      </c>
      <c r="B109" s="471" t="s">
        <v>1144</v>
      </c>
      <c r="C109" s="77" t="s">
        <v>1039</v>
      </c>
      <c r="D109" s="36">
        <f>D110+D111+D112+D113</f>
        <v>1590760</v>
      </c>
      <c r="E109" s="36">
        <f>E110+E111+E112+E113</f>
        <v>813596.9000000001</v>
      </c>
      <c r="F109" s="78">
        <f aca="true" t="shared" si="0" ref="F109:F119">(E109/D109*100)-100</f>
        <v>-48.8548303955342</v>
      </c>
    </row>
    <row r="110" spans="1:6" s="8" customFormat="1" ht="16.5">
      <c r="A110" s="4"/>
      <c r="B110" s="472"/>
      <c r="C110" s="79" t="s">
        <v>1040</v>
      </c>
      <c r="D110" s="36">
        <v>662786</v>
      </c>
      <c r="E110" s="36">
        <v>318267.7</v>
      </c>
      <c r="F110" s="78">
        <f t="shared" si="0"/>
        <v>-51.980322457022325</v>
      </c>
    </row>
    <row r="111" spans="1:6" s="8" customFormat="1" ht="16.5">
      <c r="A111" s="4"/>
      <c r="B111" s="472"/>
      <c r="C111" s="79" t="s">
        <v>1041</v>
      </c>
      <c r="D111" s="36">
        <v>0</v>
      </c>
      <c r="E111" s="36">
        <v>0</v>
      </c>
      <c r="F111" s="36"/>
    </row>
    <row r="112" spans="1:6" s="8" customFormat="1" ht="16.5">
      <c r="A112" s="4"/>
      <c r="B112" s="472"/>
      <c r="C112" s="77" t="s">
        <v>1042</v>
      </c>
      <c r="D112" s="36">
        <v>812137</v>
      </c>
      <c r="E112" s="36">
        <v>437638.4</v>
      </c>
      <c r="F112" s="78">
        <f t="shared" si="0"/>
        <v>-46.11273713671461</v>
      </c>
    </row>
    <row r="113" spans="1:6" s="8" customFormat="1" ht="16.5">
      <c r="A113" s="4"/>
      <c r="B113" s="473"/>
      <c r="C113" s="79" t="s">
        <v>1043</v>
      </c>
      <c r="D113" s="36">
        <v>115837</v>
      </c>
      <c r="E113" s="36">
        <v>57690.8</v>
      </c>
      <c r="F113" s="78">
        <f t="shared" si="0"/>
        <v>-50.19656931723024</v>
      </c>
    </row>
    <row r="114" spans="1:6" s="8" customFormat="1" ht="33" customHeight="1">
      <c r="A114" s="4"/>
      <c r="B114" s="471" t="s">
        <v>314</v>
      </c>
      <c r="C114" s="79" t="s">
        <v>1039</v>
      </c>
      <c r="D114" s="36">
        <v>584452</v>
      </c>
      <c r="E114" s="36">
        <f>E115+E116+E117+E118</f>
        <v>281028.9</v>
      </c>
      <c r="F114" s="78">
        <f t="shared" si="0"/>
        <v>-51.9158288447982</v>
      </c>
    </row>
    <row r="115" spans="1:6" s="8" customFormat="1" ht="16.5">
      <c r="A115" s="4"/>
      <c r="B115" s="472"/>
      <c r="C115" s="79" t="s">
        <v>1040</v>
      </c>
      <c r="D115" s="36">
        <v>283870</v>
      </c>
      <c r="E115" s="36">
        <v>143139.4</v>
      </c>
      <c r="F115" s="78">
        <f t="shared" si="0"/>
        <v>-49.575721280868</v>
      </c>
    </row>
    <row r="116" spans="1:6" s="8" customFormat="1" ht="16.5">
      <c r="A116" s="4"/>
      <c r="B116" s="472"/>
      <c r="C116" s="79" t="s">
        <v>1041</v>
      </c>
      <c r="D116" s="36">
        <v>0</v>
      </c>
      <c r="E116" s="36">
        <v>0</v>
      </c>
      <c r="F116" s="36"/>
    </row>
    <row r="117" spans="1:6" s="8" customFormat="1" ht="16.5">
      <c r="A117" s="4"/>
      <c r="B117" s="472"/>
      <c r="C117" s="79" t="s">
        <v>1042</v>
      </c>
      <c r="D117" s="36">
        <v>225208</v>
      </c>
      <c r="E117" s="36">
        <v>100723.5</v>
      </c>
      <c r="F117" s="78">
        <f t="shared" si="0"/>
        <v>-55.27534545842066</v>
      </c>
    </row>
    <row r="118" spans="1:6" s="8" customFormat="1" ht="16.5">
      <c r="A118" s="4"/>
      <c r="B118" s="473"/>
      <c r="C118" s="79" t="s">
        <v>1043</v>
      </c>
      <c r="D118" s="36">
        <v>75374</v>
      </c>
      <c r="E118" s="36">
        <v>37166</v>
      </c>
      <c r="F118" s="78">
        <f t="shared" si="0"/>
        <v>-50.6912197840104</v>
      </c>
    </row>
    <row r="119" spans="1:6" s="8" customFormat="1" ht="16.5">
      <c r="A119" s="4"/>
      <c r="B119" s="341" t="s">
        <v>315</v>
      </c>
      <c r="C119" s="6" t="s">
        <v>1039</v>
      </c>
      <c r="D119" s="35">
        <v>224938</v>
      </c>
      <c r="E119" s="35">
        <f>E120+E121+E122+E123</f>
        <v>100653.7</v>
      </c>
      <c r="F119" s="42">
        <f t="shared" si="0"/>
        <v>-55.25269185286613</v>
      </c>
    </row>
    <row r="120" spans="1:6" s="8" customFormat="1" ht="16.5">
      <c r="A120" s="4"/>
      <c r="B120" s="499"/>
      <c r="C120" s="6" t="s">
        <v>1040</v>
      </c>
      <c r="D120" s="35">
        <v>0</v>
      </c>
      <c r="E120" s="35">
        <v>0</v>
      </c>
      <c r="F120" s="35"/>
    </row>
    <row r="121" spans="1:6" s="8" customFormat="1" ht="16.5">
      <c r="A121" s="4"/>
      <c r="B121" s="499"/>
      <c r="C121" s="6" t="s">
        <v>1041</v>
      </c>
      <c r="D121" s="35">
        <v>0</v>
      </c>
      <c r="E121" s="35">
        <v>0</v>
      </c>
      <c r="F121" s="35"/>
    </row>
    <row r="122" spans="1:6" s="8" customFormat="1" ht="16.5">
      <c r="A122" s="4"/>
      <c r="B122" s="499"/>
      <c r="C122" s="6" t="s">
        <v>1042</v>
      </c>
      <c r="D122" s="35">
        <v>224938</v>
      </c>
      <c r="E122" s="35">
        <v>100653.7</v>
      </c>
      <c r="F122" s="42">
        <f>(E122/D122*100)-100</f>
        <v>-55.25269185286613</v>
      </c>
    </row>
    <row r="123" spans="1:6" s="8" customFormat="1" ht="16.5">
      <c r="A123" s="4"/>
      <c r="B123" s="500"/>
      <c r="C123" s="6" t="s">
        <v>1043</v>
      </c>
      <c r="D123" s="35">
        <v>0</v>
      </c>
      <c r="E123" s="35">
        <v>0</v>
      </c>
      <c r="F123" s="35"/>
    </row>
    <row r="124" spans="1:6" s="8" customFormat="1" ht="16.5">
      <c r="A124" s="4"/>
      <c r="B124" s="341" t="s">
        <v>316</v>
      </c>
      <c r="C124" s="6" t="s">
        <v>1039</v>
      </c>
      <c r="D124" s="35">
        <v>274741</v>
      </c>
      <c r="E124" s="35">
        <f>E125+E126+E127+E128</f>
        <v>125054.1</v>
      </c>
      <c r="F124" s="42">
        <f>(E124/D124*100)-100</f>
        <v>-54.48291299805999</v>
      </c>
    </row>
    <row r="125" spans="1:6" s="8" customFormat="1" ht="16.5">
      <c r="A125" s="4"/>
      <c r="B125" s="499"/>
      <c r="C125" s="6" t="s">
        <v>1040</v>
      </c>
      <c r="D125" s="35">
        <v>199367</v>
      </c>
      <c r="E125" s="35">
        <v>87888.1</v>
      </c>
      <c r="F125" s="42">
        <f>(E125/D125*100)-100</f>
        <v>-55.9164254866653</v>
      </c>
    </row>
    <row r="126" spans="1:6" s="8" customFormat="1" ht="16.5">
      <c r="A126" s="4"/>
      <c r="B126" s="499"/>
      <c r="C126" s="6" t="s">
        <v>1041</v>
      </c>
      <c r="D126" s="35">
        <v>0</v>
      </c>
      <c r="E126" s="35">
        <v>0</v>
      </c>
      <c r="F126" s="35"/>
    </row>
    <row r="127" spans="1:6" s="8" customFormat="1" ht="16.5">
      <c r="A127" s="4"/>
      <c r="B127" s="499"/>
      <c r="C127" s="6" t="s">
        <v>1042</v>
      </c>
      <c r="D127" s="35">
        <v>0</v>
      </c>
      <c r="E127" s="35">
        <v>0</v>
      </c>
      <c r="F127" s="35"/>
    </row>
    <row r="128" spans="1:6" s="8" customFormat="1" ht="16.5">
      <c r="A128" s="4"/>
      <c r="B128" s="500"/>
      <c r="C128" s="6" t="s">
        <v>1043</v>
      </c>
      <c r="D128" s="35">
        <v>75374</v>
      </c>
      <c r="E128" s="35">
        <v>37166</v>
      </c>
      <c r="F128" s="43">
        <f>(E128/D128*100)-100</f>
        <v>-50.6912197840104</v>
      </c>
    </row>
    <row r="129" spans="1:6" s="8" customFormat="1" ht="16.5">
      <c r="A129" s="4"/>
      <c r="B129" s="341" t="s">
        <v>378</v>
      </c>
      <c r="C129" s="6" t="s">
        <v>1039</v>
      </c>
      <c r="D129" s="35">
        <v>84247</v>
      </c>
      <c r="E129" s="35">
        <f>E130+E131+E132+E133</f>
        <v>55184.5</v>
      </c>
      <c r="F129" s="42">
        <f>(E129/D129*100)-100</f>
        <v>-34.49677733331751</v>
      </c>
    </row>
    <row r="130" spans="1:6" s="8" customFormat="1" ht="16.5">
      <c r="A130" s="4"/>
      <c r="B130" s="499"/>
      <c r="C130" s="6" t="s">
        <v>1040</v>
      </c>
      <c r="D130" s="35">
        <v>84247</v>
      </c>
      <c r="E130" s="35">
        <v>55184.5</v>
      </c>
      <c r="F130" s="43">
        <f>(E130/D130*100)-100</f>
        <v>-34.49677733331751</v>
      </c>
    </row>
    <row r="131" spans="1:6" s="8" customFormat="1" ht="16.5">
      <c r="A131" s="4"/>
      <c r="B131" s="499"/>
      <c r="C131" s="6" t="s">
        <v>1041</v>
      </c>
      <c r="D131" s="35">
        <v>0</v>
      </c>
      <c r="E131" s="35">
        <v>0</v>
      </c>
      <c r="F131" s="35"/>
    </row>
    <row r="132" spans="1:6" s="8" customFormat="1" ht="16.5">
      <c r="A132" s="4"/>
      <c r="B132" s="499"/>
      <c r="C132" s="6" t="s">
        <v>1042</v>
      </c>
      <c r="D132" s="35">
        <v>0</v>
      </c>
      <c r="E132" s="35">
        <v>0</v>
      </c>
      <c r="F132" s="35"/>
    </row>
    <row r="133" spans="1:6" s="8" customFormat="1" ht="16.5">
      <c r="A133" s="4"/>
      <c r="B133" s="500"/>
      <c r="C133" s="6" t="s">
        <v>1043</v>
      </c>
      <c r="D133" s="35">
        <v>0</v>
      </c>
      <c r="E133" s="35">
        <v>0</v>
      </c>
      <c r="F133" s="35"/>
    </row>
    <row r="134" spans="1:6" s="8" customFormat="1" ht="16.5">
      <c r="A134" s="4"/>
      <c r="B134" s="341" t="s">
        <v>509</v>
      </c>
      <c r="C134" s="6" t="s">
        <v>1039</v>
      </c>
      <c r="D134" s="35">
        <v>526</v>
      </c>
      <c r="E134" s="35">
        <f>E135+E136+E137+E138</f>
        <v>136.6</v>
      </c>
      <c r="F134" s="42">
        <f aca="true" t="shared" si="1" ref="F134:F150">(E134/D134*100)-100</f>
        <v>-74.03041825095056</v>
      </c>
    </row>
    <row r="135" spans="1:6" s="8" customFormat="1" ht="16.5">
      <c r="A135" s="4"/>
      <c r="B135" s="499"/>
      <c r="C135" s="6" t="s">
        <v>1040</v>
      </c>
      <c r="D135" s="35">
        <v>256</v>
      </c>
      <c r="E135" s="35">
        <v>66.8</v>
      </c>
      <c r="F135" s="43">
        <f t="shared" si="1"/>
        <v>-73.90625</v>
      </c>
    </row>
    <row r="136" spans="1:6" s="8" customFormat="1" ht="16.5">
      <c r="A136" s="4"/>
      <c r="B136" s="499"/>
      <c r="C136" s="6" t="s">
        <v>1041</v>
      </c>
      <c r="D136" s="35">
        <v>0</v>
      </c>
      <c r="E136" s="35">
        <v>0</v>
      </c>
      <c r="F136" s="44"/>
    </row>
    <row r="137" spans="1:6" s="8" customFormat="1" ht="16.5">
      <c r="A137" s="4"/>
      <c r="B137" s="499"/>
      <c r="C137" s="6" t="s">
        <v>1042</v>
      </c>
      <c r="D137" s="35">
        <v>270</v>
      </c>
      <c r="E137" s="35">
        <v>69.8</v>
      </c>
      <c r="F137" s="43">
        <f t="shared" si="1"/>
        <v>-74.14814814814815</v>
      </c>
    </row>
    <row r="138" spans="1:6" s="8" customFormat="1" ht="16.5">
      <c r="A138" s="4"/>
      <c r="B138" s="500"/>
      <c r="C138" s="6" t="s">
        <v>1043</v>
      </c>
      <c r="D138" s="35">
        <v>0</v>
      </c>
      <c r="E138" s="35">
        <v>0</v>
      </c>
      <c r="F138" s="44"/>
    </row>
    <row r="139" spans="1:6" s="8" customFormat="1" ht="16.5">
      <c r="A139" s="4"/>
      <c r="B139" s="501" t="s">
        <v>510</v>
      </c>
      <c r="C139" s="79" t="s">
        <v>1039</v>
      </c>
      <c r="D139" s="36">
        <v>755700</v>
      </c>
      <c r="E139" s="36">
        <f>E140+E141+E142+E143</f>
        <v>414848.1</v>
      </c>
      <c r="F139" s="44">
        <f>(E139/D139*100)-100</f>
        <v>-45.10412862246924</v>
      </c>
    </row>
    <row r="140" spans="1:6" s="8" customFormat="1" ht="16.5">
      <c r="A140" s="4"/>
      <c r="B140" s="502"/>
      <c r="C140" s="79" t="s">
        <v>1040</v>
      </c>
      <c r="D140" s="36">
        <v>154823</v>
      </c>
      <c r="E140" s="36">
        <v>71728.3</v>
      </c>
      <c r="F140" s="44">
        <f>(E140/D140*100)-100</f>
        <v>-53.67077243045284</v>
      </c>
    </row>
    <row r="141" spans="1:6" s="8" customFormat="1" ht="16.5">
      <c r="A141" s="4"/>
      <c r="B141" s="502"/>
      <c r="C141" s="79" t="s">
        <v>1041</v>
      </c>
      <c r="D141" s="36">
        <v>0</v>
      </c>
      <c r="E141" s="36">
        <v>0</v>
      </c>
      <c r="F141" s="44"/>
    </row>
    <row r="142" spans="1:6" s="8" customFormat="1" ht="16.5">
      <c r="A142" s="4"/>
      <c r="B142" s="502"/>
      <c r="C142" s="79" t="s">
        <v>1042</v>
      </c>
      <c r="D142" s="36">
        <v>574283</v>
      </c>
      <c r="E142" s="36">
        <v>328763.5</v>
      </c>
      <c r="F142" s="44">
        <f t="shared" si="1"/>
        <v>-42.75235380465728</v>
      </c>
    </row>
    <row r="143" spans="1:6" s="8" customFormat="1" ht="16.5">
      <c r="A143" s="4"/>
      <c r="B143" s="503"/>
      <c r="C143" s="79" t="s">
        <v>1043</v>
      </c>
      <c r="D143" s="36">
        <v>26594</v>
      </c>
      <c r="E143" s="36">
        <v>14356.3</v>
      </c>
      <c r="F143" s="44">
        <f t="shared" si="1"/>
        <v>-46.01677070015794</v>
      </c>
    </row>
    <row r="144" spans="1:6" s="8" customFormat="1" ht="16.5">
      <c r="A144" s="4"/>
      <c r="B144" s="341" t="s">
        <v>511</v>
      </c>
      <c r="C144" s="6" t="s">
        <v>1039</v>
      </c>
      <c r="D144" s="35">
        <v>567431</v>
      </c>
      <c r="E144" s="35">
        <f>E145+E146+E147+E148</f>
        <v>325035.5</v>
      </c>
      <c r="F144" s="42">
        <f t="shared" si="1"/>
        <v>-42.718057349704196</v>
      </c>
    </row>
    <row r="145" spans="1:6" s="8" customFormat="1" ht="16.5">
      <c r="A145" s="4"/>
      <c r="B145" s="499"/>
      <c r="C145" s="6" t="s">
        <v>1040</v>
      </c>
      <c r="D145" s="35">
        <v>0</v>
      </c>
      <c r="E145" s="35">
        <v>0</v>
      </c>
      <c r="F145" s="44"/>
    </row>
    <row r="146" spans="1:6" s="8" customFormat="1" ht="16.5">
      <c r="A146" s="4"/>
      <c r="B146" s="499"/>
      <c r="C146" s="6" t="s">
        <v>1041</v>
      </c>
      <c r="D146" s="35">
        <v>0</v>
      </c>
      <c r="E146" s="35">
        <v>0</v>
      </c>
      <c r="F146" s="44"/>
    </row>
    <row r="147" spans="1:6" s="8" customFormat="1" ht="16.5">
      <c r="A147" s="4"/>
      <c r="B147" s="499"/>
      <c r="C147" s="6" t="s">
        <v>1042</v>
      </c>
      <c r="D147" s="35">
        <v>567431</v>
      </c>
      <c r="E147" s="35">
        <v>325035.5</v>
      </c>
      <c r="F147" s="43">
        <f t="shared" si="1"/>
        <v>-42.718057349704196</v>
      </c>
    </row>
    <row r="148" spans="1:6" s="8" customFormat="1" ht="16.5">
      <c r="A148" s="4"/>
      <c r="B148" s="500"/>
      <c r="C148" s="6" t="s">
        <v>1043</v>
      </c>
      <c r="D148" s="35">
        <v>0</v>
      </c>
      <c r="E148" s="35">
        <v>0</v>
      </c>
      <c r="F148" s="44"/>
    </row>
    <row r="149" spans="1:6" s="8" customFormat="1" ht="16.5">
      <c r="A149" s="4"/>
      <c r="B149" s="341" t="s">
        <v>1024</v>
      </c>
      <c r="C149" s="6" t="s">
        <v>1039</v>
      </c>
      <c r="D149" s="35">
        <v>100236</v>
      </c>
      <c r="E149" s="35">
        <f>E150+E151+E152+E153</f>
        <v>46309.899999999994</v>
      </c>
      <c r="F149" s="42">
        <f t="shared" si="1"/>
        <v>-53.79913404365698</v>
      </c>
    </row>
    <row r="150" spans="1:6" s="8" customFormat="1" ht="16.5">
      <c r="A150" s="4"/>
      <c r="B150" s="499"/>
      <c r="C150" s="6" t="s">
        <v>1040</v>
      </c>
      <c r="D150" s="35">
        <v>91625</v>
      </c>
      <c r="E150" s="35">
        <v>41562.2</v>
      </c>
      <c r="F150" s="43">
        <f t="shared" si="1"/>
        <v>-54.63879945429741</v>
      </c>
    </row>
    <row r="151" spans="1:6" s="8" customFormat="1" ht="16.5">
      <c r="A151" s="4"/>
      <c r="B151" s="499"/>
      <c r="C151" s="6" t="s">
        <v>1041</v>
      </c>
      <c r="D151" s="35">
        <v>0</v>
      </c>
      <c r="E151" s="35">
        <v>0</v>
      </c>
      <c r="F151" s="35"/>
    </row>
    <row r="152" spans="1:6" s="8" customFormat="1" ht="16.5">
      <c r="A152" s="4"/>
      <c r="B152" s="499"/>
      <c r="C152" s="6" t="s">
        <v>1042</v>
      </c>
      <c r="D152" s="35">
        <v>0</v>
      </c>
      <c r="E152" s="35">
        <v>0</v>
      </c>
      <c r="F152" s="35"/>
    </row>
    <row r="153" spans="1:6" s="8" customFormat="1" ht="16.5">
      <c r="A153" s="4"/>
      <c r="B153" s="500"/>
      <c r="C153" s="6" t="s">
        <v>1043</v>
      </c>
      <c r="D153" s="35">
        <v>8611</v>
      </c>
      <c r="E153" s="35">
        <v>4747.7</v>
      </c>
      <c r="F153" s="43">
        <f>(E153/D153*100)-100</f>
        <v>-44.86470793171525</v>
      </c>
    </row>
    <row r="154" spans="1:6" s="8" customFormat="1" ht="16.5">
      <c r="A154" s="4"/>
      <c r="B154" s="341" t="s">
        <v>1025</v>
      </c>
      <c r="C154" s="6" t="s">
        <v>1039</v>
      </c>
      <c r="D154" s="35">
        <v>2524</v>
      </c>
      <c r="E154" s="35">
        <f>E155+E156+E157+E158</f>
        <v>437.5</v>
      </c>
      <c r="F154" s="42">
        <f>(E154/D154*100)-100</f>
        <v>-82.66640253565768</v>
      </c>
    </row>
    <row r="155" spans="1:6" s="8" customFormat="1" ht="16.5">
      <c r="A155" s="4"/>
      <c r="B155" s="499"/>
      <c r="C155" s="6" t="s">
        <v>1040</v>
      </c>
      <c r="D155" s="35">
        <v>2524</v>
      </c>
      <c r="E155" s="35">
        <v>437.5</v>
      </c>
      <c r="F155" s="43">
        <f>(E155/D155*100)-100</f>
        <v>-82.66640253565768</v>
      </c>
    </row>
    <row r="156" spans="1:6" s="8" customFormat="1" ht="16.5">
      <c r="A156" s="4"/>
      <c r="B156" s="499"/>
      <c r="C156" s="6" t="s">
        <v>1041</v>
      </c>
      <c r="D156" s="35">
        <v>0</v>
      </c>
      <c r="E156" s="35">
        <v>0</v>
      </c>
      <c r="F156" s="35"/>
    </row>
    <row r="157" spans="1:6" s="8" customFormat="1" ht="16.5">
      <c r="A157" s="4"/>
      <c r="B157" s="499"/>
      <c r="C157" s="6" t="s">
        <v>1042</v>
      </c>
      <c r="D157" s="35">
        <v>0</v>
      </c>
      <c r="E157" s="35">
        <v>0</v>
      </c>
      <c r="F157" s="35"/>
    </row>
    <row r="158" spans="1:6" s="8" customFormat="1" ht="16.5">
      <c r="A158" s="4"/>
      <c r="B158" s="500"/>
      <c r="C158" s="6" t="s">
        <v>1043</v>
      </c>
      <c r="D158" s="35">
        <v>0</v>
      </c>
      <c r="E158" s="35">
        <v>0</v>
      </c>
      <c r="F158" s="35"/>
    </row>
    <row r="159" spans="1:6" s="8" customFormat="1" ht="16.5">
      <c r="A159" s="4"/>
      <c r="B159" s="341" t="s">
        <v>78</v>
      </c>
      <c r="C159" s="6" t="s">
        <v>1039</v>
      </c>
      <c r="D159" s="35">
        <v>0</v>
      </c>
      <c r="E159" s="35">
        <f>E160+E161+E162+E163</f>
        <v>31.4</v>
      </c>
      <c r="F159" s="42"/>
    </row>
    <row r="160" spans="1:6" s="8" customFormat="1" ht="16.5">
      <c r="A160" s="4"/>
      <c r="B160" s="499"/>
      <c r="C160" s="6" t="s">
        <v>1040</v>
      </c>
      <c r="D160" s="35">
        <v>0</v>
      </c>
      <c r="E160" s="35">
        <v>31.4</v>
      </c>
      <c r="F160" s="43"/>
    </row>
    <row r="161" spans="1:6" s="8" customFormat="1" ht="16.5">
      <c r="A161" s="4"/>
      <c r="B161" s="499"/>
      <c r="C161" s="6" t="s">
        <v>1041</v>
      </c>
      <c r="D161" s="35">
        <v>0</v>
      </c>
      <c r="E161" s="35">
        <v>0</v>
      </c>
      <c r="F161" s="43"/>
    </row>
    <row r="162" spans="1:6" s="8" customFormat="1" ht="16.5">
      <c r="A162" s="4"/>
      <c r="B162" s="499"/>
      <c r="C162" s="6" t="s">
        <v>1042</v>
      </c>
      <c r="D162" s="35">
        <v>0</v>
      </c>
      <c r="E162" s="35">
        <v>0</v>
      </c>
      <c r="F162" s="43"/>
    </row>
    <row r="163" spans="1:6" s="8" customFormat="1" ht="16.5">
      <c r="A163" s="4"/>
      <c r="B163" s="500"/>
      <c r="C163" s="6" t="s">
        <v>1043</v>
      </c>
      <c r="D163" s="35">
        <v>0</v>
      </c>
      <c r="E163" s="35">
        <v>0</v>
      </c>
      <c r="F163" s="43"/>
    </row>
    <row r="164" spans="1:6" s="8" customFormat="1" ht="16.5">
      <c r="A164" s="4"/>
      <c r="B164" s="341" t="s">
        <v>286</v>
      </c>
      <c r="C164" s="6" t="s">
        <v>1039</v>
      </c>
      <c r="D164" s="35">
        <v>78557</v>
      </c>
      <c r="E164" s="35">
        <f>E165+E166+E167+E168</f>
        <v>39248.6</v>
      </c>
      <c r="F164" s="42">
        <f>(E164/D164*100)-100</f>
        <v>-50.03806153493642</v>
      </c>
    </row>
    <row r="165" spans="1:6" s="8" customFormat="1" ht="16.5">
      <c r="A165" s="4"/>
      <c r="B165" s="499"/>
      <c r="C165" s="6" t="s">
        <v>1040</v>
      </c>
      <c r="D165" s="35">
        <v>60574</v>
      </c>
      <c r="E165" s="35">
        <v>29640</v>
      </c>
      <c r="F165" s="43">
        <f>(E165/D165*100)-100</f>
        <v>-51.068115032852376</v>
      </c>
    </row>
    <row r="166" spans="1:6" s="8" customFormat="1" ht="16.5">
      <c r="A166" s="4"/>
      <c r="B166" s="499"/>
      <c r="C166" s="6" t="s">
        <v>1041</v>
      </c>
      <c r="D166" s="35">
        <v>0</v>
      </c>
      <c r="E166" s="35">
        <v>0</v>
      </c>
      <c r="F166" s="43"/>
    </row>
    <row r="167" spans="1:6" s="8" customFormat="1" ht="16.5">
      <c r="A167" s="4"/>
      <c r="B167" s="499"/>
      <c r="C167" s="6" t="s">
        <v>1042</v>
      </c>
      <c r="D167" s="35">
        <v>0</v>
      </c>
      <c r="E167" s="35">
        <v>0</v>
      </c>
      <c r="F167" s="43"/>
    </row>
    <row r="168" spans="1:6" s="8" customFormat="1" ht="16.5">
      <c r="A168" s="4"/>
      <c r="B168" s="500"/>
      <c r="C168" s="6" t="s">
        <v>1043</v>
      </c>
      <c r="D168" s="35">
        <v>17983</v>
      </c>
      <c r="E168" s="35">
        <v>9608.6</v>
      </c>
      <c r="F168" s="43">
        <f>(E168/D168*100)-100</f>
        <v>-46.56842573541679</v>
      </c>
    </row>
    <row r="169" spans="1:6" s="8" customFormat="1" ht="16.5">
      <c r="A169" s="4"/>
      <c r="B169" s="341" t="s">
        <v>287</v>
      </c>
      <c r="C169" s="6" t="s">
        <v>1039</v>
      </c>
      <c r="D169" s="35">
        <v>100</v>
      </c>
      <c r="E169" s="35">
        <f>E170+E171+E172+E173</f>
        <v>57.2</v>
      </c>
      <c r="F169" s="42">
        <f>(E169/D169*100)-100</f>
        <v>-42.8</v>
      </c>
    </row>
    <row r="170" spans="1:6" s="8" customFormat="1" ht="16.5">
      <c r="A170" s="4"/>
      <c r="B170" s="499"/>
      <c r="C170" s="6" t="s">
        <v>1040</v>
      </c>
      <c r="D170" s="35">
        <v>100</v>
      </c>
      <c r="E170" s="35">
        <v>57.2</v>
      </c>
      <c r="F170" s="43">
        <f>(E170/D170*100)-100</f>
        <v>-42.8</v>
      </c>
    </row>
    <row r="171" spans="1:6" s="8" customFormat="1" ht="16.5">
      <c r="A171" s="4"/>
      <c r="B171" s="499"/>
      <c r="C171" s="6" t="s">
        <v>1041</v>
      </c>
      <c r="D171" s="35">
        <v>0</v>
      </c>
      <c r="E171" s="35">
        <v>0</v>
      </c>
      <c r="F171" s="35"/>
    </row>
    <row r="172" spans="1:6" s="8" customFormat="1" ht="16.5">
      <c r="A172" s="4"/>
      <c r="B172" s="499"/>
      <c r="C172" s="6" t="s">
        <v>1042</v>
      </c>
      <c r="D172" s="35"/>
      <c r="E172" s="35"/>
      <c r="F172" s="35"/>
    </row>
    <row r="173" spans="1:6" s="8" customFormat="1" ht="16.5">
      <c r="A173" s="4"/>
      <c r="B173" s="500"/>
      <c r="C173" s="6" t="s">
        <v>1043</v>
      </c>
      <c r="D173" s="35">
        <v>0</v>
      </c>
      <c r="E173" s="35">
        <v>0</v>
      </c>
      <c r="F173" s="35"/>
    </row>
    <row r="174" spans="1:6" s="8" customFormat="1" ht="16.5">
      <c r="A174" s="4"/>
      <c r="B174" s="341" t="s">
        <v>288</v>
      </c>
      <c r="C174" s="6" t="s">
        <v>1039</v>
      </c>
      <c r="D174" s="35">
        <v>6852</v>
      </c>
      <c r="E174" s="35">
        <f>E175+E176+E177+E178</f>
        <v>3728</v>
      </c>
      <c r="F174" s="42">
        <f>(E174/D174*100)-100</f>
        <v>-45.59252772913018</v>
      </c>
    </row>
    <row r="175" spans="1:6" s="8" customFormat="1" ht="16.5">
      <c r="A175" s="4"/>
      <c r="B175" s="499"/>
      <c r="C175" s="6" t="s">
        <v>1040</v>
      </c>
      <c r="D175" s="35">
        <v>0</v>
      </c>
      <c r="E175" s="35">
        <v>0</v>
      </c>
      <c r="F175" s="35"/>
    </row>
    <row r="176" spans="1:6" s="8" customFormat="1" ht="16.5">
      <c r="A176" s="4"/>
      <c r="B176" s="499"/>
      <c r="C176" s="6" t="s">
        <v>1041</v>
      </c>
      <c r="D176" s="35">
        <v>0</v>
      </c>
      <c r="E176" s="35">
        <v>0</v>
      </c>
      <c r="F176" s="35"/>
    </row>
    <row r="177" spans="1:6" s="8" customFormat="1" ht="16.5">
      <c r="A177" s="4"/>
      <c r="B177" s="499"/>
      <c r="C177" s="6" t="s">
        <v>1042</v>
      </c>
      <c r="D177" s="35">
        <v>6852</v>
      </c>
      <c r="E177" s="35">
        <v>3728</v>
      </c>
      <c r="F177" s="43">
        <f>(E177/D177*100)-100</f>
        <v>-45.59252772913018</v>
      </c>
    </row>
    <row r="178" spans="1:6" s="8" customFormat="1" ht="16.5">
      <c r="A178" s="4"/>
      <c r="B178" s="500"/>
      <c r="C178" s="6" t="s">
        <v>1043</v>
      </c>
      <c r="D178" s="35">
        <v>0</v>
      </c>
      <c r="E178" s="35">
        <v>0</v>
      </c>
      <c r="F178" s="35"/>
    </row>
    <row r="179" spans="1:6" s="8" customFormat="1" ht="16.5">
      <c r="A179" s="4"/>
      <c r="B179" s="471" t="s">
        <v>289</v>
      </c>
      <c r="C179" s="79" t="s">
        <v>1039</v>
      </c>
      <c r="D179" s="36">
        <v>131304</v>
      </c>
      <c r="E179" s="36">
        <f>E180+E181+E182+E183</f>
        <v>64653.9</v>
      </c>
      <c r="F179" s="78">
        <f>(E179/D179*100)-100</f>
        <v>-50.760144397733505</v>
      </c>
    </row>
    <row r="180" spans="1:6" s="8" customFormat="1" ht="16.5">
      <c r="A180" s="4"/>
      <c r="B180" s="472"/>
      <c r="C180" s="79" t="s">
        <v>1040</v>
      </c>
      <c r="D180" s="36">
        <v>128974</v>
      </c>
      <c r="E180" s="36">
        <v>64200.5</v>
      </c>
      <c r="F180" s="44">
        <f>(E180/D180*100)-100</f>
        <v>-50.222137795214536</v>
      </c>
    </row>
    <row r="181" spans="1:6" s="8" customFormat="1" ht="16.5">
      <c r="A181" s="4"/>
      <c r="B181" s="472"/>
      <c r="C181" s="79" t="s">
        <v>1041</v>
      </c>
      <c r="D181" s="36">
        <v>0</v>
      </c>
      <c r="E181" s="36">
        <v>0</v>
      </c>
      <c r="F181" s="36"/>
    </row>
    <row r="182" spans="1:6" s="8" customFormat="1" ht="16.5">
      <c r="A182" s="4"/>
      <c r="B182" s="472"/>
      <c r="C182" s="79" t="s">
        <v>1042</v>
      </c>
      <c r="D182" s="36">
        <v>0</v>
      </c>
      <c r="E182" s="36">
        <v>0</v>
      </c>
      <c r="F182" s="36"/>
    </row>
    <row r="183" spans="1:6" s="8" customFormat="1" ht="16.5">
      <c r="A183" s="4"/>
      <c r="B183" s="473"/>
      <c r="C183" s="79" t="s">
        <v>1043</v>
      </c>
      <c r="D183" s="36">
        <v>2330</v>
      </c>
      <c r="E183" s="36">
        <v>453.4</v>
      </c>
      <c r="F183" s="44">
        <f>(E183/D183*100)-100</f>
        <v>-80.54077253218884</v>
      </c>
    </row>
    <row r="184" spans="1:6" s="8" customFormat="1" ht="16.5">
      <c r="A184" s="4"/>
      <c r="B184" s="341" t="s">
        <v>290</v>
      </c>
      <c r="C184" s="6" t="s">
        <v>1039</v>
      </c>
      <c r="D184" s="35">
        <v>128967</v>
      </c>
      <c r="E184" s="35">
        <f>E185+E186+E187+E188</f>
        <v>63369.8</v>
      </c>
      <c r="F184" s="42">
        <f>(E184/D184*100)-100</f>
        <v>-50.86355424255817</v>
      </c>
    </row>
    <row r="185" spans="1:6" s="8" customFormat="1" ht="16.5">
      <c r="A185" s="4"/>
      <c r="B185" s="499"/>
      <c r="C185" s="6" t="s">
        <v>1040</v>
      </c>
      <c r="D185" s="35">
        <v>126637</v>
      </c>
      <c r="E185" s="35">
        <v>62916.4</v>
      </c>
      <c r="F185" s="43">
        <f>(E185/D185*100)-100</f>
        <v>-50.31752173535381</v>
      </c>
    </row>
    <row r="186" spans="1:6" s="8" customFormat="1" ht="16.5">
      <c r="A186" s="4"/>
      <c r="B186" s="499"/>
      <c r="C186" s="6" t="s">
        <v>1041</v>
      </c>
      <c r="D186" s="35">
        <v>0</v>
      </c>
      <c r="E186" s="35">
        <v>0</v>
      </c>
      <c r="F186" s="35"/>
    </row>
    <row r="187" spans="1:6" s="8" customFormat="1" ht="16.5">
      <c r="A187" s="4"/>
      <c r="B187" s="499"/>
      <c r="C187" s="6" t="s">
        <v>1042</v>
      </c>
      <c r="D187" s="35">
        <v>0</v>
      </c>
      <c r="E187" s="35">
        <v>0</v>
      </c>
      <c r="F187" s="35"/>
    </row>
    <row r="188" spans="1:6" s="8" customFormat="1" ht="16.5">
      <c r="A188" s="4"/>
      <c r="B188" s="500"/>
      <c r="C188" s="6" t="s">
        <v>1043</v>
      </c>
      <c r="D188" s="35">
        <v>2330</v>
      </c>
      <c r="E188" s="35">
        <v>453.4</v>
      </c>
      <c r="F188" s="43">
        <f>(E188/D188*100)-100</f>
        <v>-80.54077253218884</v>
      </c>
    </row>
    <row r="189" spans="1:6" s="8" customFormat="1" ht="19.5" customHeight="1">
      <c r="A189" s="4"/>
      <c r="B189" s="341" t="s">
        <v>291</v>
      </c>
      <c r="C189" s="6" t="s">
        <v>1039</v>
      </c>
      <c r="D189" s="35">
        <v>1677</v>
      </c>
      <c r="E189" s="35">
        <f>E190+E191+E192+E193</f>
        <v>964.6</v>
      </c>
      <c r="F189" s="43">
        <f>(E189/D189*100)-100</f>
        <v>-42.480620155038764</v>
      </c>
    </row>
    <row r="190" spans="1:6" s="8" customFormat="1" ht="16.5">
      <c r="A190" s="4"/>
      <c r="B190" s="499"/>
      <c r="C190" s="6" t="s">
        <v>1040</v>
      </c>
      <c r="D190" s="35">
        <v>1677</v>
      </c>
      <c r="E190" s="35">
        <v>964.6</v>
      </c>
      <c r="F190" s="43">
        <f>(E190/D190*100)-100</f>
        <v>-42.480620155038764</v>
      </c>
    </row>
    <row r="191" spans="1:6" s="8" customFormat="1" ht="16.5">
      <c r="A191" s="4"/>
      <c r="B191" s="499"/>
      <c r="C191" s="6" t="s">
        <v>1041</v>
      </c>
      <c r="D191" s="35">
        <v>0</v>
      </c>
      <c r="E191" s="35">
        <v>0</v>
      </c>
      <c r="F191" s="35"/>
    </row>
    <row r="192" spans="1:6" s="8" customFormat="1" ht="16.5">
      <c r="A192" s="4"/>
      <c r="B192" s="499"/>
      <c r="C192" s="6" t="s">
        <v>1042</v>
      </c>
      <c r="D192" s="35">
        <v>0</v>
      </c>
      <c r="E192" s="35">
        <v>0</v>
      </c>
      <c r="F192" s="35"/>
    </row>
    <row r="193" spans="1:6" s="8" customFormat="1" ht="16.5">
      <c r="A193" s="4"/>
      <c r="B193" s="500"/>
      <c r="C193" s="6" t="s">
        <v>1043</v>
      </c>
      <c r="D193" s="35">
        <v>0</v>
      </c>
      <c r="E193" s="35">
        <v>0</v>
      </c>
      <c r="F193" s="35"/>
    </row>
    <row r="194" spans="1:6" s="8" customFormat="1" ht="16.5">
      <c r="A194" s="4"/>
      <c r="B194" s="341" t="s">
        <v>994</v>
      </c>
      <c r="C194" s="6" t="s">
        <v>1039</v>
      </c>
      <c r="D194" s="35">
        <v>160</v>
      </c>
      <c r="E194" s="35">
        <f>E195+E196+E197+E198</f>
        <v>91.3</v>
      </c>
      <c r="F194" s="42">
        <f>(E194/D194*100)-100</f>
        <v>-42.93750000000001</v>
      </c>
    </row>
    <row r="195" spans="1:6" s="8" customFormat="1" ht="16.5">
      <c r="A195" s="4"/>
      <c r="B195" s="499"/>
      <c r="C195" s="6" t="s">
        <v>1040</v>
      </c>
      <c r="D195" s="35">
        <v>160</v>
      </c>
      <c r="E195" s="35">
        <v>91.3</v>
      </c>
      <c r="F195" s="43">
        <f>(E195/D195*100)-100</f>
        <v>-42.93750000000001</v>
      </c>
    </row>
    <row r="196" spans="1:6" s="8" customFormat="1" ht="16.5">
      <c r="A196" s="4"/>
      <c r="B196" s="499"/>
      <c r="C196" s="6" t="s">
        <v>1041</v>
      </c>
      <c r="D196" s="35">
        <v>0</v>
      </c>
      <c r="E196" s="35">
        <v>0</v>
      </c>
      <c r="F196" s="35"/>
    </row>
    <row r="197" spans="1:6" s="8" customFormat="1" ht="16.5">
      <c r="A197" s="4"/>
      <c r="B197" s="499"/>
      <c r="C197" s="6" t="s">
        <v>1042</v>
      </c>
      <c r="D197" s="35">
        <v>0</v>
      </c>
      <c r="E197" s="35">
        <v>0</v>
      </c>
      <c r="F197" s="35"/>
    </row>
    <row r="198" spans="1:6" s="8" customFormat="1" ht="16.5">
      <c r="A198" s="4"/>
      <c r="B198" s="500"/>
      <c r="C198" s="6" t="s">
        <v>1043</v>
      </c>
      <c r="D198" s="35">
        <v>0</v>
      </c>
      <c r="E198" s="35">
        <v>0</v>
      </c>
      <c r="F198" s="35"/>
    </row>
    <row r="199" spans="1:6" s="8" customFormat="1" ht="16.5">
      <c r="A199" s="4"/>
      <c r="B199" s="341" t="s">
        <v>995</v>
      </c>
      <c r="C199" s="6" t="s">
        <v>1039</v>
      </c>
      <c r="D199" s="35">
        <v>500</v>
      </c>
      <c r="E199" s="35">
        <f>E200+E201+E202+E203</f>
        <v>228.2</v>
      </c>
      <c r="F199" s="42">
        <f>(E199/D199*100)-100</f>
        <v>-54.36</v>
      </c>
    </row>
    <row r="200" spans="1:6" s="8" customFormat="1" ht="16.5">
      <c r="A200" s="4"/>
      <c r="B200" s="499"/>
      <c r="C200" s="6" t="s">
        <v>1040</v>
      </c>
      <c r="D200" s="35">
        <v>500</v>
      </c>
      <c r="E200" s="35">
        <v>228.2</v>
      </c>
      <c r="F200" s="43">
        <f>(E200/D200*100)-100</f>
        <v>-54.36</v>
      </c>
    </row>
    <row r="201" spans="1:6" s="8" customFormat="1" ht="16.5">
      <c r="A201" s="4"/>
      <c r="B201" s="499"/>
      <c r="C201" s="6" t="s">
        <v>1041</v>
      </c>
      <c r="D201" s="35">
        <v>0</v>
      </c>
      <c r="E201" s="35">
        <v>0</v>
      </c>
      <c r="F201" s="35"/>
    </row>
    <row r="202" spans="1:6" s="8" customFormat="1" ht="16.5">
      <c r="A202" s="4"/>
      <c r="B202" s="499"/>
      <c r="C202" s="6" t="s">
        <v>1042</v>
      </c>
      <c r="D202" s="35">
        <v>0</v>
      </c>
      <c r="E202" s="35">
        <v>0</v>
      </c>
      <c r="F202" s="35"/>
    </row>
    <row r="203" spans="1:6" s="8" customFormat="1" ht="16.5">
      <c r="A203" s="4"/>
      <c r="B203" s="500"/>
      <c r="C203" s="6" t="s">
        <v>1043</v>
      </c>
      <c r="D203" s="35">
        <v>0</v>
      </c>
      <c r="E203" s="35">
        <v>0</v>
      </c>
      <c r="F203" s="35"/>
    </row>
    <row r="204" spans="1:6" s="8" customFormat="1" ht="16.5">
      <c r="A204" s="4"/>
      <c r="B204" s="471" t="s">
        <v>996</v>
      </c>
      <c r="C204" s="79" t="s">
        <v>1039</v>
      </c>
      <c r="D204" s="36">
        <v>4369</v>
      </c>
      <c r="E204" s="36">
        <f>E205+E206+E207+E208</f>
        <v>2051.1</v>
      </c>
      <c r="F204" s="78">
        <f>(E204/D204*100)-100</f>
        <v>-53.05333028152896</v>
      </c>
    </row>
    <row r="205" spans="1:6" s="8" customFormat="1" ht="16.5">
      <c r="A205" s="4"/>
      <c r="B205" s="472"/>
      <c r="C205" s="79" t="s">
        <v>1040</v>
      </c>
      <c r="D205" s="36">
        <v>4354</v>
      </c>
      <c r="E205" s="36">
        <v>2049</v>
      </c>
      <c r="F205" s="44">
        <f>(E205/D205*100)-100</f>
        <v>-52.93982544786403</v>
      </c>
    </row>
    <row r="206" spans="1:6" s="8" customFormat="1" ht="16.5">
      <c r="A206" s="4"/>
      <c r="B206" s="472"/>
      <c r="C206" s="79" t="s">
        <v>1041</v>
      </c>
      <c r="D206" s="36">
        <v>0</v>
      </c>
      <c r="E206" s="36">
        <v>0</v>
      </c>
      <c r="F206" s="36"/>
    </row>
    <row r="207" spans="1:6" s="8" customFormat="1" ht="16.5">
      <c r="A207" s="4"/>
      <c r="B207" s="472"/>
      <c r="C207" s="79" t="s">
        <v>1042</v>
      </c>
      <c r="D207" s="36">
        <v>0</v>
      </c>
      <c r="E207" s="36">
        <v>0</v>
      </c>
      <c r="F207" s="36"/>
    </row>
    <row r="208" spans="1:6" s="8" customFormat="1" ht="16.5">
      <c r="A208" s="4"/>
      <c r="B208" s="473"/>
      <c r="C208" s="79" t="s">
        <v>1043</v>
      </c>
      <c r="D208" s="36">
        <v>15</v>
      </c>
      <c r="E208" s="36">
        <v>2.1</v>
      </c>
      <c r="F208" s="44">
        <f>(E208/D208*100)-100</f>
        <v>-86</v>
      </c>
    </row>
    <row r="209" spans="1:6" s="8" customFormat="1" ht="16.5">
      <c r="A209" s="4"/>
      <c r="B209" s="341" t="s">
        <v>997</v>
      </c>
      <c r="C209" s="6" t="s">
        <v>1039</v>
      </c>
      <c r="D209" s="35">
        <v>4284</v>
      </c>
      <c r="E209" s="35">
        <f>E210+E211+E212+E213</f>
        <v>1974.3999999999999</v>
      </c>
      <c r="F209" s="42">
        <f>(E209/D209*100)-100</f>
        <v>-53.91223155929038</v>
      </c>
    </row>
    <row r="210" spans="1:6" s="8" customFormat="1" ht="16.5">
      <c r="A210" s="4"/>
      <c r="B210" s="499"/>
      <c r="C210" s="6" t="s">
        <v>1040</v>
      </c>
      <c r="D210" s="35">
        <v>4269</v>
      </c>
      <c r="E210" s="35">
        <v>1972.3</v>
      </c>
      <c r="F210" s="43">
        <f>(E210/D210*100)-100</f>
        <v>-53.7994846568283</v>
      </c>
    </row>
    <row r="211" spans="1:6" s="8" customFormat="1" ht="16.5">
      <c r="A211" s="4"/>
      <c r="B211" s="499"/>
      <c r="C211" s="6" t="s">
        <v>1041</v>
      </c>
      <c r="D211" s="35">
        <v>0</v>
      </c>
      <c r="E211" s="35">
        <v>0</v>
      </c>
      <c r="F211" s="35"/>
    </row>
    <row r="212" spans="1:6" s="8" customFormat="1" ht="16.5">
      <c r="A212" s="4"/>
      <c r="B212" s="499"/>
      <c r="C212" s="6" t="s">
        <v>1042</v>
      </c>
      <c r="D212" s="35">
        <v>0</v>
      </c>
      <c r="E212" s="35">
        <v>0</v>
      </c>
      <c r="F212" s="35"/>
    </row>
    <row r="213" spans="1:6" s="8" customFormat="1" ht="16.5">
      <c r="A213" s="4"/>
      <c r="B213" s="500"/>
      <c r="C213" s="6" t="s">
        <v>1043</v>
      </c>
      <c r="D213" s="35">
        <v>15</v>
      </c>
      <c r="E213" s="35">
        <v>2.1</v>
      </c>
      <c r="F213" s="43">
        <f>(E213/D213*100)-100</f>
        <v>-86</v>
      </c>
    </row>
    <row r="214" spans="1:6" s="8" customFormat="1" ht="16.5">
      <c r="A214" s="4"/>
      <c r="B214" s="341" t="s">
        <v>998</v>
      </c>
      <c r="C214" s="6" t="s">
        <v>1039</v>
      </c>
      <c r="D214" s="35">
        <v>85</v>
      </c>
      <c r="E214" s="35">
        <f>E215+E216+E217+E218</f>
        <v>76.7</v>
      </c>
      <c r="F214" s="43">
        <f>(E214/D214*100)-100</f>
        <v>-9.764705882352942</v>
      </c>
    </row>
    <row r="215" spans="1:6" s="8" customFormat="1" ht="16.5">
      <c r="A215" s="4"/>
      <c r="B215" s="499"/>
      <c r="C215" s="6" t="s">
        <v>1040</v>
      </c>
      <c r="D215" s="35">
        <v>85</v>
      </c>
      <c r="E215" s="35">
        <v>76.7</v>
      </c>
      <c r="F215" s="43">
        <f>(E215/D215*100)-100</f>
        <v>-9.764705882352942</v>
      </c>
    </row>
    <row r="216" spans="1:6" s="8" customFormat="1" ht="16.5">
      <c r="A216" s="4"/>
      <c r="B216" s="499"/>
      <c r="C216" s="6" t="s">
        <v>1041</v>
      </c>
      <c r="D216" s="35">
        <v>0</v>
      </c>
      <c r="E216" s="35">
        <v>0</v>
      </c>
      <c r="F216" s="35"/>
    </row>
    <row r="217" spans="1:6" s="8" customFormat="1" ht="16.5">
      <c r="A217" s="4"/>
      <c r="B217" s="499"/>
      <c r="C217" s="6" t="s">
        <v>1042</v>
      </c>
      <c r="D217" s="35">
        <v>0</v>
      </c>
      <c r="E217" s="35">
        <v>0</v>
      </c>
      <c r="F217" s="35"/>
    </row>
    <row r="218" spans="1:6" s="8" customFormat="1" ht="16.5">
      <c r="A218" s="4"/>
      <c r="B218" s="500"/>
      <c r="C218" s="6" t="s">
        <v>1043</v>
      </c>
      <c r="D218" s="35">
        <v>0</v>
      </c>
      <c r="E218" s="35">
        <v>0</v>
      </c>
      <c r="F218" s="35"/>
    </row>
    <row r="219" spans="1:6" s="8" customFormat="1" ht="16.5">
      <c r="A219" s="4"/>
      <c r="B219" s="471" t="s">
        <v>999</v>
      </c>
      <c r="C219" s="79" t="s">
        <v>1039</v>
      </c>
      <c r="D219" s="36">
        <v>12169</v>
      </c>
      <c r="E219" s="36">
        <f>E220+E221+E222+E223</f>
        <v>5955</v>
      </c>
      <c r="F219" s="78">
        <f>(E219/D219*100)-100</f>
        <v>-51.06417947242994</v>
      </c>
    </row>
    <row r="220" spans="1:6" s="8" customFormat="1" ht="16.5">
      <c r="A220" s="4"/>
      <c r="B220" s="472"/>
      <c r="C220" s="79" t="s">
        <v>1040</v>
      </c>
      <c r="D220" s="36">
        <v>12169</v>
      </c>
      <c r="E220" s="36">
        <v>5955</v>
      </c>
      <c r="F220" s="44">
        <f>(E220/D220*100)-100</f>
        <v>-51.06417947242994</v>
      </c>
    </row>
    <row r="221" spans="1:6" s="8" customFormat="1" ht="16.5">
      <c r="A221" s="4"/>
      <c r="B221" s="472"/>
      <c r="C221" s="79" t="s">
        <v>1041</v>
      </c>
      <c r="D221" s="36">
        <v>0</v>
      </c>
      <c r="E221" s="36">
        <v>0</v>
      </c>
      <c r="F221" s="36"/>
    </row>
    <row r="222" spans="1:6" s="8" customFormat="1" ht="16.5">
      <c r="A222" s="4"/>
      <c r="B222" s="472"/>
      <c r="C222" s="79" t="s">
        <v>1042</v>
      </c>
      <c r="D222" s="36">
        <v>0</v>
      </c>
      <c r="E222" s="36">
        <v>0</v>
      </c>
      <c r="F222" s="36"/>
    </row>
    <row r="223" spans="1:6" s="8" customFormat="1" ht="16.5">
      <c r="A223" s="4"/>
      <c r="B223" s="473"/>
      <c r="C223" s="79" t="s">
        <v>1043</v>
      </c>
      <c r="D223" s="36">
        <v>0</v>
      </c>
      <c r="E223" s="36">
        <v>0</v>
      </c>
      <c r="F223" s="36"/>
    </row>
    <row r="224" spans="1:6" s="8" customFormat="1" ht="16.5">
      <c r="A224" s="4"/>
      <c r="B224" s="341" t="s">
        <v>1000</v>
      </c>
      <c r="C224" s="6" t="s">
        <v>1039</v>
      </c>
      <c r="D224" s="35">
        <v>10226</v>
      </c>
      <c r="E224" s="35">
        <f>E225+E226+E227+E228</f>
        <v>4893.5</v>
      </c>
      <c r="F224" s="42">
        <f>(E224/D224*100)-100</f>
        <v>-52.146489340895755</v>
      </c>
    </row>
    <row r="225" spans="1:6" s="8" customFormat="1" ht="16.5">
      <c r="A225" s="4"/>
      <c r="B225" s="499"/>
      <c r="C225" s="6" t="s">
        <v>1040</v>
      </c>
      <c r="D225" s="35">
        <v>10226</v>
      </c>
      <c r="E225" s="35">
        <v>4893.5</v>
      </c>
      <c r="F225" s="43">
        <f>(E225/D225*100)-100</f>
        <v>-52.146489340895755</v>
      </c>
    </row>
    <row r="226" spans="1:6" s="8" customFormat="1" ht="16.5">
      <c r="A226" s="4"/>
      <c r="B226" s="499"/>
      <c r="C226" s="6" t="s">
        <v>1041</v>
      </c>
      <c r="D226" s="35">
        <v>0</v>
      </c>
      <c r="E226" s="35">
        <v>0</v>
      </c>
      <c r="F226" s="35"/>
    </row>
    <row r="227" spans="1:6" s="8" customFormat="1" ht="16.5">
      <c r="A227" s="4"/>
      <c r="B227" s="499"/>
      <c r="C227" s="6" t="s">
        <v>1042</v>
      </c>
      <c r="D227" s="35">
        <v>0</v>
      </c>
      <c r="E227" s="35">
        <v>0</v>
      </c>
      <c r="F227" s="35"/>
    </row>
    <row r="228" spans="1:6" s="8" customFormat="1" ht="16.5">
      <c r="A228" s="4"/>
      <c r="B228" s="500"/>
      <c r="C228" s="6" t="s">
        <v>1043</v>
      </c>
      <c r="D228" s="35">
        <v>0</v>
      </c>
      <c r="E228" s="35">
        <v>0</v>
      </c>
      <c r="F228" s="35"/>
    </row>
    <row r="229" spans="1:6" s="8" customFormat="1" ht="16.5">
      <c r="A229" s="4"/>
      <c r="B229" s="341" t="s">
        <v>1001</v>
      </c>
      <c r="C229" s="6" t="s">
        <v>1039</v>
      </c>
      <c r="D229" s="35">
        <v>1565</v>
      </c>
      <c r="E229" s="35">
        <f>E230+E231+E232+E233</f>
        <v>983.4</v>
      </c>
      <c r="F229" s="42">
        <f>(E229/D229*100)-100</f>
        <v>-37.162939297124595</v>
      </c>
    </row>
    <row r="230" spans="1:6" s="8" customFormat="1" ht="16.5">
      <c r="A230" s="4"/>
      <c r="B230" s="499"/>
      <c r="C230" s="6" t="s">
        <v>1040</v>
      </c>
      <c r="D230" s="35">
        <v>1565</v>
      </c>
      <c r="E230" s="35">
        <v>983.4</v>
      </c>
      <c r="F230" s="43">
        <f>(E230/D230*100)-100</f>
        <v>-37.162939297124595</v>
      </c>
    </row>
    <row r="231" spans="1:6" s="8" customFormat="1" ht="16.5">
      <c r="A231" s="4"/>
      <c r="B231" s="499"/>
      <c r="C231" s="6" t="s">
        <v>1041</v>
      </c>
      <c r="D231" s="35">
        <v>0</v>
      </c>
      <c r="E231" s="35">
        <v>0</v>
      </c>
      <c r="F231" s="35"/>
    </row>
    <row r="232" spans="1:6" s="8" customFormat="1" ht="16.5">
      <c r="A232" s="4"/>
      <c r="B232" s="499"/>
      <c r="C232" s="6" t="s">
        <v>1042</v>
      </c>
      <c r="D232" s="35">
        <v>0</v>
      </c>
      <c r="E232" s="35">
        <v>0</v>
      </c>
      <c r="F232" s="35"/>
    </row>
    <row r="233" spans="1:6" s="8" customFormat="1" ht="16.5">
      <c r="A233" s="4"/>
      <c r="B233" s="500"/>
      <c r="C233" s="6" t="s">
        <v>1043</v>
      </c>
      <c r="D233" s="35">
        <v>0</v>
      </c>
      <c r="E233" s="35">
        <v>0</v>
      </c>
      <c r="F233" s="35"/>
    </row>
    <row r="234" spans="1:6" s="8" customFormat="1" ht="16.5">
      <c r="A234" s="4"/>
      <c r="B234" s="341" t="s">
        <v>1002</v>
      </c>
      <c r="C234" s="6" t="s">
        <v>1039</v>
      </c>
      <c r="D234" s="35">
        <v>378</v>
      </c>
      <c r="E234" s="35">
        <f>E235+E236+E237+E238</f>
        <v>78.1</v>
      </c>
      <c r="F234" s="42">
        <f>(E234/D234*100)-100</f>
        <v>-79.33862433862434</v>
      </c>
    </row>
    <row r="235" spans="1:6" s="8" customFormat="1" ht="16.5">
      <c r="A235" s="4"/>
      <c r="B235" s="499"/>
      <c r="C235" s="6" t="s">
        <v>1040</v>
      </c>
      <c r="D235" s="35">
        <v>378</v>
      </c>
      <c r="E235" s="35">
        <v>78.1</v>
      </c>
      <c r="F235" s="43">
        <f>(E235/D235*100)-100</f>
        <v>-79.33862433862434</v>
      </c>
    </row>
    <row r="236" spans="1:6" s="8" customFormat="1" ht="16.5">
      <c r="A236" s="4"/>
      <c r="B236" s="499"/>
      <c r="C236" s="6" t="s">
        <v>1041</v>
      </c>
      <c r="D236" s="35">
        <v>0</v>
      </c>
      <c r="E236" s="35">
        <v>0</v>
      </c>
      <c r="F236" s="35"/>
    </row>
    <row r="237" spans="1:6" s="8" customFormat="1" ht="16.5">
      <c r="A237" s="4"/>
      <c r="B237" s="499"/>
      <c r="C237" s="6" t="s">
        <v>1042</v>
      </c>
      <c r="D237" s="35">
        <v>0</v>
      </c>
      <c r="E237" s="35">
        <v>0</v>
      </c>
      <c r="F237" s="35"/>
    </row>
    <row r="238" spans="1:6" s="8" customFormat="1" ht="16.5">
      <c r="A238" s="4"/>
      <c r="B238" s="500"/>
      <c r="C238" s="6" t="s">
        <v>1043</v>
      </c>
      <c r="D238" s="35">
        <v>0</v>
      </c>
      <c r="E238" s="35">
        <v>0</v>
      </c>
      <c r="F238" s="35"/>
    </row>
    <row r="239" spans="1:6" s="8" customFormat="1" ht="16.5">
      <c r="A239" s="4"/>
      <c r="B239" s="471" t="s">
        <v>1003</v>
      </c>
      <c r="C239" s="79" t="s">
        <v>1039</v>
      </c>
      <c r="D239" s="36">
        <v>38277</v>
      </c>
      <c r="E239" s="36">
        <f>E240+E241+E242+E243</f>
        <v>16016.9</v>
      </c>
      <c r="F239" s="82">
        <f>(E239/D239*100)-100</f>
        <v>-58.15528907699141</v>
      </c>
    </row>
    <row r="240" spans="1:6" s="8" customFormat="1" ht="16.5">
      <c r="A240" s="4"/>
      <c r="B240" s="472"/>
      <c r="C240" s="79" t="s">
        <v>1040</v>
      </c>
      <c r="D240" s="36">
        <v>25220</v>
      </c>
      <c r="E240" s="36">
        <v>9768.9</v>
      </c>
      <c r="F240" s="44">
        <f>(E240/D240*100)-100</f>
        <v>-61.26526566217288</v>
      </c>
    </row>
    <row r="241" spans="1:6" s="8" customFormat="1" ht="16.5">
      <c r="A241" s="4"/>
      <c r="B241" s="472"/>
      <c r="C241" s="79" t="s">
        <v>1041</v>
      </c>
      <c r="D241" s="36">
        <v>0</v>
      </c>
      <c r="E241" s="36">
        <v>0</v>
      </c>
      <c r="F241" s="36"/>
    </row>
    <row r="242" spans="1:6" s="8" customFormat="1" ht="16.5">
      <c r="A242" s="4"/>
      <c r="B242" s="472"/>
      <c r="C242" s="79" t="s">
        <v>1042</v>
      </c>
      <c r="D242" s="36">
        <v>1533</v>
      </c>
      <c r="E242" s="36">
        <v>535</v>
      </c>
      <c r="F242" s="44">
        <f>(E242/D242*100)-100</f>
        <v>-65.10110893672538</v>
      </c>
    </row>
    <row r="243" spans="1:6" s="8" customFormat="1" ht="16.5">
      <c r="A243" s="4"/>
      <c r="B243" s="473"/>
      <c r="C243" s="79" t="s">
        <v>1043</v>
      </c>
      <c r="D243" s="36">
        <v>11524</v>
      </c>
      <c r="E243" s="36">
        <v>5713</v>
      </c>
      <c r="F243" s="44">
        <f>(E243/D243*100)-100</f>
        <v>-50.42519958347796</v>
      </c>
    </row>
    <row r="244" spans="1:6" s="8" customFormat="1" ht="16.5">
      <c r="A244" s="4"/>
      <c r="B244" s="341" t="s">
        <v>1004</v>
      </c>
      <c r="C244" s="6" t="s">
        <v>1039</v>
      </c>
      <c r="D244" s="35">
        <v>1533</v>
      </c>
      <c r="E244" s="35">
        <f>E245+E246+E247+E248</f>
        <v>535</v>
      </c>
      <c r="F244" s="42">
        <f>(E244/D244*100)-100</f>
        <v>-65.10110893672538</v>
      </c>
    </row>
    <row r="245" spans="1:6" s="8" customFormat="1" ht="16.5">
      <c r="A245" s="4"/>
      <c r="B245" s="499"/>
      <c r="C245" s="6" t="s">
        <v>1040</v>
      </c>
      <c r="D245" s="35">
        <v>0</v>
      </c>
      <c r="E245" s="35">
        <v>0</v>
      </c>
      <c r="F245" s="35"/>
    </row>
    <row r="246" spans="1:6" s="8" customFormat="1" ht="16.5">
      <c r="A246" s="4"/>
      <c r="B246" s="499"/>
      <c r="C246" s="6" t="s">
        <v>1041</v>
      </c>
      <c r="D246" s="35">
        <v>0</v>
      </c>
      <c r="E246" s="35">
        <v>0</v>
      </c>
      <c r="F246" s="35"/>
    </row>
    <row r="247" spans="1:6" s="8" customFormat="1" ht="16.5">
      <c r="A247" s="4"/>
      <c r="B247" s="499"/>
      <c r="C247" s="6" t="s">
        <v>1042</v>
      </c>
      <c r="D247" s="35">
        <v>1533</v>
      </c>
      <c r="E247" s="35">
        <v>535</v>
      </c>
      <c r="F247" s="43">
        <f>(E247/D247*100)-100</f>
        <v>-65.10110893672538</v>
      </c>
    </row>
    <row r="248" spans="1:6" s="8" customFormat="1" ht="16.5">
      <c r="A248" s="4"/>
      <c r="B248" s="500"/>
      <c r="C248" s="6" t="s">
        <v>1043</v>
      </c>
      <c r="D248" s="35" t="s">
        <v>571</v>
      </c>
      <c r="E248" s="35">
        <v>0</v>
      </c>
      <c r="F248" s="35"/>
    </row>
    <row r="249" spans="1:6" s="8" customFormat="1" ht="16.5">
      <c r="A249" s="4"/>
      <c r="B249" s="341" t="s">
        <v>1005</v>
      </c>
      <c r="C249" s="6" t="s">
        <v>1039</v>
      </c>
      <c r="D249" s="35">
        <v>8810</v>
      </c>
      <c r="E249" s="35">
        <f>E250+E251+E252+E253</f>
        <v>3697</v>
      </c>
      <c r="F249" s="42">
        <f>(E249/D249*100)-100</f>
        <v>-58.03632236095346</v>
      </c>
    </row>
    <row r="250" spans="1:6" s="8" customFormat="1" ht="16.5">
      <c r="A250" s="4"/>
      <c r="B250" s="499"/>
      <c r="C250" s="6" t="s">
        <v>1040</v>
      </c>
      <c r="D250" s="35">
        <v>7560</v>
      </c>
      <c r="E250" s="35">
        <v>2616.2</v>
      </c>
      <c r="F250" s="43">
        <f>(E250/D250*100)-100</f>
        <v>-65.3941798941799</v>
      </c>
    </row>
    <row r="251" spans="1:6" s="8" customFormat="1" ht="16.5">
      <c r="A251" s="4"/>
      <c r="B251" s="499"/>
      <c r="C251" s="6" t="s">
        <v>1041</v>
      </c>
      <c r="D251" s="35">
        <v>0</v>
      </c>
      <c r="E251" s="35">
        <v>0</v>
      </c>
      <c r="F251" s="35"/>
    </row>
    <row r="252" spans="1:6" s="8" customFormat="1" ht="16.5">
      <c r="A252" s="4"/>
      <c r="B252" s="499"/>
      <c r="C252" s="6" t="s">
        <v>1042</v>
      </c>
      <c r="D252" s="35">
        <v>0</v>
      </c>
      <c r="E252" s="35">
        <v>0</v>
      </c>
      <c r="F252" s="35"/>
    </row>
    <row r="253" spans="1:6" s="8" customFormat="1" ht="16.5">
      <c r="A253" s="4"/>
      <c r="B253" s="500"/>
      <c r="C253" s="6" t="s">
        <v>1043</v>
      </c>
      <c r="D253" s="35">
        <v>1250</v>
      </c>
      <c r="E253" s="35">
        <v>1080.8</v>
      </c>
      <c r="F253" s="43">
        <f>(E253/D253*100)-100</f>
        <v>-13.536000000000001</v>
      </c>
    </row>
    <row r="254" spans="1:6" s="8" customFormat="1" ht="16.5">
      <c r="A254" s="4"/>
      <c r="B254" s="341" t="s">
        <v>1006</v>
      </c>
      <c r="C254" s="6" t="s">
        <v>1039</v>
      </c>
      <c r="D254" s="35">
        <v>6206</v>
      </c>
      <c r="E254" s="35">
        <f>E255+E256+E257+E258</f>
        <v>1490.6</v>
      </c>
      <c r="F254" s="42">
        <f>(E254/D254*100)-100</f>
        <v>-75.98130841121495</v>
      </c>
    </row>
    <row r="255" spans="1:6" s="8" customFormat="1" ht="16.5">
      <c r="A255" s="4"/>
      <c r="B255" s="499"/>
      <c r="C255" s="6" t="s">
        <v>1040</v>
      </c>
      <c r="D255" s="35">
        <v>2842</v>
      </c>
      <c r="E255" s="35">
        <v>853.7</v>
      </c>
      <c r="F255" s="42">
        <f>(E255/D255*100)-100</f>
        <v>-69.96129486277269</v>
      </c>
    </row>
    <row r="256" spans="1:6" s="8" customFormat="1" ht="16.5">
      <c r="A256" s="4"/>
      <c r="B256" s="499"/>
      <c r="C256" s="6" t="s">
        <v>1041</v>
      </c>
      <c r="D256" s="35">
        <v>0</v>
      </c>
      <c r="E256" s="35">
        <v>0</v>
      </c>
      <c r="F256" s="35"/>
    </row>
    <row r="257" spans="1:6" s="8" customFormat="1" ht="16.5">
      <c r="A257" s="4"/>
      <c r="B257" s="499"/>
      <c r="C257" s="6" t="s">
        <v>1042</v>
      </c>
      <c r="D257" s="35">
        <v>0</v>
      </c>
      <c r="E257" s="35">
        <v>0</v>
      </c>
      <c r="F257" s="35"/>
    </row>
    <row r="258" spans="1:6" s="8" customFormat="1" ht="16.5">
      <c r="A258" s="4"/>
      <c r="B258" s="500"/>
      <c r="C258" s="6" t="s">
        <v>1043</v>
      </c>
      <c r="D258" s="35">
        <v>3364</v>
      </c>
      <c r="E258" s="35">
        <v>636.9</v>
      </c>
      <c r="F258" s="43">
        <f>(E255/D255*100)-100</f>
        <v>-69.96129486277269</v>
      </c>
    </row>
    <row r="259" spans="1:6" s="8" customFormat="1" ht="16.5">
      <c r="A259" s="4"/>
      <c r="B259" s="341" t="s">
        <v>1007</v>
      </c>
      <c r="C259" s="6" t="s">
        <v>1039</v>
      </c>
      <c r="D259" s="35">
        <v>21728</v>
      </c>
      <c r="E259" s="35">
        <f>E260+E261+E262+E263</f>
        <v>10294.3</v>
      </c>
      <c r="F259" s="42">
        <f aca="true" t="shared" si="2" ref="F259:F265">(E259/D259*100)-100</f>
        <v>-52.621962444771725</v>
      </c>
    </row>
    <row r="260" spans="1:6" s="8" customFormat="1" ht="16.5">
      <c r="A260" s="4"/>
      <c r="B260" s="499"/>
      <c r="C260" s="6" t="s">
        <v>1040</v>
      </c>
      <c r="D260" s="35">
        <v>14818</v>
      </c>
      <c r="E260" s="35">
        <v>6299</v>
      </c>
      <c r="F260" s="42">
        <f t="shared" si="2"/>
        <v>-57.49088945876636</v>
      </c>
    </row>
    <row r="261" spans="1:6" s="8" customFormat="1" ht="16.5">
      <c r="A261" s="4"/>
      <c r="B261" s="499"/>
      <c r="C261" s="6" t="s">
        <v>1041</v>
      </c>
      <c r="D261" s="35">
        <v>0</v>
      </c>
      <c r="E261" s="35">
        <v>0</v>
      </c>
      <c r="F261" s="42"/>
    </row>
    <row r="262" spans="1:6" s="8" customFormat="1" ht="16.5">
      <c r="A262" s="4"/>
      <c r="B262" s="499"/>
      <c r="C262" s="6" t="s">
        <v>1042</v>
      </c>
      <c r="D262" s="35">
        <v>0</v>
      </c>
      <c r="E262" s="35">
        <v>0</v>
      </c>
      <c r="F262" s="42"/>
    </row>
    <row r="263" spans="1:6" s="8" customFormat="1" ht="16.5">
      <c r="A263" s="4"/>
      <c r="B263" s="500"/>
      <c r="C263" s="6" t="s">
        <v>1043</v>
      </c>
      <c r="D263" s="35">
        <v>6910</v>
      </c>
      <c r="E263" s="35">
        <v>3995.3</v>
      </c>
      <c r="F263" s="42">
        <f t="shared" si="2"/>
        <v>-42.180897250361795</v>
      </c>
    </row>
    <row r="264" spans="1:6" s="8" customFormat="1" ht="16.5">
      <c r="A264" s="4"/>
      <c r="B264" s="471" t="s">
        <v>1008</v>
      </c>
      <c r="C264" s="79" t="s">
        <v>1039</v>
      </c>
      <c r="D264" s="36">
        <v>700</v>
      </c>
      <c r="E264" s="36">
        <f>E265+E266+E267+E268</f>
        <v>389.3</v>
      </c>
      <c r="F264" s="78">
        <f t="shared" si="2"/>
        <v>-44.385714285714286</v>
      </c>
    </row>
    <row r="265" spans="1:6" s="8" customFormat="1" ht="16.5">
      <c r="A265" s="4"/>
      <c r="B265" s="472"/>
      <c r="C265" s="79" t="s">
        <v>1040</v>
      </c>
      <c r="D265" s="36">
        <v>700</v>
      </c>
      <c r="E265" s="36">
        <v>389.3</v>
      </c>
      <c r="F265" s="78">
        <f t="shared" si="2"/>
        <v>-44.385714285714286</v>
      </c>
    </row>
    <row r="266" spans="1:6" s="8" customFormat="1" ht="16.5">
      <c r="A266" s="4"/>
      <c r="B266" s="472"/>
      <c r="C266" s="79" t="s">
        <v>1041</v>
      </c>
      <c r="D266" s="36">
        <v>0</v>
      </c>
      <c r="E266" s="36">
        <v>0</v>
      </c>
      <c r="F266" s="36"/>
    </row>
    <row r="267" spans="1:6" s="8" customFormat="1" ht="16.5">
      <c r="A267" s="4"/>
      <c r="B267" s="472"/>
      <c r="C267" s="79" t="s">
        <v>1042</v>
      </c>
      <c r="D267" s="36">
        <v>0</v>
      </c>
      <c r="E267" s="36">
        <v>0</v>
      </c>
      <c r="F267" s="36"/>
    </row>
    <row r="268" spans="1:6" s="8" customFormat="1" ht="16.5">
      <c r="A268" s="4"/>
      <c r="B268" s="473"/>
      <c r="C268" s="79" t="s">
        <v>1043</v>
      </c>
      <c r="D268" s="36">
        <v>0</v>
      </c>
      <c r="E268" s="36">
        <v>0</v>
      </c>
      <c r="F268" s="36"/>
    </row>
    <row r="269" spans="1:6" s="8" customFormat="1" ht="16.5">
      <c r="A269" s="4"/>
      <c r="B269" s="341" t="s">
        <v>1009</v>
      </c>
      <c r="C269" s="6" t="s">
        <v>1039</v>
      </c>
      <c r="D269" s="35">
        <v>700</v>
      </c>
      <c r="E269" s="35">
        <f>E270+E271+E272+E273</f>
        <v>389.3</v>
      </c>
      <c r="F269" s="42">
        <f>(E269/D269*100)-100</f>
        <v>-44.385714285714286</v>
      </c>
    </row>
    <row r="270" spans="1:6" s="8" customFormat="1" ht="16.5">
      <c r="A270" s="4"/>
      <c r="B270" s="499"/>
      <c r="C270" s="6" t="s">
        <v>1040</v>
      </c>
      <c r="D270" s="35">
        <v>700</v>
      </c>
      <c r="E270" s="35">
        <v>389.3</v>
      </c>
      <c r="F270" s="42">
        <f>(E270/D270*100)-100</f>
        <v>-44.385714285714286</v>
      </c>
    </row>
    <row r="271" spans="1:6" s="8" customFormat="1" ht="16.5">
      <c r="A271" s="4"/>
      <c r="B271" s="499"/>
      <c r="C271" s="6" t="s">
        <v>1041</v>
      </c>
      <c r="D271" s="35">
        <v>0</v>
      </c>
      <c r="E271" s="35">
        <v>0</v>
      </c>
      <c r="F271" s="35"/>
    </row>
    <row r="272" spans="1:6" s="8" customFormat="1" ht="16.5">
      <c r="A272" s="4"/>
      <c r="B272" s="499"/>
      <c r="C272" s="6" t="s">
        <v>1042</v>
      </c>
      <c r="D272" s="35">
        <v>0</v>
      </c>
      <c r="E272" s="35">
        <v>0</v>
      </c>
      <c r="F272" s="35"/>
    </row>
    <row r="273" spans="1:6" s="8" customFormat="1" ht="16.5">
      <c r="A273" s="4"/>
      <c r="B273" s="500"/>
      <c r="C273" s="6" t="s">
        <v>1043</v>
      </c>
      <c r="D273" s="35">
        <v>0</v>
      </c>
      <c r="E273" s="35">
        <v>0</v>
      </c>
      <c r="F273" s="35"/>
    </row>
    <row r="274" spans="1:6" s="8" customFormat="1" ht="16.5">
      <c r="A274" s="4"/>
      <c r="B274" s="471" t="s">
        <v>1010</v>
      </c>
      <c r="C274" s="79" t="s">
        <v>1039</v>
      </c>
      <c r="D274" s="36">
        <v>63789</v>
      </c>
      <c r="E274" s="36">
        <f>E275+E276+E277+E278</f>
        <v>28653.699999999997</v>
      </c>
      <c r="F274" s="78">
        <f aca="true" t="shared" si="3" ref="F274:F280">(E274/D274*100)-100</f>
        <v>-55.080499772688086</v>
      </c>
    </row>
    <row r="275" spans="1:6" s="8" customFormat="1" ht="16.5">
      <c r="A275" s="4"/>
      <c r="B275" s="472"/>
      <c r="C275" s="79" t="s">
        <v>1040</v>
      </c>
      <c r="D275" s="36">
        <v>52676</v>
      </c>
      <c r="E275" s="36">
        <v>21037.3</v>
      </c>
      <c r="F275" s="78">
        <f t="shared" si="3"/>
        <v>-60.062836965601036</v>
      </c>
    </row>
    <row r="276" spans="1:6" s="8" customFormat="1" ht="16.5">
      <c r="A276" s="4"/>
      <c r="B276" s="472"/>
      <c r="C276" s="79" t="s">
        <v>1041</v>
      </c>
      <c r="D276" s="36">
        <v>0</v>
      </c>
      <c r="E276" s="36">
        <v>0</v>
      </c>
      <c r="F276" s="78"/>
    </row>
    <row r="277" spans="1:6" s="8" customFormat="1" ht="16.5">
      <c r="A277" s="4"/>
      <c r="B277" s="472"/>
      <c r="C277" s="79" t="s">
        <v>1042</v>
      </c>
      <c r="D277" s="36">
        <v>11113</v>
      </c>
      <c r="E277" s="36">
        <v>7616.4</v>
      </c>
      <c r="F277" s="78">
        <f t="shared" si="3"/>
        <v>-31.46405111131108</v>
      </c>
    </row>
    <row r="278" spans="1:6" s="8" customFormat="1" ht="16.5">
      <c r="A278" s="4"/>
      <c r="B278" s="473"/>
      <c r="C278" s="79" t="s">
        <v>1043</v>
      </c>
      <c r="D278" s="36">
        <v>0</v>
      </c>
      <c r="E278" s="36">
        <v>0</v>
      </c>
      <c r="F278" s="36"/>
    </row>
    <row r="279" spans="1:6" s="8" customFormat="1" ht="16.5">
      <c r="A279" s="4"/>
      <c r="B279" s="341" t="s">
        <v>1011</v>
      </c>
      <c r="C279" s="6" t="s">
        <v>1039</v>
      </c>
      <c r="D279" s="35">
        <v>8623</v>
      </c>
      <c r="E279" s="35">
        <f>E280+E281+E282+E283</f>
        <v>3615.1</v>
      </c>
      <c r="F279" s="42">
        <f t="shared" si="3"/>
        <v>-58.07607561173606</v>
      </c>
    </row>
    <row r="280" spans="1:6" s="8" customFormat="1" ht="16.5">
      <c r="A280" s="4"/>
      <c r="B280" s="499"/>
      <c r="C280" s="6" t="s">
        <v>1040</v>
      </c>
      <c r="D280" s="35">
        <v>8623</v>
      </c>
      <c r="E280" s="35">
        <v>3615.1</v>
      </c>
      <c r="F280" s="42">
        <f t="shared" si="3"/>
        <v>-58.07607561173606</v>
      </c>
    </row>
    <row r="281" spans="1:6" s="8" customFormat="1" ht="16.5">
      <c r="A281" s="4"/>
      <c r="B281" s="499"/>
      <c r="C281" s="6" t="s">
        <v>1041</v>
      </c>
      <c r="D281" s="35">
        <v>0</v>
      </c>
      <c r="E281" s="35">
        <v>0</v>
      </c>
      <c r="F281" s="35"/>
    </row>
    <row r="282" spans="1:6" s="8" customFormat="1" ht="16.5">
      <c r="A282" s="4"/>
      <c r="B282" s="499"/>
      <c r="C282" s="6" t="s">
        <v>1042</v>
      </c>
      <c r="D282" s="35">
        <v>0</v>
      </c>
      <c r="E282" s="35">
        <v>0</v>
      </c>
      <c r="F282" s="35"/>
    </row>
    <row r="283" spans="1:6" s="8" customFormat="1" ht="16.5">
      <c r="A283" s="4"/>
      <c r="B283" s="500"/>
      <c r="C283" s="6" t="s">
        <v>1043</v>
      </c>
      <c r="D283" s="35">
        <v>0</v>
      </c>
      <c r="E283" s="35">
        <v>0</v>
      </c>
      <c r="F283" s="35"/>
    </row>
    <row r="284" spans="1:6" s="8" customFormat="1" ht="16.5">
      <c r="A284" s="4"/>
      <c r="B284" s="341" t="s">
        <v>1012</v>
      </c>
      <c r="C284" s="6" t="s">
        <v>1039</v>
      </c>
      <c r="D284" s="35">
        <v>24149</v>
      </c>
      <c r="E284" s="35">
        <f>E285+E286+E287+E288</f>
        <v>10490.2</v>
      </c>
      <c r="F284" s="42">
        <f>(E284/D284*100)-100</f>
        <v>-56.56052010435214</v>
      </c>
    </row>
    <row r="285" spans="1:6" s="8" customFormat="1" ht="16.5">
      <c r="A285" s="4"/>
      <c r="B285" s="499"/>
      <c r="C285" s="6" t="s">
        <v>1040</v>
      </c>
      <c r="D285" s="35">
        <v>24149</v>
      </c>
      <c r="E285" s="35">
        <v>10490.2</v>
      </c>
      <c r="F285" s="42">
        <f>(E285/D285*100)-100</f>
        <v>-56.56052010435214</v>
      </c>
    </row>
    <row r="286" spans="1:6" s="8" customFormat="1" ht="16.5">
      <c r="A286" s="4"/>
      <c r="B286" s="499"/>
      <c r="C286" s="6" t="s">
        <v>1041</v>
      </c>
      <c r="D286" s="35">
        <v>0</v>
      </c>
      <c r="E286" s="35">
        <v>0</v>
      </c>
      <c r="F286" s="35"/>
    </row>
    <row r="287" spans="1:6" s="8" customFormat="1" ht="16.5">
      <c r="A287" s="4"/>
      <c r="B287" s="499"/>
      <c r="C287" s="6" t="s">
        <v>1042</v>
      </c>
      <c r="D287" s="35">
        <v>0</v>
      </c>
      <c r="E287" s="35">
        <v>0</v>
      </c>
      <c r="F287" s="35"/>
    </row>
    <row r="288" spans="1:6" s="8" customFormat="1" ht="16.5">
      <c r="A288" s="4"/>
      <c r="B288" s="500"/>
      <c r="C288" s="6" t="s">
        <v>1043</v>
      </c>
      <c r="D288" s="35">
        <v>0</v>
      </c>
      <c r="E288" s="35">
        <v>0</v>
      </c>
      <c r="F288" s="35"/>
    </row>
    <row r="289" spans="1:6" s="8" customFormat="1" ht="16.5">
      <c r="A289" s="4"/>
      <c r="B289" s="341" t="s">
        <v>1013</v>
      </c>
      <c r="C289" s="6" t="s">
        <v>1039</v>
      </c>
      <c r="D289" s="35">
        <v>19796</v>
      </c>
      <c r="E289" s="35">
        <f>E290+E291+E292+E293</f>
        <v>6884.8</v>
      </c>
      <c r="F289" s="42">
        <f>(E289/D289*100)-100</f>
        <v>-65.2212568195595</v>
      </c>
    </row>
    <row r="290" spans="1:6" s="8" customFormat="1" ht="16.5">
      <c r="A290" s="4"/>
      <c r="B290" s="499"/>
      <c r="C290" s="6" t="s">
        <v>1040</v>
      </c>
      <c r="D290" s="35">
        <v>19796</v>
      </c>
      <c r="E290" s="35">
        <v>6884.8</v>
      </c>
      <c r="F290" s="42">
        <f>(E290/D290*100)-100</f>
        <v>-65.2212568195595</v>
      </c>
    </row>
    <row r="291" spans="1:6" s="8" customFormat="1" ht="16.5">
      <c r="A291" s="4"/>
      <c r="B291" s="499"/>
      <c r="C291" s="6" t="s">
        <v>1041</v>
      </c>
      <c r="D291" s="35">
        <v>0</v>
      </c>
      <c r="E291" s="35">
        <v>0</v>
      </c>
      <c r="F291" s="35"/>
    </row>
    <row r="292" spans="1:6" s="8" customFormat="1" ht="16.5">
      <c r="A292" s="4"/>
      <c r="B292" s="499"/>
      <c r="C292" s="6" t="s">
        <v>1042</v>
      </c>
      <c r="D292" s="35">
        <v>0</v>
      </c>
      <c r="E292" s="35">
        <v>0</v>
      </c>
      <c r="F292" s="35"/>
    </row>
    <row r="293" spans="1:6" s="8" customFormat="1" ht="16.5">
      <c r="A293" s="4"/>
      <c r="B293" s="500"/>
      <c r="C293" s="6" t="s">
        <v>1043</v>
      </c>
      <c r="D293" s="35">
        <v>0</v>
      </c>
      <c r="E293" s="35">
        <v>0</v>
      </c>
      <c r="F293" s="35"/>
    </row>
    <row r="294" spans="1:6" s="8" customFormat="1" ht="16.5">
      <c r="A294" s="4"/>
      <c r="B294" s="341" t="s">
        <v>1014</v>
      </c>
      <c r="C294" s="6" t="s">
        <v>1039</v>
      </c>
      <c r="D294" s="35">
        <v>108</v>
      </c>
      <c r="E294" s="35">
        <f>E295+E296+E297+E298</f>
        <v>47.2</v>
      </c>
      <c r="F294" s="42">
        <f>(E294/D294*100)-100</f>
        <v>-56.2962962962963</v>
      </c>
    </row>
    <row r="295" spans="1:6" s="8" customFormat="1" ht="16.5">
      <c r="A295" s="4"/>
      <c r="B295" s="499"/>
      <c r="C295" s="6" t="s">
        <v>1040</v>
      </c>
      <c r="D295" s="35">
        <v>108</v>
      </c>
      <c r="E295" s="35">
        <v>47.2</v>
      </c>
      <c r="F295" s="42">
        <f>(E295/D295*100)-100</f>
        <v>-56.2962962962963</v>
      </c>
    </row>
    <row r="296" spans="1:6" s="8" customFormat="1" ht="16.5">
      <c r="A296" s="4"/>
      <c r="B296" s="499"/>
      <c r="C296" s="6" t="s">
        <v>1041</v>
      </c>
      <c r="D296" s="35">
        <v>0</v>
      </c>
      <c r="E296" s="35">
        <v>0</v>
      </c>
      <c r="F296" s="35"/>
    </row>
    <row r="297" spans="1:6" s="8" customFormat="1" ht="16.5">
      <c r="A297" s="4"/>
      <c r="B297" s="499"/>
      <c r="C297" s="6" t="s">
        <v>1042</v>
      </c>
      <c r="D297" s="35">
        <v>0</v>
      </c>
      <c r="E297" s="35">
        <v>0</v>
      </c>
      <c r="F297" s="35"/>
    </row>
    <row r="298" spans="1:6" s="8" customFormat="1" ht="16.5">
      <c r="A298" s="4"/>
      <c r="B298" s="500"/>
      <c r="C298" s="6" t="s">
        <v>1043</v>
      </c>
      <c r="D298" s="35">
        <v>0</v>
      </c>
      <c r="E298" s="35">
        <v>0</v>
      </c>
      <c r="F298" s="35"/>
    </row>
    <row r="299" spans="1:6" s="8" customFormat="1" ht="16.5">
      <c r="A299" s="4"/>
      <c r="B299" s="341" t="s">
        <v>1015</v>
      </c>
      <c r="C299" s="6" t="s">
        <v>1039</v>
      </c>
      <c r="D299" s="10">
        <v>11113</v>
      </c>
      <c r="E299" s="35">
        <f>E300+E301+E302+E303</f>
        <v>7616.4</v>
      </c>
      <c r="F299" s="42">
        <f>(E299/D299*100)-100</f>
        <v>-31.46405111131108</v>
      </c>
    </row>
    <row r="300" spans="1:6" s="8" customFormat="1" ht="16.5">
      <c r="A300" s="4"/>
      <c r="B300" s="499"/>
      <c r="C300" s="6" t="s">
        <v>1040</v>
      </c>
      <c r="D300" s="10">
        <v>0</v>
      </c>
      <c r="E300" s="10">
        <v>0</v>
      </c>
      <c r="F300" s="10"/>
    </row>
    <row r="301" spans="1:6" s="8" customFormat="1" ht="16.5">
      <c r="A301" s="4"/>
      <c r="B301" s="499"/>
      <c r="C301" s="6" t="s">
        <v>1041</v>
      </c>
      <c r="D301" s="10">
        <v>0</v>
      </c>
      <c r="E301" s="10">
        <v>0</v>
      </c>
      <c r="F301" s="10"/>
    </row>
    <row r="302" spans="1:6" s="8" customFormat="1" ht="16.5">
      <c r="A302" s="4"/>
      <c r="B302" s="499"/>
      <c r="C302" s="6" t="s">
        <v>1042</v>
      </c>
      <c r="D302" s="10">
        <v>11113</v>
      </c>
      <c r="E302" s="10">
        <v>7616.4</v>
      </c>
      <c r="F302" s="42">
        <f>(E302/D302*100)-100</f>
        <v>-31.46405111131108</v>
      </c>
    </row>
    <row r="303" spans="1:6" s="8" customFormat="1" ht="16.5">
      <c r="A303" s="4"/>
      <c r="B303" s="500"/>
      <c r="C303" s="6" t="s">
        <v>1043</v>
      </c>
      <c r="D303" s="10">
        <v>0</v>
      </c>
      <c r="E303" s="10">
        <v>0</v>
      </c>
      <c r="F303" s="10"/>
    </row>
    <row r="304" spans="1:6" s="8" customFormat="1" ht="16.5">
      <c r="A304" s="506" t="s">
        <v>1134</v>
      </c>
      <c r="B304" s="491" t="s">
        <v>465</v>
      </c>
      <c r="C304" s="79" t="s">
        <v>1039</v>
      </c>
      <c r="D304" s="125">
        <f>D305+D306+D307+D308</f>
        <v>5909</v>
      </c>
      <c r="E304" s="125">
        <f>E305+E306+E307+E308</f>
        <v>1206.9</v>
      </c>
      <c r="F304" s="109">
        <f>(E304/D304*100)-100</f>
        <v>-79.57522423421898</v>
      </c>
    </row>
    <row r="305" spans="1:6" s="8" customFormat="1" ht="16.5">
      <c r="A305" s="506"/>
      <c r="B305" s="492"/>
      <c r="C305" s="79" t="s">
        <v>1040</v>
      </c>
      <c r="D305" s="126">
        <f>D310+D355+D370</f>
        <v>4520</v>
      </c>
      <c r="E305" s="126">
        <f>E310+E355+E370</f>
        <v>1206.9</v>
      </c>
      <c r="F305" s="109">
        <f>(E305/D305*100)-100</f>
        <v>-73.29867256637168</v>
      </c>
    </row>
    <row r="306" spans="1:6" s="8" customFormat="1" ht="16.5">
      <c r="A306" s="506"/>
      <c r="B306" s="492"/>
      <c r="C306" s="79" t="s">
        <v>1041</v>
      </c>
      <c r="D306" s="127">
        <f>D381</f>
        <v>0</v>
      </c>
      <c r="E306" s="127">
        <v>0</v>
      </c>
      <c r="F306" s="109">
        <v>0</v>
      </c>
    </row>
    <row r="307" spans="1:6" s="8" customFormat="1" ht="16.5">
      <c r="A307" s="506"/>
      <c r="B307" s="492"/>
      <c r="C307" s="79" t="s">
        <v>1042</v>
      </c>
      <c r="D307" s="128">
        <f>D372</f>
        <v>1389</v>
      </c>
      <c r="E307" s="128">
        <f>E372</f>
        <v>0</v>
      </c>
      <c r="F307" s="109">
        <f>(E307/D307*100)-100</f>
        <v>-100</v>
      </c>
    </row>
    <row r="308" spans="1:6" s="8" customFormat="1" ht="16.5">
      <c r="A308" s="506"/>
      <c r="B308" s="493"/>
      <c r="C308" s="79" t="s">
        <v>1043</v>
      </c>
      <c r="D308" s="109">
        <v>0</v>
      </c>
      <c r="E308" s="109">
        <v>0</v>
      </c>
      <c r="F308" s="109">
        <v>0</v>
      </c>
    </row>
    <row r="309" spans="1:6" s="8" customFormat="1" ht="18.75" customHeight="1">
      <c r="A309" s="504"/>
      <c r="B309" s="512" t="s">
        <v>518</v>
      </c>
      <c r="C309" s="79" t="s">
        <v>1039</v>
      </c>
      <c r="D309" s="109">
        <f>D310</f>
        <v>2628</v>
      </c>
      <c r="E309" s="109">
        <f>E310</f>
        <v>705.9</v>
      </c>
      <c r="F309" s="109">
        <f>(E309/D309*100)-100</f>
        <v>-73.13926940639269</v>
      </c>
    </row>
    <row r="310" spans="1:6" s="8" customFormat="1" ht="16.5">
      <c r="A310" s="504"/>
      <c r="B310" s="512"/>
      <c r="C310" s="79" t="s">
        <v>1040</v>
      </c>
      <c r="D310" s="125">
        <f>D315+D320+D325+D330+D335+D340+D345++D350</f>
        <v>2628</v>
      </c>
      <c r="E310" s="125">
        <f>E314+E319+E324+E329+E334+E339+E344+E349</f>
        <v>705.9</v>
      </c>
      <c r="F310" s="109">
        <f>(E310/D310*100)-100</f>
        <v>-73.13926940639269</v>
      </c>
    </row>
    <row r="311" spans="1:6" s="8" customFormat="1" ht="16.5">
      <c r="A311" s="504"/>
      <c r="B311" s="512"/>
      <c r="C311" s="79" t="s">
        <v>1041</v>
      </c>
      <c r="D311" s="109">
        <v>0</v>
      </c>
      <c r="E311" s="125">
        <v>0</v>
      </c>
      <c r="F311" s="109">
        <v>0</v>
      </c>
    </row>
    <row r="312" spans="1:6" s="8" customFormat="1" ht="16.5">
      <c r="A312" s="504"/>
      <c r="B312" s="512"/>
      <c r="C312" s="79" t="s">
        <v>1042</v>
      </c>
      <c r="D312" s="109">
        <v>0</v>
      </c>
      <c r="E312" s="109">
        <v>0</v>
      </c>
      <c r="F312" s="109">
        <v>0</v>
      </c>
    </row>
    <row r="313" spans="1:6" s="8" customFormat="1" ht="16.5">
      <c r="A313" s="504"/>
      <c r="B313" s="512"/>
      <c r="C313" s="79" t="s">
        <v>1043</v>
      </c>
      <c r="D313" s="109">
        <v>0</v>
      </c>
      <c r="E313" s="109">
        <v>0</v>
      </c>
      <c r="F313" s="109">
        <v>0</v>
      </c>
    </row>
    <row r="314" spans="1:6" s="8" customFormat="1" ht="18.75" customHeight="1">
      <c r="A314" s="334"/>
      <c r="B314" s="474" t="s">
        <v>519</v>
      </c>
      <c r="C314" s="6" t="s">
        <v>1039</v>
      </c>
      <c r="D314" s="129">
        <f>D315</f>
        <v>179</v>
      </c>
      <c r="E314" s="129">
        <f>E315</f>
        <v>25</v>
      </c>
      <c r="F314" s="83">
        <f>(E314/D314*100)-100</f>
        <v>-86.03351955307262</v>
      </c>
    </row>
    <row r="315" spans="1:6" s="8" customFormat="1" ht="16.5">
      <c r="A315" s="334"/>
      <c r="B315" s="474"/>
      <c r="C315" s="6" t="s">
        <v>1040</v>
      </c>
      <c r="D315" s="129">
        <v>179</v>
      </c>
      <c r="E315" s="129">
        <v>25</v>
      </c>
      <c r="F315" s="83">
        <f>(E315/D315*100)-100</f>
        <v>-86.03351955307262</v>
      </c>
    </row>
    <row r="316" spans="1:6" s="8" customFormat="1" ht="16.5">
      <c r="A316" s="334"/>
      <c r="B316" s="474"/>
      <c r="C316" s="6" t="s">
        <v>1041</v>
      </c>
      <c r="D316" s="83">
        <v>0</v>
      </c>
      <c r="E316" s="83">
        <v>0</v>
      </c>
      <c r="F316" s="83">
        <v>0</v>
      </c>
    </row>
    <row r="317" spans="1:6" s="8" customFormat="1" ht="16.5">
      <c r="A317" s="334"/>
      <c r="B317" s="474"/>
      <c r="C317" s="6" t="s">
        <v>1042</v>
      </c>
      <c r="D317" s="83">
        <v>0</v>
      </c>
      <c r="E317" s="83">
        <v>0</v>
      </c>
      <c r="F317" s="83">
        <v>0</v>
      </c>
    </row>
    <row r="318" spans="1:6" s="8" customFormat="1" ht="16.5">
      <c r="A318" s="334"/>
      <c r="B318" s="474"/>
      <c r="C318" s="6" t="s">
        <v>1043</v>
      </c>
      <c r="D318" s="83">
        <v>0</v>
      </c>
      <c r="E318" s="83">
        <v>0</v>
      </c>
      <c r="F318" s="83">
        <v>0</v>
      </c>
    </row>
    <row r="319" spans="1:6" s="8" customFormat="1" ht="18.75" customHeight="1">
      <c r="A319" s="334"/>
      <c r="B319" s="474" t="s">
        <v>520</v>
      </c>
      <c r="C319" s="6" t="s">
        <v>1039</v>
      </c>
      <c r="D319" s="129">
        <f>D320</f>
        <v>546</v>
      </c>
      <c r="E319" s="129">
        <f>E320</f>
        <v>307.9</v>
      </c>
      <c r="F319" s="83">
        <f>(E319/D319*100)-100</f>
        <v>-43.608058608058606</v>
      </c>
    </row>
    <row r="320" spans="1:6" s="8" customFormat="1" ht="16.5">
      <c r="A320" s="334"/>
      <c r="B320" s="474"/>
      <c r="C320" s="6" t="s">
        <v>1040</v>
      </c>
      <c r="D320" s="129">
        <v>546</v>
      </c>
      <c r="E320" s="129">
        <v>307.9</v>
      </c>
      <c r="F320" s="83">
        <f>(E320/D320*100)-100</f>
        <v>-43.608058608058606</v>
      </c>
    </row>
    <row r="321" spans="1:6" s="8" customFormat="1" ht="16.5">
      <c r="A321" s="334"/>
      <c r="B321" s="474"/>
      <c r="C321" s="6" t="s">
        <v>1041</v>
      </c>
      <c r="D321" s="83">
        <v>0</v>
      </c>
      <c r="E321" s="83">
        <v>0</v>
      </c>
      <c r="F321" s="83">
        <v>0</v>
      </c>
    </row>
    <row r="322" spans="1:6" s="8" customFormat="1" ht="16.5">
      <c r="A322" s="334"/>
      <c r="B322" s="474"/>
      <c r="C322" s="6" t="s">
        <v>1042</v>
      </c>
      <c r="D322" s="83">
        <v>0</v>
      </c>
      <c r="E322" s="83">
        <v>0</v>
      </c>
      <c r="F322" s="83">
        <v>0</v>
      </c>
    </row>
    <row r="323" spans="1:6" s="8" customFormat="1" ht="16.5">
      <c r="A323" s="334"/>
      <c r="B323" s="474"/>
      <c r="C323" s="6" t="s">
        <v>1043</v>
      </c>
      <c r="D323" s="83">
        <v>0</v>
      </c>
      <c r="E323" s="83">
        <v>0</v>
      </c>
      <c r="F323" s="83">
        <v>0</v>
      </c>
    </row>
    <row r="324" spans="1:6" s="8" customFormat="1" ht="18.75" customHeight="1">
      <c r="A324" s="334"/>
      <c r="B324" s="474" t="s">
        <v>521</v>
      </c>
      <c r="C324" s="6" t="s">
        <v>1039</v>
      </c>
      <c r="D324" s="129">
        <f>D325</f>
        <v>165</v>
      </c>
      <c r="E324" s="129">
        <f>E325</f>
        <v>118</v>
      </c>
      <c r="F324" s="83">
        <f>(E324/D324*100)-100</f>
        <v>-28.484848484848484</v>
      </c>
    </row>
    <row r="325" spans="1:6" s="8" customFormat="1" ht="16.5">
      <c r="A325" s="334"/>
      <c r="B325" s="474"/>
      <c r="C325" s="6" t="s">
        <v>1040</v>
      </c>
      <c r="D325" s="129">
        <v>165</v>
      </c>
      <c r="E325" s="129">
        <v>118</v>
      </c>
      <c r="F325" s="83">
        <f>(E325/D325*100)-100</f>
        <v>-28.484848484848484</v>
      </c>
    </row>
    <row r="326" spans="1:6" s="8" customFormat="1" ht="16.5">
      <c r="A326" s="334"/>
      <c r="B326" s="474"/>
      <c r="C326" s="6" t="s">
        <v>1041</v>
      </c>
      <c r="D326" s="83">
        <v>0</v>
      </c>
      <c r="E326" s="83">
        <v>0</v>
      </c>
      <c r="F326" s="83">
        <v>0</v>
      </c>
    </row>
    <row r="327" spans="1:6" s="8" customFormat="1" ht="16.5">
      <c r="A327" s="334"/>
      <c r="B327" s="474"/>
      <c r="C327" s="6" t="s">
        <v>1042</v>
      </c>
      <c r="D327" s="83">
        <v>0</v>
      </c>
      <c r="E327" s="83">
        <v>0</v>
      </c>
      <c r="F327" s="83">
        <v>0</v>
      </c>
    </row>
    <row r="328" spans="1:6" s="8" customFormat="1" ht="16.5">
      <c r="A328" s="334"/>
      <c r="B328" s="474"/>
      <c r="C328" s="6" t="s">
        <v>1043</v>
      </c>
      <c r="D328" s="83">
        <v>0</v>
      </c>
      <c r="E328" s="83">
        <v>0</v>
      </c>
      <c r="F328" s="83">
        <v>0</v>
      </c>
    </row>
    <row r="329" spans="1:6" s="8" customFormat="1" ht="18.75" customHeight="1">
      <c r="A329" s="334"/>
      <c r="B329" s="474" t="s">
        <v>522</v>
      </c>
      <c r="C329" s="6" t="s">
        <v>1039</v>
      </c>
      <c r="D329" s="129">
        <f>D330</f>
        <v>376</v>
      </c>
      <c r="E329" s="129">
        <f>E330</f>
        <v>11</v>
      </c>
      <c r="F329" s="83">
        <f>(E329/D329*100)-100</f>
        <v>-97.07446808510639</v>
      </c>
    </row>
    <row r="330" spans="1:6" s="8" customFormat="1" ht="16.5">
      <c r="A330" s="334"/>
      <c r="B330" s="474"/>
      <c r="C330" s="6" t="s">
        <v>1040</v>
      </c>
      <c r="D330" s="129">
        <v>376</v>
      </c>
      <c r="E330" s="129">
        <v>11</v>
      </c>
      <c r="F330" s="83">
        <f>(E330/D330*100)-100</f>
        <v>-97.07446808510639</v>
      </c>
    </row>
    <row r="331" spans="1:6" s="8" customFormat="1" ht="16.5">
      <c r="A331" s="334"/>
      <c r="B331" s="474"/>
      <c r="C331" s="6" t="s">
        <v>1041</v>
      </c>
      <c r="D331" s="83">
        <v>0</v>
      </c>
      <c r="E331" s="83">
        <v>0</v>
      </c>
      <c r="F331" s="83">
        <v>0</v>
      </c>
    </row>
    <row r="332" spans="1:6" s="8" customFormat="1" ht="16.5">
      <c r="A332" s="334"/>
      <c r="B332" s="474"/>
      <c r="C332" s="6" t="s">
        <v>1042</v>
      </c>
      <c r="D332" s="83">
        <v>0</v>
      </c>
      <c r="E332" s="83">
        <v>0</v>
      </c>
      <c r="F332" s="83">
        <v>0</v>
      </c>
    </row>
    <row r="333" spans="1:6" s="8" customFormat="1" ht="16.5">
      <c r="A333" s="334"/>
      <c r="B333" s="474"/>
      <c r="C333" s="6" t="s">
        <v>1043</v>
      </c>
      <c r="D333" s="83">
        <v>0</v>
      </c>
      <c r="E333" s="83">
        <v>0</v>
      </c>
      <c r="F333" s="83">
        <v>0</v>
      </c>
    </row>
    <row r="334" spans="1:6" s="8" customFormat="1" ht="18.75" customHeight="1">
      <c r="A334" s="334"/>
      <c r="B334" s="474" t="s">
        <v>523</v>
      </c>
      <c r="C334" s="6" t="s">
        <v>1039</v>
      </c>
      <c r="D334" s="129">
        <f>D335</f>
        <v>331</v>
      </c>
      <c r="E334" s="129">
        <f>E335</f>
        <v>0</v>
      </c>
      <c r="F334" s="83">
        <f>(E334/D334*100)-100</f>
        <v>-100</v>
      </c>
    </row>
    <row r="335" spans="1:6" s="8" customFormat="1" ht="16.5">
      <c r="A335" s="334"/>
      <c r="B335" s="474"/>
      <c r="C335" s="6" t="s">
        <v>1040</v>
      </c>
      <c r="D335" s="129">
        <v>331</v>
      </c>
      <c r="E335" s="129">
        <v>0</v>
      </c>
      <c r="F335" s="83">
        <f>(E335/D335*100)-100</f>
        <v>-100</v>
      </c>
    </row>
    <row r="336" spans="1:6" s="8" customFormat="1" ht="16.5">
      <c r="A336" s="334"/>
      <c r="B336" s="474"/>
      <c r="C336" s="6" t="s">
        <v>1041</v>
      </c>
      <c r="D336" s="83">
        <v>0</v>
      </c>
      <c r="E336" s="83">
        <v>0</v>
      </c>
      <c r="F336" s="83">
        <v>0</v>
      </c>
    </row>
    <row r="337" spans="1:6" s="8" customFormat="1" ht="16.5">
      <c r="A337" s="334"/>
      <c r="B337" s="474"/>
      <c r="C337" s="6" t="s">
        <v>1042</v>
      </c>
      <c r="D337" s="83">
        <v>0</v>
      </c>
      <c r="E337" s="83">
        <v>0</v>
      </c>
      <c r="F337" s="83">
        <v>0</v>
      </c>
    </row>
    <row r="338" spans="1:6" s="8" customFormat="1" ht="16.5">
      <c r="A338" s="334"/>
      <c r="B338" s="474"/>
      <c r="C338" s="6" t="s">
        <v>1043</v>
      </c>
      <c r="D338" s="83">
        <v>0</v>
      </c>
      <c r="E338" s="83">
        <v>0</v>
      </c>
      <c r="F338" s="83">
        <v>0</v>
      </c>
    </row>
    <row r="339" spans="1:6" s="8" customFormat="1" ht="18.75" customHeight="1">
      <c r="A339" s="334"/>
      <c r="B339" s="474" t="s">
        <v>524</v>
      </c>
      <c r="C339" s="6" t="s">
        <v>1039</v>
      </c>
      <c r="D339" s="129">
        <f>D340</f>
        <v>311</v>
      </c>
      <c r="E339" s="129">
        <f>E340</f>
        <v>75.6</v>
      </c>
      <c r="F339" s="83">
        <f>(E339/D339*100)-100</f>
        <v>-75.69131832797427</v>
      </c>
    </row>
    <row r="340" spans="1:6" s="8" customFormat="1" ht="16.5">
      <c r="A340" s="334"/>
      <c r="B340" s="474"/>
      <c r="C340" s="6" t="s">
        <v>1040</v>
      </c>
      <c r="D340" s="129">
        <v>311</v>
      </c>
      <c r="E340" s="129">
        <v>75.6</v>
      </c>
      <c r="F340" s="83">
        <f>(E340/D340*100)-100</f>
        <v>-75.69131832797427</v>
      </c>
    </row>
    <row r="341" spans="1:6" s="8" customFormat="1" ht="16.5">
      <c r="A341" s="334"/>
      <c r="B341" s="474"/>
      <c r="C341" s="6" t="s">
        <v>1041</v>
      </c>
      <c r="D341" s="83">
        <v>0</v>
      </c>
      <c r="E341" s="83">
        <v>0</v>
      </c>
      <c r="F341" s="83">
        <v>0</v>
      </c>
    </row>
    <row r="342" spans="1:6" s="8" customFormat="1" ht="16.5">
      <c r="A342" s="334"/>
      <c r="B342" s="474"/>
      <c r="C342" s="6" t="s">
        <v>1042</v>
      </c>
      <c r="D342" s="83">
        <v>0</v>
      </c>
      <c r="E342" s="83">
        <v>0</v>
      </c>
      <c r="F342" s="83">
        <v>0</v>
      </c>
    </row>
    <row r="343" spans="1:6" s="8" customFormat="1" ht="16.5">
      <c r="A343" s="334"/>
      <c r="B343" s="474"/>
      <c r="C343" s="6" t="s">
        <v>1043</v>
      </c>
      <c r="D343" s="83">
        <v>0</v>
      </c>
      <c r="E343" s="83">
        <v>0</v>
      </c>
      <c r="F343" s="83">
        <v>0</v>
      </c>
    </row>
    <row r="344" spans="1:6" s="8" customFormat="1" ht="18.75" customHeight="1">
      <c r="A344" s="334"/>
      <c r="B344" s="474" t="s">
        <v>525</v>
      </c>
      <c r="C344" s="6" t="s">
        <v>1039</v>
      </c>
      <c r="D344" s="129">
        <f>D345</f>
        <v>259</v>
      </c>
      <c r="E344" s="129">
        <f>E345</f>
        <v>70.6</v>
      </c>
      <c r="F344" s="83">
        <f>(E344/D344*100)-100</f>
        <v>-72.74131274131274</v>
      </c>
    </row>
    <row r="345" spans="1:6" s="8" customFormat="1" ht="16.5">
      <c r="A345" s="334"/>
      <c r="B345" s="474"/>
      <c r="C345" s="6" t="s">
        <v>1040</v>
      </c>
      <c r="D345" s="129">
        <v>259</v>
      </c>
      <c r="E345" s="129">
        <v>70.6</v>
      </c>
      <c r="F345" s="83">
        <f>(E345/D345*100)-100</f>
        <v>-72.74131274131274</v>
      </c>
    </row>
    <row r="346" spans="1:6" s="8" customFormat="1" ht="16.5">
      <c r="A346" s="334"/>
      <c r="B346" s="474"/>
      <c r="C346" s="6" t="s">
        <v>1041</v>
      </c>
      <c r="D346" s="83">
        <v>0</v>
      </c>
      <c r="E346" s="83">
        <v>0</v>
      </c>
      <c r="F346" s="83">
        <v>0</v>
      </c>
    </row>
    <row r="347" spans="1:6" s="8" customFormat="1" ht="16.5">
      <c r="A347" s="334"/>
      <c r="B347" s="474"/>
      <c r="C347" s="6" t="s">
        <v>1042</v>
      </c>
      <c r="D347" s="83">
        <v>0</v>
      </c>
      <c r="E347" s="83">
        <v>0</v>
      </c>
      <c r="F347" s="83">
        <v>0</v>
      </c>
    </row>
    <row r="348" spans="1:6" s="8" customFormat="1" ht="16.5">
      <c r="A348" s="334"/>
      <c r="B348" s="474"/>
      <c r="C348" s="6" t="s">
        <v>1043</v>
      </c>
      <c r="D348" s="83">
        <v>0</v>
      </c>
      <c r="E348" s="83">
        <v>0</v>
      </c>
      <c r="F348" s="83">
        <v>0</v>
      </c>
    </row>
    <row r="349" spans="1:6" s="8" customFormat="1" ht="18.75" customHeight="1">
      <c r="A349" s="334"/>
      <c r="B349" s="474" t="s">
        <v>526</v>
      </c>
      <c r="C349" s="6" t="s">
        <v>1039</v>
      </c>
      <c r="D349" s="129">
        <f>D350</f>
        <v>461</v>
      </c>
      <c r="E349" s="83">
        <f>E350</f>
        <v>97.8</v>
      </c>
      <c r="F349" s="83">
        <f>(E349/D349*100)-100</f>
        <v>-78.78524945770064</v>
      </c>
    </row>
    <row r="350" spans="1:6" s="8" customFormat="1" ht="16.5">
      <c r="A350" s="334"/>
      <c r="B350" s="474"/>
      <c r="C350" s="6" t="s">
        <v>1040</v>
      </c>
      <c r="D350" s="129">
        <v>461</v>
      </c>
      <c r="E350" s="83">
        <v>97.8</v>
      </c>
      <c r="F350" s="83">
        <f>(E350/D350*100)-100</f>
        <v>-78.78524945770064</v>
      </c>
    </row>
    <row r="351" spans="1:6" s="8" customFormat="1" ht="16.5">
      <c r="A351" s="334"/>
      <c r="B351" s="474"/>
      <c r="C351" s="6" t="s">
        <v>1041</v>
      </c>
      <c r="D351" s="83">
        <v>0</v>
      </c>
      <c r="E351" s="83">
        <v>0</v>
      </c>
      <c r="F351" s="83">
        <v>0</v>
      </c>
    </row>
    <row r="352" spans="1:6" s="8" customFormat="1" ht="16.5">
      <c r="A352" s="334"/>
      <c r="B352" s="474"/>
      <c r="C352" s="6" t="s">
        <v>1042</v>
      </c>
      <c r="D352" s="83">
        <v>0</v>
      </c>
      <c r="E352" s="83">
        <v>0</v>
      </c>
      <c r="F352" s="83">
        <v>0</v>
      </c>
    </row>
    <row r="353" spans="1:6" s="8" customFormat="1" ht="16.5">
      <c r="A353" s="334"/>
      <c r="B353" s="474"/>
      <c r="C353" s="6" t="s">
        <v>1043</v>
      </c>
      <c r="D353" s="83">
        <v>0</v>
      </c>
      <c r="E353" s="83">
        <v>0</v>
      </c>
      <c r="F353" s="83">
        <v>0</v>
      </c>
    </row>
    <row r="354" spans="1:6" s="8" customFormat="1" ht="18.75" customHeight="1">
      <c r="A354" s="504"/>
      <c r="B354" s="522" t="s">
        <v>527</v>
      </c>
      <c r="C354" s="79" t="s">
        <v>1039</v>
      </c>
      <c r="D354" s="130">
        <f>D355</f>
        <v>503</v>
      </c>
      <c r="E354" s="130">
        <f>E355</f>
        <v>501</v>
      </c>
      <c r="F354" s="109">
        <f>(E354/D354*100)-100</f>
        <v>-0.3976143141153159</v>
      </c>
    </row>
    <row r="355" spans="1:6" s="8" customFormat="1" ht="16.5">
      <c r="A355" s="504"/>
      <c r="B355" s="522"/>
      <c r="C355" s="79" t="s">
        <v>1040</v>
      </c>
      <c r="D355" s="130">
        <f>D360+D365</f>
        <v>503</v>
      </c>
      <c r="E355" s="130">
        <f>E360+E365</f>
        <v>501</v>
      </c>
      <c r="F355" s="109">
        <f>(E355/D355*100)-100</f>
        <v>-0.3976143141153159</v>
      </c>
    </row>
    <row r="356" spans="1:6" s="8" customFormat="1" ht="16.5">
      <c r="A356" s="504"/>
      <c r="B356" s="522"/>
      <c r="C356" s="79" t="s">
        <v>1041</v>
      </c>
      <c r="D356" s="109">
        <v>0</v>
      </c>
      <c r="E356" s="109">
        <v>0</v>
      </c>
      <c r="F356" s="109">
        <v>0</v>
      </c>
    </row>
    <row r="357" spans="1:6" s="8" customFormat="1" ht="16.5">
      <c r="A357" s="504"/>
      <c r="B357" s="522"/>
      <c r="C357" s="79" t="s">
        <v>1042</v>
      </c>
      <c r="D357" s="109">
        <v>0</v>
      </c>
      <c r="E357" s="109">
        <v>0</v>
      </c>
      <c r="F357" s="109">
        <v>0</v>
      </c>
    </row>
    <row r="358" spans="1:6" s="8" customFormat="1" ht="16.5">
      <c r="A358" s="504"/>
      <c r="B358" s="522"/>
      <c r="C358" s="79" t="s">
        <v>1043</v>
      </c>
      <c r="D358" s="109">
        <v>0</v>
      </c>
      <c r="E358" s="109">
        <v>0</v>
      </c>
      <c r="F358" s="109">
        <v>0</v>
      </c>
    </row>
    <row r="359" spans="1:6" s="8" customFormat="1" ht="18.75" customHeight="1">
      <c r="A359" s="334"/>
      <c r="B359" s="474" t="s">
        <v>528</v>
      </c>
      <c r="C359" s="6" t="s">
        <v>1039</v>
      </c>
      <c r="D359" s="131">
        <f>D360</f>
        <v>360</v>
      </c>
      <c r="E359" s="131">
        <f>E360</f>
        <v>380.3</v>
      </c>
      <c r="F359" s="83">
        <f>(E359/D359*100)-100</f>
        <v>5.638888888888886</v>
      </c>
    </row>
    <row r="360" spans="1:6" s="8" customFormat="1" ht="16.5">
      <c r="A360" s="334"/>
      <c r="B360" s="474"/>
      <c r="C360" s="6" t="s">
        <v>1040</v>
      </c>
      <c r="D360" s="132">
        <v>360</v>
      </c>
      <c r="E360" s="132">
        <v>380.3</v>
      </c>
      <c r="F360" s="83">
        <f>(E360/D360*100)-100</f>
        <v>5.638888888888886</v>
      </c>
    </row>
    <row r="361" spans="1:6" s="8" customFormat="1" ht="16.5">
      <c r="A361" s="334"/>
      <c r="B361" s="474"/>
      <c r="C361" s="6" t="s">
        <v>1041</v>
      </c>
      <c r="D361" s="83">
        <v>0</v>
      </c>
      <c r="E361" s="83">
        <v>0</v>
      </c>
      <c r="F361" s="83">
        <v>0</v>
      </c>
    </row>
    <row r="362" spans="1:6" s="8" customFormat="1" ht="16.5">
      <c r="A362" s="334"/>
      <c r="B362" s="474"/>
      <c r="C362" s="6" t="s">
        <v>1042</v>
      </c>
      <c r="D362" s="83">
        <v>0</v>
      </c>
      <c r="E362" s="83">
        <v>0</v>
      </c>
      <c r="F362" s="83">
        <v>0</v>
      </c>
    </row>
    <row r="363" spans="1:6" s="8" customFormat="1" ht="16.5">
      <c r="A363" s="334"/>
      <c r="B363" s="474"/>
      <c r="C363" s="6" t="s">
        <v>1043</v>
      </c>
      <c r="D363" s="83">
        <v>0</v>
      </c>
      <c r="E363" s="83">
        <v>0</v>
      </c>
      <c r="F363" s="83">
        <v>0</v>
      </c>
    </row>
    <row r="364" spans="1:6" s="8" customFormat="1" ht="18.75" customHeight="1">
      <c r="A364" s="334"/>
      <c r="B364" s="474" t="s">
        <v>529</v>
      </c>
      <c r="C364" s="6" t="s">
        <v>1039</v>
      </c>
      <c r="D364" s="133">
        <f>D365</f>
        <v>143</v>
      </c>
      <c r="E364" s="133">
        <f>E365</f>
        <v>120.7</v>
      </c>
      <c r="F364" s="83">
        <f>(E364/D364*100)-100</f>
        <v>-15.594405594405586</v>
      </c>
    </row>
    <row r="365" spans="1:6" s="8" customFormat="1" ht="16.5">
      <c r="A365" s="334"/>
      <c r="B365" s="474"/>
      <c r="C365" s="6" t="s">
        <v>1040</v>
      </c>
      <c r="D365" s="134">
        <v>143</v>
      </c>
      <c r="E365" s="134">
        <v>120.7</v>
      </c>
      <c r="F365" s="83">
        <f>(E365/D365*100)-100</f>
        <v>-15.594405594405586</v>
      </c>
    </row>
    <row r="366" spans="1:6" s="8" customFormat="1" ht="16.5">
      <c r="A366" s="334"/>
      <c r="B366" s="474"/>
      <c r="C366" s="6" t="s">
        <v>1041</v>
      </c>
      <c r="D366" s="83">
        <v>0</v>
      </c>
      <c r="E366" s="83">
        <v>0</v>
      </c>
      <c r="F366" s="83">
        <v>0</v>
      </c>
    </row>
    <row r="367" spans="1:6" s="8" customFormat="1" ht="16.5">
      <c r="A367" s="334"/>
      <c r="B367" s="474"/>
      <c r="C367" s="6" t="s">
        <v>1042</v>
      </c>
      <c r="D367" s="83">
        <v>0</v>
      </c>
      <c r="E367" s="83">
        <v>0</v>
      </c>
      <c r="F367" s="83">
        <v>0</v>
      </c>
    </row>
    <row r="368" spans="1:6" s="8" customFormat="1" ht="16.5">
      <c r="A368" s="334"/>
      <c r="B368" s="474"/>
      <c r="C368" s="6" t="s">
        <v>1043</v>
      </c>
      <c r="D368" s="83">
        <v>0</v>
      </c>
      <c r="E368" s="83">
        <v>0</v>
      </c>
      <c r="F368" s="83">
        <v>0</v>
      </c>
    </row>
    <row r="369" spans="1:6" s="8" customFormat="1" ht="18.75" customHeight="1">
      <c r="A369" s="504"/>
      <c r="B369" s="512" t="s">
        <v>530</v>
      </c>
      <c r="C369" s="79" t="s">
        <v>1039</v>
      </c>
      <c r="D369" s="130">
        <f>D370+D371+D372+D373</f>
        <v>2778</v>
      </c>
      <c r="E369" s="130">
        <f>E370+E371+E372+E373</f>
        <v>0</v>
      </c>
      <c r="F369" s="109">
        <f aca="true" t="shared" si="4" ref="F369:F382">(E369/D369*100)-100</f>
        <v>-100</v>
      </c>
    </row>
    <row r="370" spans="1:6" s="8" customFormat="1" ht="16.5">
      <c r="A370" s="504"/>
      <c r="B370" s="512"/>
      <c r="C370" s="79" t="s">
        <v>1040</v>
      </c>
      <c r="D370" s="128">
        <f>D375</f>
        <v>1389</v>
      </c>
      <c r="E370" s="128">
        <f>E375</f>
        <v>0</v>
      </c>
      <c r="F370" s="109">
        <f t="shared" si="4"/>
        <v>-100</v>
      </c>
    </row>
    <row r="371" spans="1:6" s="8" customFormat="1" ht="16.5">
      <c r="A371" s="504"/>
      <c r="B371" s="512"/>
      <c r="C371" s="79" t="s">
        <v>1041</v>
      </c>
      <c r="D371" s="127">
        <f>D376+D381+D386</f>
        <v>0</v>
      </c>
      <c r="E371" s="127">
        <v>0</v>
      </c>
      <c r="F371" s="109">
        <v>0</v>
      </c>
    </row>
    <row r="372" spans="1:6" s="8" customFormat="1" ht="16.5">
      <c r="A372" s="504"/>
      <c r="B372" s="512"/>
      <c r="C372" s="79" t="s">
        <v>1042</v>
      </c>
      <c r="D372" s="135">
        <f>D377+D382+D387</f>
        <v>1389</v>
      </c>
      <c r="E372" s="135">
        <f>E384</f>
        <v>0</v>
      </c>
      <c r="F372" s="109">
        <f t="shared" si="4"/>
        <v>-100</v>
      </c>
    </row>
    <row r="373" spans="1:6" s="8" customFormat="1" ht="16.5">
      <c r="A373" s="504"/>
      <c r="B373" s="512"/>
      <c r="C373" s="79" t="s">
        <v>1043</v>
      </c>
      <c r="D373" s="109">
        <v>0</v>
      </c>
      <c r="E373" s="109">
        <v>0</v>
      </c>
      <c r="F373" s="109">
        <v>0</v>
      </c>
    </row>
    <row r="374" spans="1:6" s="8" customFormat="1" ht="18.75" customHeight="1">
      <c r="A374" s="334"/>
      <c r="B374" s="474" t="s">
        <v>531</v>
      </c>
      <c r="C374" s="6" t="s">
        <v>1039</v>
      </c>
      <c r="D374" s="131">
        <f>D375+D376+D377+D378</f>
        <v>1389</v>
      </c>
      <c r="E374" s="131">
        <f>E375+E376+E377+E378</f>
        <v>0</v>
      </c>
      <c r="F374" s="83">
        <f t="shared" si="4"/>
        <v>-100</v>
      </c>
    </row>
    <row r="375" spans="1:6" s="8" customFormat="1" ht="16.5">
      <c r="A375" s="334"/>
      <c r="B375" s="474"/>
      <c r="C375" s="6" t="s">
        <v>1040</v>
      </c>
      <c r="D375" s="136">
        <v>1389</v>
      </c>
      <c r="E375" s="136">
        <v>0</v>
      </c>
      <c r="F375" s="83">
        <f t="shared" si="4"/>
        <v>-100</v>
      </c>
    </row>
    <row r="376" spans="1:6" s="8" customFormat="1" ht="16.5">
      <c r="A376" s="334"/>
      <c r="B376" s="474"/>
      <c r="C376" s="6" t="s">
        <v>1041</v>
      </c>
      <c r="D376" s="137">
        <v>0</v>
      </c>
      <c r="E376" s="137">
        <v>0</v>
      </c>
      <c r="F376" s="83">
        <v>0</v>
      </c>
    </row>
    <row r="377" spans="1:6" s="8" customFormat="1" ht="16.5">
      <c r="A377" s="334"/>
      <c r="B377" s="474"/>
      <c r="C377" s="6" t="s">
        <v>1042</v>
      </c>
      <c r="D377" s="138">
        <v>0</v>
      </c>
      <c r="E377" s="138">
        <v>0</v>
      </c>
      <c r="F377" s="83">
        <v>0</v>
      </c>
    </row>
    <row r="378" spans="1:6" s="8" customFormat="1" ht="16.5">
      <c r="A378" s="334"/>
      <c r="B378" s="474"/>
      <c r="C378" s="6" t="s">
        <v>1043</v>
      </c>
      <c r="D378" s="83">
        <v>0</v>
      </c>
      <c r="E378" s="83">
        <v>0</v>
      </c>
      <c r="F378" s="83">
        <v>0</v>
      </c>
    </row>
    <row r="379" spans="1:6" s="8" customFormat="1" ht="18.75" customHeight="1">
      <c r="A379" s="399"/>
      <c r="B379" s="474" t="s">
        <v>532</v>
      </c>
      <c r="C379" s="6" t="s">
        <v>1039</v>
      </c>
      <c r="D379" s="131">
        <f>D380+D381+D382+D383</f>
        <v>1389</v>
      </c>
      <c r="E379" s="131">
        <f>E380+E381+E382+E383</f>
        <v>0</v>
      </c>
      <c r="F379" s="83">
        <f t="shared" si="4"/>
        <v>-100</v>
      </c>
    </row>
    <row r="380" spans="1:6" s="8" customFormat="1" ht="16.5">
      <c r="A380" s="399"/>
      <c r="B380" s="474"/>
      <c r="C380" s="6" t="s">
        <v>1040</v>
      </c>
      <c r="D380" s="136">
        <v>0</v>
      </c>
      <c r="E380" s="136">
        <v>0</v>
      </c>
      <c r="F380" s="83">
        <v>0</v>
      </c>
    </row>
    <row r="381" spans="1:6" s="8" customFormat="1" ht="16.5">
      <c r="A381" s="399"/>
      <c r="B381" s="474"/>
      <c r="C381" s="6" t="s">
        <v>1041</v>
      </c>
      <c r="D381" s="137">
        <v>0</v>
      </c>
      <c r="E381" s="137">
        <v>0</v>
      </c>
      <c r="F381" s="83">
        <v>0</v>
      </c>
    </row>
    <row r="382" spans="1:6" s="8" customFormat="1" ht="16.5">
      <c r="A382" s="399"/>
      <c r="B382" s="474"/>
      <c r="C382" s="6" t="s">
        <v>1042</v>
      </c>
      <c r="D382" s="138">
        <v>1389</v>
      </c>
      <c r="E382" s="138">
        <v>0</v>
      </c>
      <c r="F382" s="83">
        <f t="shared" si="4"/>
        <v>-100</v>
      </c>
    </row>
    <row r="383" spans="1:6" s="8" customFormat="1" ht="16.5">
      <c r="A383" s="399"/>
      <c r="B383" s="474"/>
      <c r="C383" s="6" t="s">
        <v>1043</v>
      </c>
      <c r="D383" s="83">
        <v>0</v>
      </c>
      <c r="E383" s="83">
        <v>0</v>
      </c>
      <c r="F383" s="83">
        <v>0</v>
      </c>
    </row>
    <row r="384" spans="1:6" s="8" customFormat="1" ht="18.75" customHeight="1">
      <c r="A384" s="399"/>
      <c r="B384" s="474" t="s">
        <v>533</v>
      </c>
      <c r="C384" s="6" t="s">
        <v>1039</v>
      </c>
      <c r="D384" s="131">
        <f>D385+D386+D387+D388</f>
        <v>0</v>
      </c>
      <c r="E384" s="131">
        <f>E385+E386+E387+E388</f>
        <v>0</v>
      </c>
      <c r="F384" s="83">
        <v>0</v>
      </c>
    </row>
    <row r="385" spans="1:6" s="8" customFormat="1" ht="16.5">
      <c r="A385" s="399"/>
      <c r="B385" s="474"/>
      <c r="C385" s="6" t="s">
        <v>1040</v>
      </c>
      <c r="D385" s="136">
        <v>0</v>
      </c>
      <c r="E385" s="136">
        <v>0</v>
      </c>
      <c r="F385" s="83">
        <v>0</v>
      </c>
    </row>
    <row r="386" spans="1:6" s="8" customFormat="1" ht="16.5">
      <c r="A386" s="399"/>
      <c r="B386" s="474"/>
      <c r="C386" s="6" t="s">
        <v>1041</v>
      </c>
      <c r="D386" s="137">
        <v>0</v>
      </c>
      <c r="E386" s="137">
        <v>0</v>
      </c>
      <c r="F386" s="83">
        <v>0</v>
      </c>
    </row>
    <row r="387" spans="1:6" s="8" customFormat="1" ht="16.5">
      <c r="A387" s="399"/>
      <c r="B387" s="474"/>
      <c r="C387" s="6" t="s">
        <v>1042</v>
      </c>
      <c r="D387" s="138">
        <v>0</v>
      </c>
      <c r="E387" s="138">
        <v>0</v>
      </c>
      <c r="F387" s="83">
        <v>0</v>
      </c>
    </row>
    <row r="388" spans="1:6" s="8" customFormat="1" ht="16.5">
      <c r="A388" s="399"/>
      <c r="B388" s="474"/>
      <c r="C388" s="6" t="s">
        <v>1043</v>
      </c>
      <c r="D388" s="83">
        <v>0</v>
      </c>
      <c r="E388" s="83">
        <v>0</v>
      </c>
      <c r="F388" s="83">
        <v>0</v>
      </c>
    </row>
    <row r="389" spans="1:6" s="8" customFormat="1" ht="16.5">
      <c r="A389" s="4" t="s">
        <v>1135</v>
      </c>
      <c r="B389" s="471" t="s">
        <v>628</v>
      </c>
      <c r="C389" s="77" t="s">
        <v>1039</v>
      </c>
      <c r="D389" s="118">
        <f>D390+D391+D392+D393</f>
        <v>314391</v>
      </c>
      <c r="E389" s="118">
        <f>E390+E391+E392+E393</f>
        <v>156371.3</v>
      </c>
      <c r="F389" s="78">
        <f>(E389/D389*100)-100</f>
        <v>-50.26215763173882</v>
      </c>
    </row>
    <row r="390" spans="1:6" s="8" customFormat="1" ht="16.5">
      <c r="A390" s="4"/>
      <c r="B390" s="499"/>
      <c r="C390" s="79" t="s">
        <v>1040</v>
      </c>
      <c r="D390" s="118">
        <v>304755</v>
      </c>
      <c r="E390" s="118">
        <v>151734.8</v>
      </c>
      <c r="F390" s="78">
        <f>(E390/D390*100)-100</f>
        <v>-50.21089071549278</v>
      </c>
    </row>
    <row r="391" spans="1:6" s="8" customFormat="1" ht="16.5">
      <c r="A391" s="4"/>
      <c r="B391" s="499"/>
      <c r="C391" s="79" t="s">
        <v>1041</v>
      </c>
      <c r="D391" s="118">
        <v>41</v>
      </c>
      <c r="E391" s="118">
        <v>337</v>
      </c>
      <c r="F391" s="78">
        <f>(E391/D391*100)-100</f>
        <v>721.951219512195</v>
      </c>
    </row>
    <row r="392" spans="1:6" s="8" customFormat="1" ht="16.5">
      <c r="A392" s="1"/>
      <c r="B392" s="499"/>
      <c r="C392" s="77" t="s">
        <v>1042</v>
      </c>
      <c r="D392" s="118">
        <v>0</v>
      </c>
      <c r="E392" s="118">
        <v>0</v>
      </c>
      <c r="F392" s="118"/>
    </row>
    <row r="393" spans="1:6" s="8" customFormat="1" ht="16.5">
      <c r="A393" s="1"/>
      <c r="B393" s="500"/>
      <c r="C393" s="79" t="s">
        <v>1043</v>
      </c>
      <c r="D393" s="118">
        <v>9595</v>
      </c>
      <c r="E393" s="118">
        <v>4299.5</v>
      </c>
      <c r="F393" s="78">
        <f aca="true" t="shared" si="5" ref="F393:F400">(E393/D393*100)-100</f>
        <v>-55.1902032308494</v>
      </c>
    </row>
    <row r="394" spans="1:6" s="8" customFormat="1" ht="16.5">
      <c r="A394" s="1"/>
      <c r="B394" s="471" t="s">
        <v>293</v>
      </c>
      <c r="C394" s="79" t="s">
        <v>1039</v>
      </c>
      <c r="D394" s="118">
        <v>43322</v>
      </c>
      <c r="E394" s="36">
        <f>E395+E396+E397+E398</f>
        <v>21788</v>
      </c>
      <c r="F394" s="78">
        <f t="shared" si="5"/>
        <v>-49.70684640598311</v>
      </c>
    </row>
    <row r="395" spans="1:6" s="8" customFormat="1" ht="16.5">
      <c r="A395" s="1"/>
      <c r="B395" s="499"/>
      <c r="C395" s="79" t="s">
        <v>1040</v>
      </c>
      <c r="D395" s="118">
        <v>43217</v>
      </c>
      <c r="E395" s="118">
        <v>21632</v>
      </c>
      <c r="F395" s="78">
        <f t="shared" si="5"/>
        <v>-49.945623250109904</v>
      </c>
    </row>
    <row r="396" spans="1:6" s="8" customFormat="1" ht="16.5">
      <c r="A396" s="1"/>
      <c r="B396" s="499"/>
      <c r="C396" s="79" t="s">
        <v>1041</v>
      </c>
      <c r="D396" s="118">
        <v>41</v>
      </c>
      <c r="E396" s="118">
        <v>137</v>
      </c>
      <c r="F396" s="78">
        <f t="shared" si="5"/>
        <v>234.14634146341461</v>
      </c>
    </row>
    <row r="397" spans="1:6" s="8" customFormat="1" ht="16.5">
      <c r="A397" s="1"/>
      <c r="B397" s="499"/>
      <c r="C397" s="79" t="s">
        <v>1042</v>
      </c>
      <c r="D397" s="118">
        <v>0</v>
      </c>
      <c r="E397" s="118">
        <v>0</v>
      </c>
      <c r="F397" s="118"/>
    </row>
    <row r="398" spans="1:6" s="8" customFormat="1" ht="16.5">
      <c r="A398" s="1"/>
      <c r="B398" s="500"/>
      <c r="C398" s="79" t="s">
        <v>1043</v>
      </c>
      <c r="D398" s="118">
        <v>64</v>
      </c>
      <c r="E398" s="118">
        <v>19</v>
      </c>
      <c r="F398" s="78">
        <f t="shared" si="5"/>
        <v>-70.3125</v>
      </c>
    </row>
    <row r="399" spans="1:6" s="8" customFormat="1" ht="16.5">
      <c r="A399" s="1"/>
      <c r="B399" s="341" t="s">
        <v>294</v>
      </c>
      <c r="C399" s="6" t="s">
        <v>1039</v>
      </c>
      <c r="D399" s="10">
        <v>41066</v>
      </c>
      <c r="E399" s="10">
        <f>E400+E401+E402+E403</f>
        <v>20225.5</v>
      </c>
      <c r="F399" s="42">
        <f t="shared" si="5"/>
        <v>-50.74879462328934</v>
      </c>
    </row>
    <row r="400" spans="1:6" s="8" customFormat="1" ht="16.5">
      <c r="A400" s="1"/>
      <c r="B400" s="467"/>
      <c r="C400" s="6" t="s">
        <v>1040</v>
      </c>
      <c r="D400" s="10">
        <v>41002</v>
      </c>
      <c r="E400" s="10">
        <v>20206.4</v>
      </c>
      <c r="F400" s="42">
        <f t="shared" si="5"/>
        <v>-50.718501536510416</v>
      </c>
    </row>
    <row r="401" spans="1:6" s="8" customFormat="1" ht="16.5">
      <c r="A401" s="1"/>
      <c r="B401" s="467"/>
      <c r="C401" s="6" t="s">
        <v>1041</v>
      </c>
      <c r="D401" s="10"/>
      <c r="E401" s="10"/>
      <c r="F401" s="10"/>
    </row>
    <row r="402" spans="1:6" s="8" customFormat="1" ht="16.5">
      <c r="A402" s="1"/>
      <c r="B402" s="467"/>
      <c r="C402" s="6" t="s">
        <v>1042</v>
      </c>
      <c r="D402" s="10"/>
      <c r="E402" s="10"/>
      <c r="F402" s="10"/>
    </row>
    <row r="403" spans="1:6" s="8" customFormat="1" ht="16.5">
      <c r="A403" s="1"/>
      <c r="B403" s="342"/>
      <c r="C403" s="6" t="s">
        <v>1043</v>
      </c>
      <c r="D403" s="10">
        <v>64</v>
      </c>
      <c r="E403" s="10">
        <v>19.1</v>
      </c>
      <c r="F403" s="42">
        <f>(E403/D403*100)-100</f>
        <v>-70.15625</v>
      </c>
    </row>
    <row r="404" spans="1:6" s="8" customFormat="1" ht="16.5">
      <c r="A404" s="1"/>
      <c r="B404" s="341" t="s">
        <v>295</v>
      </c>
      <c r="C404" s="6" t="s">
        <v>1039</v>
      </c>
      <c r="D404" s="10">
        <v>2215</v>
      </c>
      <c r="E404" s="10">
        <f>E405+E406+E407+E408</f>
        <v>1425.8</v>
      </c>
      <c r="F404" s="42">
        <f>(E404/D404*100)-100</f>
        <v>-35.629796839729124</v>
      </c>
    </row>
    <row r="405" spans="1:6" s="8" customFormat="1" ht="16.5">
      <c r="A405" s="1"/>
      <c r="B405" s="467"/>
      <c r="C405" s="6" t="s">
        <v>1040</v>
      </c>
      <c r="D405" s="10">
        <v>2215</v>
      </c>
      <c r="E405" s="10">
        <v>1425.8</v>
      </c>
      <c r="F405" s="42">
        <f>(E405/D405*100)-100</f>
        <v>-35.629796839729124</v>
      </c>
    </row>
    <row r="406" spans="1:6" s="8" customFormat="1" ht="16.5">
      <c r="A406" s="1"/>
      <c r="B406" s="467"/>
      <c r="C406" s="6" t="s">
        <v>1041</v>
      </c>
      <c r="D406" s="6"/>
      <c r="E406" s="6"/>
      <c r="F406" s="6"/>
    </row>
    <row r="407" spans="1:6" s="8" customFormat="1" ht="16.5">
      <c r="A407" s="1"/>
      <c r="B407" s="467"/>
      <c r="C407" s="6" t="s">
        <v>1042</v>
      </c>
      <c r="D407" s="6"/>
      <c r="E407" s="6"/>
      <c r="F407" s="6"/>
    </row>
    <row r="408" spans="1:6" s="8" customFormat="1" ht="16.5">
      <c r="A408" s="1"/>
      <c r="B408" s="342"/>
      <c r="C408" s="6" t="s">
        <v>1043</v>
      </c>
      <c r="D408" s="6"/>
      <c r="E408" s="6"/>
      <c r="F408" s="6"/>
    </row>
    <row r="409" spans="1:6" s="8" customFormat="1" ht="16.5">
      <c r="A409" s="1"/>
      <c r="B409" s="341" t="s">
        <v>296</v>
      </c>
      <c r="C409" s="6" t="s">
        <v>1039</v>
      </c>
      <c r="D409" s="10">
        <v>41</v>
      </c>
      <c r="E409" s="10">
        <f>E410+E411+E412+E413</f>
        <v>37</v>
      </c>
      <c r="F409" s="42">
        <f>(E409/D409*100)-100</f>
        <v>-9.756097560975604</v>
      </c>
    </row>
    <row r="410" spans="1:6" s="8" customFormat="1" ht="16.5">
      <c r="A410" s="1"/>
      <c r="B410" s="467"/>
      <c r="C410" s="6" t="s">
        <v>1040</v>
      </c>
      <c r="D410" s="10"/>
      <c r="E410" s="10"/>
      <c r="F410" s="10"/>
    </row>
    <row r="411" spans="1:6" s="8" customFormat="1" ht="16.5">
      <c r="A411" s="1"/>
      <c r="B411" s="467"/>
      <c r="C411" s="6" t="s">
        <v>1041</v>
      </c>
      <c r="D411" s="10">
        <v>41</v>
      </c>
      <c r="E411" s="10">
        <v>37</v>
      </c>
      <c r="F411" s="42">
        <f>(E411/D411*100)-100</f>
        <v>-9.756097560975604</v>
      </c>
    </row>
    <row r="412" spans="1:6" s="8" customFormat="1" ht="16.5">
      <c r="A412" s="1"/>
      <c r="B412" s="467"/>
      <c r="C412" s="6" t="s">
        <v>1042</v>
      </c>
      <c r="D412" s="10"/>
      <c r="E412" s="10"/>
      <c r="F412" s="10"/>
    </row>
    <row r="413" spans="1:6" s="8" customFormat="1" ht="16.5">
      <c r="A413" s="1"/>
      <c r="B413" s="342"/>
      <c r="C413" s="6" t="s">
        <v>1043</v>
      </c>
      <c r="D413" s="10"/>
      <c r="E413" s="10"/>
      <c r="F413" s="10"/>
    </row>
    <row r="414" spans="1:6" s="8" customFormat="1" ht="16.5">
      <c r="A414" s="1"/>
      <c r="B414" s="341" t="s">
        <v>700</v>
      </c>
      <c r="C414" s="6" t="s">
        <v>1039</v>
      </c>
      <c r="D414" s="10">
        <v>0</v>
      </c>
      <c r="E414" s="10">
        <f>E415+E416+E417+E418</f>
        <v>100</v>
      </c>
      <c r="F414" s="42" t="e">
        <f>(E414/D414*100)-100</f>
        <v>#DIV/0!</v>
      </c>
    </row>
    <row r="415" spans="1:6" s="8" customFormat="1" ht="16.5">
      <c r="A415" s="1"/>
      <c r="B415" s="467"/>
      <c r="C415" s="6" t="s">
        <v>1040</v>
      </c>
      <c r="D415" s="10"/>
      <c r="E415" s="10"/>
      <c r="F415" s="10"/>
    </row>
    <row r="416" spans="1:6" s="8" customFormat="1" ht="16.5">
      <c r="A416" s="1"/>
      <c r="B416" s="467"/>
      <c r="C416" s="6" t="s">
        <v>1041</v>
      </c>
      <c r="D416" s="10">
        <v>0</v>
      </c>
      <c r="E416" s="10">
        <v>100</v>
      </c>
      <c r="F416" s="42" t="e">
        <f>(E416/D416*100)-100</f>
        <v>#DIV/0!</v>
      </c>
    </row>
    <row r="417" spans="1:6" s="8" customFormat="1" ht="16.5">
      <c r="A417" s="1"/>
      <c r="B417" s="467"/>
      <c r="C417" s="6" t="s">
        <v>1042</v>
      </c>
      <c r="D417" s="10"/>
      <c r="E417" s="10"/>
      <c r="F417" s="10"/>
    </row>
    <row r="418" spans="1:6" s="8" customFormat="1" ht="16.5">
      <c r="A418" s="1"/>
      <c r="B418" s="342"/>
      <c r="C418" s="6" t="s">
        <v>1043</v>
      </c>
      <c r="D418" s="10"/>
      <c r="E418" s="10"/>
      <c r="F418" s="10"/>
    </row>
    <row r="419" spans="1:6" s="8" customFormat="1" ht="16.5">
      <c r="A419" s="1"/>
      <c r="B419" s="471" t="s">
        <v>297</v>
      </c>
      <c r="C419" s="79" t="s">
        <v>1039</v>
      </c>
      <c r="D419" s="118">
        <v>8799</v>
      </c>
      <c r="E419" s="118">
        <f>E420+E421+E422+E423</f>
        <v>4265.599999999999</v>
      </c>
      <c r="F419" s="78">
        <f>(E419/D419*100)-100</f>
        <v>-51.52176383679964</v>
      </c>
    </row>
    <row r="420" spans="1:6" s="8" customFormat="1" ht="16.5">
      <c r="A420" s="1"/>
      <c r="B420" s="472"/>
      <c r="C420" s="79" t="s">
        <v>1040</v>
      </c>
      <c r="D420" s="118">
        <v>8680</v>
      </c>
      <c r="E420" s="118">
        <v>4098.7</v>
      </c>
      <c r="F420" s="78">
        <f>(E420/D420*100)-100</f>
        <v>-52.77995391705069</v>
      </c>
    </row>
    <row r="421" spans="1:6" s="8" customFormat="1" ht="16.5">
      <c r="A421" s="1"/>
      <c r="B421" s="472"/>
      <c r="C421" s="79" t="s">
        <v>1041</v>
      </c>
      <c r="D421" s="118">
        <v>0</v>
      </c>
      <c r="E421" s="118">
        <v>100</v>
      </c>
      <c r="F421" s="118"/>
    </row>
    <row r="422" spans="1:6" s="8" customFormat="1" ht="16.5">
      <c r="A422" s="1"/>
      <c r="B422" s="472"/>
      <c r="C422" s="79" t="s">
        <v>1042</v>
      </c>
      <c r="D422" s="118">
        <v>0</v>
      </c>
      <c r="E422" s="118">
        <v>0</v>
      </c>
      <c r="F422" s="118"/>
    </row>
    <row r="423" spans="1:6" s="8" customFormat="1" ht="16.5">
      <c r="A423" s="1"/>
      <c r="B423" s="473"/>
      <c r="C423" s="79" t="s">
        <v>1043</v>
      </c>
      <c r="D423" s="118">
        <v>119</v>
      </c>
      <c r="E423" s="118">
        <v>66.9</v>
      </c>
      <c r="F423" s="78">
        <f>(E423/D423*100)-100</f>
        <v>-43.78151260504202</v>
      </c>
    </row>
    <row r="424" spans="1:6" s="8" customFormat="1" ht="16.5">
      <c r="A424" s="1"/>
      <c r="B424" s="341" t="s">
        <v>298</v>
      </c>
      <c r="C424" s="6" t="s">
        <v>1039</v>
      </c>
      <c r="D424" s="10">
        <v>8799</v>
      </c>
      <c r="E424" s="10">
        <f>E425+E426+E427+E428</f>
        <v>4165.599999999999</v>
      </c>
      <c r="F424" s="42">
        <f>(E424/D424*100)-100</f>
        <v>-52.65825662007047</v>
      </c>
    </row>
    <row r="425" spans="1:6" s="8" customFormat="1" ht="16.5">
      <c r="A425" s="1"/>
      <c r="B425" s="467"/>
      <c r="C425" s="6" t="s">
        <v>1040</v>
      </c>
      <c r="D425" s="10">
        <v>8680</v>
      </c>
      <c r="E425" s="10">
        <v>4098.7</v>
      </c>
      <c r="F425" s="42">
        <f>(E425/D425*100)-100</f>
        <v>-52.77995391705069</v>
      </c>
    </row>
    <row r="426" spans="1:6" s="8" customFormat="1" ht="16.5">
      <c r="A426" s="1"/>
      <c r="B426" s="467"/>
      <c r="C426" s="6" t="s">
        <v>1041</v>
      </c>
      <c r="D426" s="6"/>
      <c r="E426" s="6"/>
      <c r="F426" s="6"/>
    </row>
    <row r="427" spans="1:6" s="8" customFormat="1" ht="16.5">
      <c r="A427" s="1"/>
      <c r="B427" s="467"/>
      <c r="C427" s="6" t="s">
        <v>1042</v>
      </c>
      <c r="D427" s="6"/>
      <c r="E427" s="6"/>
      <c r="F427" s="6"/>
    </row>
    <row r="428" spans="1:6" s="8" customFormat="1" ht="16.5">
      <c r="A428" s="1"/>
      <c r="B428" s="342"/>
      <c r="C428" s="6" t="s">
        <v>1043</v>
      </c>
      <c r="D428" s="10">
        <v>119</v>
      </c>
      <c r="E428" s="10">
        <v>66.9</v>
      </c>
      <c r="F428" s="42">
        <f>(E428/D428*100)-100</f>
        <v>-43.78151260504202</v>
      </c>
    </row>
    <row r="429" spans="1:6" s="8" customFormat="1" ht="16.5">
      <c r="A429" s="1"/>
      <c r="B429" s="341" t="s">
        <v>701</v>
      </c>
      <c r="C429" s="6" t="s">
        <v>1039</v>
      </c>
      <c r="D429" s="10">
        <f>D430+D431+D432+D433</f>
        <v>0</v>
      </c>
      <c r="E429" s="10">
        <f>E430+E431+E432+E433</f>
        <v>100</v>
      </c>
      <c r="F429" s="42"/>
    </row>
    <row r="430" spans="1:6" s="8" customFormat="1" ht="16.5">
      <c r="A430" s="1"/>
      <c r="B430" s="467"/>
      <c r="C430" s="6" t="s">
        <v>1040</v>
      </c>
      <c r="D430" s="10"/>
      <c r="E430" s="10"/>
      <c r="F430" s="42"/>
    </row>
    <row r="431" spans="1:6" s="8" customFormat="1" ht="16.5">
      <c r="A431" s="1"/>
      <c r="B431" s="467"/>
      <c r="C431" s="6" t="s">
        <v>1041</v>
      </c>
      <c r="D431" s="6"/>
      <c r="E431" s="6">
        <v>100</v>
      </c>
      <c r="F431" s="6"/>
    </row>
    <row r="432" spans="1:6" s="8" customFormat="1" ht="16.5">
      <c r="A432" s="1"/>
      <c r="B432" s="467"/>
      <c r="C432" s="6" t="s">
        <v>1042</v>
      </c>
      <c r="D432" s="6"/>
      <c r="E432" s="6"/>
      <c r="F432" s="6"/>
    </row>
    <row r="433" spans="1:6" s="8" customFormat="1" ht="16.5">
      <c r="A433" s="1"/>
      <c r="B433" s="342"/>
      <c r="C433" s="6" t="s">
        <v>1043</v>
      </c>
      <c r="D433" s="10"/>
      <c r="E433" s="10"/>
      <c r="F433" s="42"/>
    </row>
    <row r="434" spans="1:6" s="8" customFormat="1" ht="16.5">
      <c r="A434" s="1"/>
      <c r="B434" s="471" t="s">
        <v>299</v>
      </c>
      <c r="C434" s="79" t="s">
        <v>1039</v>
      </c>
      <c r="D434" s="118">
        <v>18351</v>
      </c>
      <c r="E434" s="118">
        <f>E435+E436+E437+E438</f>
        <v>8757.9</v>
      </c>
      <c r="F434" s="78">
        <f>(E434/D434*100)-100</f>
        <v>-52.275625306522805</v>
      </c>
    </row>
    <row r="435" spans="1:6" s="8" customFormat="1" ht="16.5">
      <c r="A435" s="1"/>
      <c r="B435" s="472"/>
      <c r="C435" s="79" t="s">
        <v>1040</v>
      </c>
      <c r="D435" s="118">
        <v>16751</v>
      </c>
      <c r="E435" s="118">
        <v>8080.6</v>
      </c>
      <c r="F435" s="78">
        <f>(E435/D435*100)-100</f>
        <v>-51.76049191093069</v>
      </c>
    </row>
    <row r="436" spans="1:6" s="8" customFormat="1" ht="16.5">
      <c r="A436" s="1"/>
      <c r="B436" s="472"/>
      <c r="C436" s="79" t="s">
        <v>1041</v>
      </c>
      <c r="D436" s="118">
        <v>0</v>
      </c>
      <c r="E436" s="118">
        <v>0</v>
      </c>
      <c r="F436" s="118"/>
    </row>
    <row r="437" spans="1:6" s="8" customFormat="1" ht="16.5">
      <c r="A437" s="1"/>
      <c r="B437" s="472"/>
      <c r="C437" s="79" t="s">
        <v>1042</v>
      </c>
      <c r="D437" s="118">
        <v>0</v>
      </c>
      <c r="E437" s="118">
        <v>0</v>
      </c>
      <c r="F437" s="118"/>
    </row>
    <row r="438" spans="1:6" s="8" customFormat="1" ht="16.5">
      <c r="A438" s="1"/>
      <c r="B438" s="473"/>
      <c r="C438" s="79" t="s">
        <v>1043</v>
      </c>
      <c r="D438" s="118">
        <v>1600</v>
      </c>
      <c r="E438" s="118">
        <v>677.3</v>
      </c>
      <c r="F438" s="78">
        <f>(E438/D438*100)-100</f>
        <v>-57.66875</v>
      </c>
    </row>
    <row r="439" spans="1:6" s="8" customFormat="1" ht="16.5">
      <c r="A439" s="1"/>
      <c r="B439" s="341" t="s">
        <v>300</v>
      </c>
      <c r="C439" s="6" t="s">
        <v>1039</v>
      </c>
      <c r="D439" s="10">
        <v>18351</v>
      </c>
      <c r="E439" s="10">
        <f>E440+E441+E442+E443</f>
        <v>8757.9</v>
      </c>
      <c r="F439" s="42">
        <f>(E439/D439*100)-100</f>
        <v>-52.275625306522805</v>
      </c>
    </row>
    <row r="440" spans="1:6" s="8" customFormat="1" ht="16.5">
      <c r="A440" s="1"/>
      <c r="B440" s="467"/>
      <c r="C440" s="6" t="s">
        <v>1040</v>
      </c>
      <c r="D440" s="10">
        <v>16751</v>
      </c>
      <c r="E440" s="10">
        <v>8080.6</v>
      </c>
      <c r="F440" s="42">
        <f>(E440/D440*100)-100</f>
        <v>-51.76049191093069</v>
      </c>
    </row>
    <row r="441" spans="1:6" s="8" customFormat="1" ht="16.5">
      <c r="A441" s="1"/>
      <c r="B441" s="467"/>
      <c r="C441" s="6" t="s">
        <v>1041</v>
      </c>
      <c r="D441" s="10"/>
      <c r="E441" s="10"/>
      <c r="F441" s="10"/>
    </row>
    <row r="442" spans="1:6" s="8" customFormat="1" ht="16.5">
      <c r="A442" s="1"/>
      <c r="B442" s="467"/>
      <c r="C442" s="6" t="s">
        <v>1042</v>
      </c>
      <c r="D442" s="10"/>
      <c r="E442" s="10"/>
      <c r="F442" s="10"/>
    </row>
    <row r="443" spans="1:6" s="8" customFormat="1" ht="16.5">
      <c r="A443" s="1"/>
      <c r="B443" s="342"/>
      <c r="C443" s="6" t="s">
        <v>1043</v>
      </c>
      <c r="D443" s="10">
        <v>1600</v>
      </c>
      <c r="E443" s="10">
        <v>677.3</v>
      </c>
      <c r="F443" s="42">
        <f>(E443/D443*100)-100</f>
        <v>-57.66875</v>
      </c>
    </row>
    <row r="444" spans="1:6" s="8" customFormat="1" ht="16.5">
      <c r="A444" s="1"/>
      <c r="B444" s="471" t="s">
        <v>301</v>
      </c>
      <c r="C444" s="79" t="s">
        <v>1039</v>
      </c>
      <c r="D444" s="118">
        <v>186679</v>
      </c>
      <c r="E444" s="118">
        <f>E445+E446+E447+E448</f>
        <v>93319.3</v>
      </c>
      <c r="F444" s="78">
        <f>(E444/D444*100)-100</f>
        <v>-50.01082071363142</v>
      </c>
    </row>
    <row r="445" spans="1:6" s="8" customFormat="1" ht="16.5">
      <c r="A445" s="1"/>
      <c r="B445" s="472"/>
      <c r="C445" s="79" t="s">
        <v>1040</v>
      </c>
      <c r="D445" s="118">
        <v>179284</v>
      </c>
      <c r="E445" s="118">
        <v>89836.6</v>
      </c>
      <c r="F445" s="78">
        <f>(E445/D445*100)-100</f>
        <v>-49.89145712947056</v>
      </c>
    </row>
    <row r="446" spans="1:6" s="8" customFormat="1" ht="16.5">
      <c r="A446" s="1"/>
      <c r="B446" s="472"/>
      <c r="C446" s="79" t="s">
        <v>1041</v>
      </c>
      <c r="D446" s="118">
        <v>0</v>
      </c>
      <c r="E446" s="118">
        <v>100</v>
      </c>
      <c r="F446" s="118"/>
    </row>
    <row r="447" spans="1:6" s="8" customFormat="1" ht="16.5">
      <c r="A447" s="1"/>
      <c r="B447" s="472"/>
      <c r="C447" s="79" t="s">
        <v>1042</v>
      </c>
      <c r="D447" s="118">
        <v>0</v>
      </c>
      <c r="E447" s="118">
        <v>0</v>
      </c>
      <c r="F447" s="118"/>
    </row>
    <row r="448" spans="1:6" s="8" customFormat="1" ht="16.5">
      <c r="A448" s="1"/>
      <c r="B448" s="473"/>
      <c r="C448" s="79" t="s">
        <v>1043</v>
      </c>
      <c r="D448" s="118">
        <v>7395</v>
      </c>
      <c r="E448" s="118">
        <v>3382.7</v>
      </c>
      <c r="F448" s="78">
        <f>(E448/D448*100)-100</f>
        <v>-54.25693035835024</v>
      </c>
    </row>
    <row r="449" spans="1:6" s="8" customFormat="1" ht="16.5">
      <c r="A449" s="1"/>
      <c r="B449" s="341" t="s">
        <v>302</v>
      </c>
      <c r="C449" s="6" t="s">
        <v>1039</v>
      </c>
      <c r="D449" s="10">
        <v>154560</v>
      </c>
      <c r="E449" s="10">
        <f>E450+E451+E452+E453</f>
        <v>69653.2</v>
      </c>
      <c r="F449" s="42">
        <f>(E449/D449*100)-100</f>
        <v>-54.93452380952381</v>
      </c>
    </row>
    <row r="450" spans="1:6" s="8" customFormat="1" ht="16.5">
      <c r="A450" s="1"/>
      <c r="B450" s="467"/>
      <c r="C450" s="6" t="s">
        <v>1040</v>
      </c>
      <c r="D450" s="10">
        <v>147165</v>
      </c>
      <c r="E450" s="10">
        <v>66270.5</v>
      </c>
      <c r="F450" s="42">
        <f>(E450/D450*100)-100</f>
        <v>-54.96857269051745</v>
      </c>
    </row>
    <row r="451" spans="1:6" s="8" customFormat="1" ht="16.5">
      <c r="A451" s="1"/>
      <c r="B451" s="467"/>
      <c r="C451" s="6" t="s">
        <v>1041</v>
      </c>
      <c r="D451" s="10"/>
      <c r="E451" s="10"/>
      <c r="F451" s="10"/>
    </row>
    <row r="452" spans="1:6" s="8" customFormat="1" ht="16.5">
      <c r="A452" s="1"/>
      <c r="B452" s="467"/>
      <c r="C452" s="6" t="s">
        <v>1042</v>
      </c>
      <c r="D452" s="10"/>
      <c r="E452" s="10"/>
      <c r="F452" s="10"/>
    </row>
    <row r="453" spans="1:6" s="8" customFormat="1" ht="16.5">
      <c r="A453" s="1"/>
      <c r="B453" s="342"/>
      <c r="C453" s="6" t="s">
        <v>1043</v>
      </c>
      <c r="D453" s="10">
        <v>7395</v>
      </c>
      <c r="E453" s="10">
        <v>3382.7</v>
      </c>
      <c r="F453" s="42">
        <f>(E453/D453*100)-100</f>
        <v>-54.25693035835024</v>
      </c>
    </row>
    <row r="454" spans="1:6" s="8" customFormat="1" ht="16.5">
      <c r="A454" s="1"/>
      <c r="B454" s="341" t="s">
        <v>702</v>
      </c>
      <c r="C454" s="6" t="s">
        <v>1039</v>
      </c>
      <c r="D454" s="6">
        <v>0</v>
      </c>
      <c r="E454" s="10">
        <f>E455+E456+E457+E458</f>
        <v>100</v>
      </c>
      <c r="F454" s="6"/>
    </row>
    <row r="455" spans="1:6" s="8" customFormat="1" ht="16.5">
      <c r="A455" s="1"/>
      <c r="B455" s="467"/>
      <c r="C455" s="6" t="s">
        <v>1040</v>
      </c>
      <c r="D455" s="6"/>
      <c r="E455" s="6"/>
      <c r="F455" s="6"/>
    </row>
    <row r="456" spans="1:6" s="8" customFormat="1" ht="16.5">
      <c r="A456" s="1"/>
      <c r="B456" s="467"/>
      <c r="C456" s="6" t="s">
        <v>1041</v>
      </c>
      <c r="D456" s="6"/>
      <c r="E456" s="6">
        <v>100</v>
      </c>
      <c r="F456" s="6"/>
    </row>
    <row r="457" spans="1:6" s="8" customFormat="1" ht="16.5">
      <c r="A457" s="1"/>
      <c r="B457" s="467"/>
      <c r="C457" s="6" t="s">
        <v>1042</v>
      </c>
      <c r="D457" s="6"/>
      <c r="E457" s="6"/>
      <c r="F457" s="6"/>
    </row>
    <row r="458" spans="1:6" s="8" customFormat="1" ht="16.5">
      <c r="A458" s="1"/>
      <c r="B458" s="342"/>
      <c r="C458" s="6" t="s">
        <v>1043</v>
      </c>
      <c r="D458" s="6"/>
      <c r="E458" s="6"/>
      <c r="F458" s="6"/>
    </row>
    <row r="459" spans="1:6" s="8" customFormat="1" ht="74.25" customHeight="1">
      <c r="A459" s="353"/>
      <c r="B459" s="353" t="s">
        <v>303</v>
      </c>
      <c r="C459" s="6" t="s">
        <v>1039</v>
      </c>
      <c r="D459" s="10">
        <v>247</v>
      </c>
      <c r="E459" s="10">
        <f>E460+E461+E462+E463</f>
        <v>566.1</v>
      </c>
      <c r="F459" s="42">
        <f>(E459/D459*100)-100</f>
        <v>129.1902834008097</v>
      </c>
    </row>
    <row r="460" spans="1:6" s="8" customFormat="1" ht="15.75" customHeight="1">
      <c r="A460" s="353"/>
      <c r="B460" s="353"/>
      <c r="C460" s="6" t="s">
        <v>1040</v>
      </c>
      <c r="D460" s="10">
        <v>247</v>
      </c>
      <c r="E460" s="10">
        <v>566.1</v>
      </c>
      <c r="F460" s="42">
        <f>(E460/D460*100)-100</f>
        <v>129.1902834008097</v>
      </c>
    </row>
    <row r="461" spans="1:6" s="8" customFormat="1" ht="15.75" customHeight="1">
      <c r="A461" s="353"/>
      <c r="B461" s="353"/>
      <c r="C461" s="6" t="s">
        <v>1041</v>
      </c>
      <c r="D461" s="10"/>
      <c r="E461" s="10"/>
      <c r="F461" s="10"/>
    </row>
    <row r="462" spans="1:6" s="8" customFormat="1" ht="15.75" customHeight="1">
      <c r="A462" s="353"/>
      <c r="B462" s="353"/>
      <c r="C462" s="6" t="s">
        <v>1042</v>
      </c>
      <c r="D462" s="10"/>
      <c r="E462" s="10"/>
      <c r="F462" s="10"/>
    </row>
    <row r="463" spans="1:6" s="8" customFormat="1" ht="15.75" customHeight="1">
      <c r="A463" s="353"/>
      <c r="B463" s="353"/>
      <c r="C463" s="6" t="s">
        <v>1043</v>
      </c>
      <c r="D463" s="10"/>
      <c r="E463" s="10"/>
      <c r="F463" s="10"/>
    </row>
    <row r="464" spans="1:6" s="8" customFormat="1" ht="23.25" customHeight="1">
      <c r="A464" s="353"/>
      <c r="B464" s="353" t="s">
        <v>304</v>
      </c>
      <c r="C464" s="6" t="s">
        <v>1039</v>
      </c>
      <c r="D464" s="10">
        <v>31872</v>
      </c>
      <c r="E464" s="10">
        <f>E465+E466+E467+E468</f>
        <v>23000</v>
      </c>
      <c r="F464" s="42">
        <f>(E464/D464*100)-100</f>
        <v>-27.8363453815261</v>
      </c>
    </row>
    <row r="465" spans="1:6" s="8" customFormat="1" ht="15.75" customHeight="1">
      <c r="A465" s="353"/>
      <c r="B465" s="353"/>
      <c r="C465" s="6" t="s">
        <v>1040</v>
      </c>
      <c r="D465" s="10">
        <v>31872</v>
      </c>
      <c r="E465" s="10">
        <v>23000</v>
      </c>
      <c r="F465" s="42">
        <f>(E465/D465*100)-100</f>
        <v>-27.8363453815261</v>
      </c>
    </row>
    <row r="466" spans="1:6" s="8" customFormat="1" ht="15.75" customHeight="1">
      <c r="A466" s="353"/>
      <c r="B466" s="353"/>
      <c r="C466" s="6" t="s">
        <v>1041</v>
      </c>
      <c r="D466" s="10"/>
      <c r="E466" s="10"/>
      <c r="F466" s="10"/>
    </row>
    <row r="467" spans="1:6" s="8" customFormat="1" ht="15.75" customHeight="1">
      <c r="A467" s="353"/>
      <c r="B467" s="353"/>
      <c r="C467" s="6" t="s">
        <v>1042</v>
      </c>
      <c r="D467" s="10"/>
      <c r="E467" s="10"/>
      <c r="F467" s="10"/>
    </row>
    <row r="468" spans="1:6" s="8" customFormat="1" ht="15.75" customHeight="1">
      <c r="A468" s="353"/>
      <c r="B468" s="353"/>
      <c r="C468" s="6" t="s">
        <v>1043</v>
      </c>
      <c r="D468" s="10"/>
      <c r="E468" s="10"/>
      <c r="F468" s="10"/>
    </row>
    <row r="469" spans="1:6" s="8" customFormat="1" ht="22.5" customHeight="1">
      <c r="A469" s="353"/>
      <c r="B469" s="491" t="s">
        <v>305</v>
      </c>
      <c r="C469" s="79" t="s">
        <v>1039</v>
      </c>
      <c r="D469" s="118">
        <v>6297</v>
      </c>
      <c r="E469" s="118">
        <f>E470+E471+E472+E473</f>
        <v>2094.2</v>
      </c>
      <c r="F469" s="78">
        <f>(E469/D469*100)-100</f>
        <v>-66.74289344132126</v>
      </c>
    </row>
    <row r="470" spans="1:6" s="8" customFormat="1" ht="15.75" customHeight="1">
      <c r="A470" s="353"/>
      <c r="B470" s="492"/>
      <c r="C470" s="79" t="s">
        <v>1040</v>
      </c>
      <c r="D470" s="118">
        <v>5880</v>
      </c>
      <c r="E470" s="118">
        <v>1940.7</v>
      </c>
      <c r="F470" s="78">
        <f>(E470/D470*100)-100</f>
        <v>-66.99489795918367</v>
      </c>
    </row>
    <row r="471" spans="1:6" s="8" customFormat="1" ht="15.75" customHeight="1">
      <c r="A471" s="353"/>
      <c r="B471" s="492"/>
      <c r="C471" s="79" t="s">
        <v>1041</v>
      </c>
      <c r="D471" s="79">
        <v>0</v>
      </c>
      <c r="E471" s="79">
        <v>0</v>
      </c>
      <c r="F471" s="79"/>
    </row>
    <row r="472" spans="1:6" s="8" customFormat="1" ht="15.75" customHeight="1">
      <c r="A472" s="353"/>
      <c r="B472" s="492"/>
      <c r="C472" s="79" t="s">
        <v>1042</v>
      </c>
      <c r="D472" s="79">
        <v>0</v>
      </c>
      <c r="E472" s="79">
        <v>0</v>
      </c>
      <c r="F472" s="79"/>
    </row>
    <row r="473" spans="1:6" s="8" customFormat="1" ht="15.75" customHeight="1">
      <c r="A473" s="353"/>
      <c r="B473" s="493"/>
      <c r="C473" s="79" t="s">
        <v>1043</v>
      </c>
      <c r="D473" s="118">
        <v>417</v>
      </c>
      <c r="E473" s="118">
        <v>153.5</v>
      </c>
      <c r="F473" s="78">
        <f>(E473/D473*100)-100</f>
        <v>-63.189448441247</v>
      </c>
    </row>
    <row r="474" spans="1:6" s="8" customFormat="1" ht="60.75" customHeight="1">
      <c r="A474" s="353"/>
      <c r="B474" s="508" t="s">
        <v>306</v>
      </c>
      <c r="C474" s="6" t="s">
        <v>1039</v>
      </c>
      <c r="D474" s="10">
        <v>6297</v>
      </c>
      <c r="E474" s="10">
        <f>E475+E476+E477+E478</f>
        <v>2094.2</v>
      </c>
      <c r="F474" s="42">
        <f>(E474/D474*100)-100</f>
        <v>-66.74289344132126</v>
      </c>
    </row>
    <row r="475" spans="1:6" s="8" customFormat="1" ht="15.75" customHeight="1">
      <c r="A475" s="353"/>
      <c r="B475" s="509"/>
      <c r="C475" s="6" t="s">
        <v>1040</v>
      </c>
      <c r="D475" s="10">
        <v>5880</v>
      </c>
      <c r="E475" s="10">
        <v>1940.7</v>
      </c>
      <c r="F475" s="42">
        <f>(E475/D475*100)-100</f>
        <v>-66.99489795918367</v>
      </c>
    </row>
    <row r="476" spans="1:6" s="8" customFormat="1" ht="15.75" customHeight="1">
      <c r="A476" s="353"/>
      <c r="B476" s="509"/>
      <c r="C476" s="6" t="s">
        <v>1041</v>
      </c>
      <c r="D476" s="10"/>
      <c r="E476" s="10"/>
      <c r="F476" s="10"/>
    </row>
    <row r="477" spans="1:6" s="8" customFormat="1" ht="15.75" customHeight="1">
      <c r="A477" s="353"/>
      <c r="B477" s="509"/>
      <c r="C477" s="6" t="s">
        <v>1042</v>
      </c>
      <c r="D477" s="10"/>
      <c r="E477" s="10"/>
      <c r="F477" s="10"/>
    </row>
    <row r="478" spans="1:6" s="8" customFormat="1" ht="51.75" customHeight="1">
      <c r="A478" s="353"/>
      <c r="B478" s="510"/>
      <c r="C478" s="6" t="s">
        <v>1043</v>
      </c>
      <c r="D478" s="10">
        <v>417</v>
      </c>
      <c r="E478" s="10">
        <v>153.5</v>
      </c>
      <c r="F478" s="42">
        <f>(E478/D478*100)-100</f>
        <v>-63.189448441247</v>
      </c>
    </row>
    <row r="479" spans="1:6" s="8" customFormat="1" ht="22.5" customHeight="1">
      <c r="A479" s="353"/>
      <c r="B479" s="491" t="s">
        <v>307</v>
      </c>
      <c r="C479" s="79" t="s">
        <v>1039</v>
      </c>
      <c r="D479" s="118">
        <v>323</v>
      </c>
      <c r="E479" s="118">
        <f>E480+E481+E482+E483</f>
        <v>0</v>
      </c>
      <c r="F479" s="78">
        <f>(E479/D479*100)-100</f>
        <v>-100</v>
      </c>
    </row>
    <row r="480" spans="1:6" s="8" customFormat="1" ht="15.75" customHeight="1">
      <c r="A480" s="353"/>
      <c r="B480" s="492"/>
      <c r="C480" s="79" t="s">
        <v>1040</v>
      </c>
      <c r="D480" s="118">
        <v>323</v>
      </c>
      <c r="E480" s="118">
        <v>0</v>
      </c>
      <c r="F480" s="78">
        <f>(E480/D480*100)-100</f>
        <v>-100</v>
      </c>
    </row>
    <row r="481" spans="1:6" s="8" customFormat="1" ht="15.75" customHeight="1">
      <c r="A481" s="353"/>
      <c r="B481" s="492"/>
      <c r="C481" s="79" t="s">
        <v>1041</v>
      </c>
      <c r="D481" s="118">
        <v>0</v>
      </c>
      <c r="E481" s="118">
        <v>0</v>
      </c>
      <c r="F481" s="78"/>
    </row>
    <row r="482" spans="1:6" s="8" customFormat="1" ht="15.75" customHeight="1">
      <c r="A482" s="353"/>
      <c r="B482" s="492"/>
      <c r="C482" s="79" t="s">
        <v>1042</v>
      </c>
      <c r="D482" s="118">
        <v>0</v>
      </c>
      <c r="E482" s="118">
        <v>0</v>
      </c>
      <c r="F482" s="118"/>
    </row>
    <row r="483" spans="1:6" s="8" customFormat="1" ht="15.75" customHeight="1">
      <c r="A483" s="353"/>
      <c r="B483" s="493"/>
      <c r="C483" s="79" t="s">
        <v>1043</v>
      </c>
      <c r="D483" s="118">
        <v>0</v>
      </c>
      <c r="E483" s="118">
        <v>0</v>
      </c>
      <c r="F483" s="118"/>
    </row>
    <row r="484" spans="1:6" s="8" customFormat="1" ht="47.25" customHeight="1">
      <c r="A484" s="353"/>
      <c r="B484" s="508" t="s">
        <v>308</v>
      </c>
      <c r="C484" s="6" t="s">
        <v>1039</v>
      </c>
      <c r="D484" s="10">
        <v>323</v>
      </c>
      <c r="E484" s="10">
        <f>E485+E486+E487+E488</f>
        <v>0</v>
      </c>
      <c r="F484" s="42">
        <f>(E484/D484*100)-100</f>
        <v>-100</v>
      </c>
    </row>
    <row r="485" spans="1:6" s="8" customFormat="1" ht="15.75" customHeight="1">
      <c r="A485" s="353"/>
      <c r="B485" s="509"/>
      <c r="C485" s="6" t="s">
        <v>1040</v>
      </c>
      <c r="D485" s="10">
        <v>323</v>
      </c>
      <c r="E485" s="10">
        <v>0</v>
      </c>
      <c r="F485" s="42">
        <f>(E485/D485*100)-100</f>
        <v>-100</v>
      </c>
    </row>
    <row r="486" spans="1:6" s="8" customFormat="1" ht="15.75" customHeight="1">
      <c r="A486" s="353"/>
      <c r="B486" s="509"/>
      <c r="C486" s="6" t="s">
        <v>1041</v>
      </c>
      <c r="D486" s="6"/>
      <c r="E486" s="6"/>
      <c r="F486" s="6"/>
    </row>
    <row r="487" spans="1:6" s="8" customFormat="1" ht="15.75" customHeight="1">
      <c r="A487" s="353"/>
      <c r="B487" s="509"/>
      <c r="C487" s="6" t="s">
        <v>1042</v>
      </c>
      <c r="D487" s="6"/>
      <c r="E487" s="6"/>
      <c r="F487" s="6"/>
    </row>
    <row r="488" spans="1:6" s="8" customFormat="1" ht="15.75" customHeight="1">
      <c r="A488" s="353"/>
      <c r="B488" s="510"/>
      <c r="C488" s="6" t="s">
        <v>1043</v>
      </c>
      <c r="D488" s="6"/>
      <c r="E488" s="6"/>
      <c r="F488" s="6"/>
    </row>
    <row r="489" spans="1:6" s="8" customFormat="1" ht="33.75" customHeight="1">
      <c r="A489" s="353"/>
      <c r="B489" s="491" t="s">
        <v>309</v>
      </c>
      <c r="C489" s="79" t="s">
        <v>1039</v>
      </c>
      <c r="D489" s="118">
        <v>50620</v>
      </c>
      <c r="E489" s="118">
        <v>26146</v>
      </c>
      <c r="F489" s="78">
        <f>(E489/D489*100)-100</f>
        <v>-48.348478862109836</v>
      </c>
    </row>
    <row r="490" spans="1:6" s="8" customFormat="1" ht="15.75" customHeight="1">
      <c r="A490" s="353"/>
      <c r="B490" s="492"/>
      <c r="C490" s="79" t="s">
        <v>1040</v>
      </c>
      <c r="D490" s="118">
        <v>50620</v>
      </c>
      <c r="E490" s="118">
        <v>26146</v>
      </c>
      <c r="F490" s="78">
        <f>(E490/D490*100)-100</f>
        <v>-48.348478862109836</v>
      </c>
    </row>
    <row r="491" spans="1:6" s="8" customFormat="1" ht="15.75" customHeight="1">
      <c r="A491" s="353"/>
      <c r="B491" s="492"/>
      <c r="C491" s="79" t="s">
        <v>1041</v>
      </c>
      <c r="D491" s="79">
        <v>0</v>
      </c>
      <c r="E491" s="79">
        <v>0</v>
      </c>
      <c r="F491" s="79"/>
    </row>
    <row r="492" spans="1:6" s="8" customFormat="1" ht="15.75" customHeight="1">
      <c r="A492" s="353"/>
      <c r="B492" s="492"/>
      <c r="C492" s="79" t="s">
        <v>1042</v>
      </c>
      <c r="D492" s="79">
        <v>0</v>
      </c>
      <c r="E492" s="79">
        <v>0</v>
      </c>
      <c r="F492" s="79"/>
    </row>
    <row r="493" spans="1:6" s="8" customFormat="1" ht="39.75" customHeight="1">
      <c r="A493" s="353"/>
      <c r="B493" s="493"/>
      <c r="C493" s="79" t="s">
        <v>1043</v>
      </c>
      <c r="D493" s="79">
        <v>0</v>
      </c>
      <c r="E493" s="79">
        <v>0</v>
      </c>
      <c r="F493" s="79"/>
    </row>
    <row r="494" spans="1:6" s="8" customFormat="1" ht="47.25" customHeight="1">
      <c r="A494" s="353"/>
      <c r="B494" s="376" t="s">
        <v>310</v>
      </c>
      <c r="C494" s="6" t="s">
        <v>1039</v>
      </c>
      <c r="D494" s="10">
        <v>4681</v>
      </c>
      <c r="E494" s="10">
        <v>2267.8</v>
      </c>
      <c r="F494" s="42">
        <f>(E494/D494*100)-100</f>
        <v>-51.553086947233496</v>
      </c>
    </row>
    <row r="495" spans="1:6" s="8" customFormat="1" ht="15.75" customHeight="1">
      <c r="A495" s="353"/>
      <c r="B495" s="376"/>
      <c r="C495" s="6" t="s">
        <v>1040</v>
      </c>
      <c r="D495" s="10">
        <v>4681</v>
      </c>
      <c r="E495" s="10">
        <v>2267.8</v>
      </c>
      <c r="F495" s="42">
        <f>(E495/D495*100)-100</f>
        <v>-51.553086947233496</v>
      </c>
    </row>
    <row r="496" spans="1:6" s="8" customFormat="1" ht="15.75" customHeight="1">
      <c r="A496" s="353"/>
      <c r="B496" s="376"/>
      <c r="C496" s="6" t="s">
        <v>1041</v>
      </c>
      <c r="D496" s="10"/>
      <c r="E496" s="10"/>
      <c r="F496" s="10"/>
    </row>
    <row r="497" spans="1:6" s="8" customFormat="1" ht="15.75" customHeight="1">
      <c r="A497" s="353"/>
      <c r="B497" s="376"/>
      <c r="C497" s="6" t="s">
        <v>1042</v>
      </c>
      <c r="D497" s="10"/>
      <c r="E497" s="10"/>
      <c r="F497" s="10"/>
    </row>
    <row r="498" spans="1:6" s="8" customFormat="1" ht="15.75" customHeight="1">
      <c r="A498" s="353"/>
      <c r="B498" s="376"/>
      <c r="C498" s="6" t="s">
        <v>1043</v>
      </c>
      <c r="D498" s="10"/>
      <c r="E498" s="10"/>
      <c r="F498" s="10"/>
    </row>
    <row r="499" spans="1:6" s="8" customFormat="1" ht="22.5" customHeight="1">
      <c r="A499" s="365"/>
      <c r="B499" s="376" t="s">
        <v>311</v>
      </c>
      <c r="C499" s="6" t="s">
        <v>1039</v>
      </c>
      <c r="D499" s="10">
        <v>9608</v>
      </c>
      <c r="E499" s="10">
        <f>E500+E501+E502+E503</f>
        <v>4761.2</v>
      </c>
      <c r="F499" s="42">
        <f>(E499/D499*100)-100</f>
        <v>-50.44546211490425</v>
      </c>
    </row>
    <row r="500" spans="1:6" s="8" customFormat="1" ht="15.75" customHeight="1">
      <c r="A500" s="365"/>
      <c r="B500" s="376"/>
      <c r="C500" s="6" t="s">
        <v>1040</v>
      </c>
      <c r="D500" s="10">
        <v>9608</v>
      </c>
      <c r="E500" s="10">
        <v>4761.2</v>
      </c>
      <c r="F500" s="42">
        <f>(E500/D500*100)-100</f>
        <v>-50.44546211490425</v>
      </c>
    </row>
    <row r="501" spans="1:6" s="8" customFormat="1" ht="15.75" customHeight="1">
      <c r="A501" s="365"/>
      <c r="B501" s="376"/>
      <c r="C501" s="6" t="s">
        <v>1041</v>
      </c>
      <c r="D501" s="6"/>
      <c r="E501" s="6"/>
      <c r="F501" s="6"/>
    </row>
    <row r="502" spans="1:6" s="8" customFormat="1" ht="15.75" customHeight="1">
      <c r="A502" s="365"/>
      <c r="B502" s="376"/>
      <c r="C502" s="6" t="s">
        <v>1042</v>
      </c>
      <c r="D502" s="6"/>
      <c r="E502" s="6"/>
      <c r="F502" s="6"/>
    </row>
    <row r="503" spans="1:6" s="8" customFormat="1" ht="15.75" customHeight="1">
      <c r="A503" s="365"/>
      <c r="B503" s="376"/>
      <c r="C503" s="6" t="s">
        <v>1043</v>
      </c>
      <c r="D503" s="6"/>
      <c r="E503" s="6"/>
      <c r="F503" s="6"/>
    </row>
    <row r="504" spans="1:6" s="8" customFormat="1" ht="30.75" customHeight="1">
      <c r="A504" s="353"/>
      <c r="B504" s="332" t="s">
        <v>312</v>
      </c>
      <c r="C504" s="6" t="s">
        <v>1039</v>
      </c>
      <c r="D504" s="10">
        <v>844</v>
      </c>
      <c r="E504" s="10">
        <f>E505+E506+E507+E508</f>
        <v>196.2</v>
      </c>
      <c r="F504" s="42">
        <f>(E504/D504*100)-100</f>
        <v>-76.75355450236967</v>
      </c>
    </row>
    <row r="505" spans="1:6" s="8" customFormat="1" ht="20.25" customHeight="1">
      <c r="A505" s="353"/>
      <c r="B505" s="332"/>
      <c r="C505" s="6" t="s">
        <v>1040</v>
      </c>
      <c r="D505" s="10">
        <v>844</v>
      </c>
      <c r="E505" s="10">
        <v>196.2</v>
      </c>
      <c r="F505" s="42">
        <f>(E505/D505*100)-100</f>
        <v>-76.75355450236967</v>
      </c>
    </row>
    <row r="506" spans="1:6" s="8" customFormat="1" ht="15.75" customHeight="1">
      <c r="A506" s="353"/>
      <c r="B506" s="332"/>
      <c r="C506" s="6" t="s">
        <v>1041</v>
      </c>
      <c r="D506" s="10"/>
      <c r="E506" s="10"/>
      <c r="F506" s="10"/>
    </row>
    <row r="507" spans="1:6" s="8" customFormat="1" ht="15.75" customHeight="1">
      <c r="A507" s="353"/>
      <c r="B507" s="332"/>
      <c r="C507" s="6" t="s">
        <v>1042</v>
      </c>
      <c r="D507" s="10"/>
      <c r="E507" s="10"/>
      <c r="F507" s="10"/>
    </row>
    <row r="508" spans="1:6" s="8" customFormat="1" ht="15.75" customHeight="1">
      <c r="A508" s="353"/>
      <c r="B508" s="332"/>
      <c r="C508" s="6" t="s">
        <v>1043</v>
      </c>
      <c r="D508" s="10"/>
      <c r="E508" s="10"/>
      <c r="F508" s="10"/>
    </row>
    <row r="509" spans="1:6" s="8" customFormat="1" ht="30.75" customHeight="1">
      <c r="A509" s="353"/>
      <c r="B509" s="376" t="s">
        <v>313</v>
      </c>
      <c r="C509" s="6" t="s">
        <v>1039</v>
      </c>
      <c r="D509" s="10">
        <v>35487</v>
      </c>
      <c r="E509" s="10">
        <f>E510+E511+E512+E513</f>
        <v>18920.8</v>
      </c>
      <c r="F509" s="42">
        <f>(E509/D509*100)-100</f>
        <v>-46.68244709330177</v>
      </c>
    </row>
    <row r="510" spans="1:6" s="8" customFormat="1" ht="15.75" customHeight="1">
      <c r="A510" s="353"/>
      <c r="B510" s="376"/>
      <c r="C510" s="6" t="s">
        <v>1040</v>
      </c>
      <c r="D510" s="10">
        <v>35487</v>
      </c>
      <c r="E510" s="10">
        <v>18920.8</v>
      </c>
      <c r="F510" s="42">
        <f>(E510/D510*100)-100</f>
        <v>-46.68244709330177</v>
      </c>
    </row>
    <row r="511" spans="1:6" s="8" customFormat="1" ht="15.75" customHeight="1">
      <c r="A511" s="353"/>
      <c r="B511" s="376"/>
      <c r="C511" s="6" t="s">
        <v>1041</v>
      </c>
      <c r="D511" s="6"/>
      <c r="E511" s="6"/>
      <c r="F511" s="6"/>
    </row>
    <row r="512" spans="1:6" s="8" customFormat="1" ht="15.75" customHeight="1">
      <c r="A512" s="353"/>
      <c r="B512" s="376"/>
      <c r="C512" s="6" t="s">
        <v>1042</v>
      </c>
      <c r="D512" s="6"/>
      <c r="E512" s="6"/>
      <c r="F512" s="6"/>
    </row>
    <row r="513" spans="1:6" s="8" customFormat="1" ht="15.75" customHeight="1">
      <c r="A513" s="353"/>
      <c r="B513" s="376"/>
      <c r="C513" s="6" t="s">
        <v>1043</v>
      </c>
      <c r="D513" s="6"/>
      <c r="E513" s="6"/>
      <c r="F513" s="6"/>
    </row>
    <row r="514" spans="1:6" s="8" customFormat="1" ht="26.25" customHeight="1">
      <c r="A514" s="430" t="s">
        <v>1136</v>
      </c>
      <c r="B514" s="512" t="s">
        <v>629</v>
      </c>
      <c r="C514" s="123" t="s">
        <v>1039</v>
      </c>
      <c r="D514" s="139">
        <v>1036595.7</v>
      </c>
      <c r="E514" s="139">
        <f>E515+E516+E517+E518+E519</f>
        <v>427523.1</v>
      </c>
      <c r="F514" s="78">
        <f aca="true" t="shared" si="6" ref="F514:F526">(E514/D514*100)-100</f>
        <v>-58.75700622721086</v>
      </c>
    </row>
    <row r="515" spans="1:6" s="8" customFormat="1" ht="33">
      <c r="A515" s="430"/>
      <c r="B515" s="512"/>
      <c r="C515" s="124" t="s">
        <v>1040</v>
      </c>
      <c r="D515" s="139">
        <v>27350</v>
      </c>
      <c r="E515" s="139">
        <v>9052.5</v>
      </c>
      <c r="F515" s="78">
        <f t="shared" si="6"/>
        <v>-66.90127970749543</v>
      </c>
    </row>
    <row r="516" spans="1:6" s="8" customFormat="1" ht="16.5">
      <c r="A516" s="430"/>
      <c r="B516" s="512"/>
      <c r="C516" s="123" t="s">
        <v>1041</v>
      </c>
      <c r="D516" s="139">
        <v>0</v>
      </c>
      <c r="E516" s="139">
        <v>0</v>
      </c>
      <c r="F516" s="78"/>
    </row>
    <row r="517" spans="1:6" s="8" customFormat="1" ht="16.5">
      <c r="A517" s="430"/>
      <c r="B517" s="512"/>
      <c r="C517" s="123" t="s">
        <v>1042</v>
      </c>
      <c r="D517" s="139">
        <v>186494</v>
      </c>
      <c r="E517" s="139">
        <v>64007.9</v>
      </c>
      <c r="F517" s="78">
        <f t="shared" si="6"/>
        <v>-65.67830600448272</v>
      </c>
    </row>
    <row r="518" spans="1:6" s="8" customFormat="1" ht="33">
      <c r="A518" s="430"/>
      <c r="B518" s="512"/>
      <c r="C518" s="124" t="s">
        <v>981</v>
      </c>
      <c r="D518" s="139">
        <v>756051.7</v>
      </c>
      <c r="E518" s="139">
        <v>313977.2</v>
      </c>
      <c r="F518" s="78">
        <f t="shared" si="6"/>
        <v>-58.47146431917288</v>
      </c>
    </row>
    <row r="519" spans="1:6" s="8" customFormat="1" ht="16.5">
      <c r="A519" s="430"/>
      <c r="B519" s="512"/>
      <c r="C519" s="123" t="s">
        <v>1043</v>
      </c>
      <c r="D519" s="139">
        <v>66700</v>
      </c>
      <c r="E519" s="139">
        <v>40485.5</v>
      </c>
      <c r="F519" s="78">
        <f t="shared" si="6"/>
        <v>-39.30209895052473</v>
      </c>
    </row>
    <row r="520" spans="1:6" s="8" customFormat="1" ht="16.5">
      <c r="A520" s="340"/>
      <c r="B520" s="528" t="s">
        <v>982</v>
      </c>
      <c r="C520" s="123" t="s">
        <v>1039</v>
      </c>
      <c r="D520" s="140">
        <v>1028607.7</v>
      </c>
      <c r="E520" s="140">
        <f>E521+E522+E523+E524+E525</f>
        <v>424501.7</v>
      </c>
      <c r="F520" s="42">
        <f t="shared" si="6"/>
        <v>-58.730456713477835</v>
      </c>
    </row>
    <row r="521" spans="1:6" s="8" customFormat="1" ht="33">
      <c r="A521" s="340"/>
      <c r="B521" s="528"/>
      <c r="C521" s="124" t="s">
        <v>1040</v>
      </c>
      <c r="D521" s="140">
        <v>24990</v>
      </c>
      <c r="E521" s="140">
        <v>8722.5</v>
      </c>
      <c r="F521" s="42">
        <f t="shared" si="6"/>
        <v>-65.09603841536614</v>
      </c>
    </row>
    <row r="522" spans="1:6" s="8" customFormat="1" ht="16.5">
      <c r="A522" s="340"/>
      <c r="B522" s="528"/>
      <c r="C522" s="123" t="s">
        <v>1041</v>
      </c>
      <c r="D522" s="140">
        <v>0</v>
      </c>
      <c r="E522" s="140">
        <v>0</v>
      </c>
      <c r="F522" s="42"/>
    </row>
    <row r="523" spans="1:6" s="8" customFormat="1" ht="16.5">
      <c r="A523" s="340"/>
      <c r="B523" s="528"/>
      <c r="C523" s="123" t="s">
        <v>1042</v>
      </c>
      <c r="D523" s="140">
        <v>180866</v>
      </c>
      <c r="E523" s="140">
        <v>61316.5</v>
      </c>
      <c r="F523" s="42">
        <f t="shared" si="6"/>
        <v>-66.0983822277266</v>
      </c>
    </row>
    <row r="524" spans="1:6" s="8" customFormat="1" ht="33">
      <c r="A524" s="340"/>
      <c r="B524" s="528"/>
      <c r="C524" s="124" t="s">
        <v>981</v>
      </c>
      <c r="D524" s="140">
        <v>756051.7</v>
      </c>
      <c r="E524" s="140">
        <v>313977.2</v>
      </c>
      <c r="F524" s="42">
        <f t="shared" si="6"/>
        <v>-58.47146431917288</v>
      </c>
    </row>
    <row r="525" spans="1:6" s="8" customFormat="1" ht="16.5">
      <c r="A525" s="340"/>
      <c r="B525" s="528"/>
      <c r="C525" s="123" t="s">
        <v>1043</v>
      </c>
      <c r="D525" s="140">
        <v>66700</v>
      </c>
      <c r="E525" s="140">
        <v>40485.5</v>
      </c>
      <c r="F525" s="42">
        <f t="shared" si="6"/>
        <v>-39.30209895052473</v>
      </c>
    </row>
    <row r="526" spans="1:6" s="8" customFormat="1" ht="20.25" customHeight="1">
      <c r="A526" s="340"/>
      <c r="B526" s="524" t="s">
        <v>75</v>
      </c>
      <c r="C526" s="142" t="s">
        <v>1039</v>
      </c>
      <c r="D526" s="140">
        <v>1003617.7</v>
      </c>
      <c r="E526" s="140">
        <f>E527+E528+E529+E530+E531</f>
        <v>415779.10000000003</v>
      </c>
      <c r="F526" s="42">
        <f t="shared" si="6"/>
        <v>-58.57196420509522</v>
      </c>
    </row>
    <row r="527" spans="1:6" s="8" customFormat="1" ht="20.25" customHeight="1">
      <c r="A527" s="340"/>
      <c r="B527" s="524"/>
      <c r="C527" s="141" t="s">
        <v>1040</v>
      </c>
      <c r="D527" s="140">
        <v>0</v>
      </c>
      <c r="E527" s="140">
        <v>0</v>
      </c>
      <c r="F527" s="140">
        <v>0</v>
      </c>
    </row>
    <row r="528" spans="1:6" s="8" customFormat="1" ht="20.25" customHeight="1">
      <c r="A528" s="340"/>
      <c r="B528" s="524"/>
      <c r="C528" s="142" t="s">
        <v>1041</v>
      </c>
      <c r="D528" s="140">
        <v>0</v>
      </c>
      <c r="E528" s="140">
        <v>0</v>
      </c>
      <c r="F528" s="140">
        <v>0</v>
      </c>
    </row>
    <row r="529" spans="1:6" s="8" customFormat="1" ht="20.25" customHeight="1">
      <c r="A529" s="340"/>
      <c r="B529" s="524"/>
      <c r="C529" s="142" t="s">
        <v>1042</v>
      </c>
      <c r="D529" s="140">
        <v>180866</v>
      </c>
      <c r="E529" s="140">
        <v>61316.4</v>
      </c>
      <c r="F529" s="42">
        <f>(E529/D529*100)-100</f>
        <v>-66.09843751727799</v>
      </c>
    </row>
    <row r="530" spans="1:6" s="8" customFormat="1" ht="20.25" customHeight="1">
      <c r="A530" s="340"/>
      <c r="B530" s="524"/>
      <c r="C530" s="141" t="s">
        <v>981</v>
      </c>
      <c r="D530" s="143">
        <v>756051.7</v>
      </c>
      <c r="E530" s="143">
        <v>313977.2</v>
      </c>
      <c r="F530" s="42">
        <f>(E530/D530*100)-100</f>
        <v>-58.47146431917288</v>
      </c>
    </row>
    <row r="531" spans="1:6" s="8" customFormat="1" ht="20.25" customHeight="1">
      <c r="A531" s="340"/>
      <c r="B531" s="524"/>
      <c r="C531" s="142" t="s">
        <v>1043</v>
      </c>
      <c r="D531" s="143">
        <v>66700</v>
      </c>
      <c r="E531" s="143">
        <v>40485.5</v>
      </c>
      <c r="F531" s="42">
        <f>(E531/D531*100)-100</f>
        <v>-39.30209895052473</v>
      </c>
    </row>
    <row r="532" spans="1:6" s="8" customFormat="1" ht="25.5" customHeight="1">
      <c r="A532" s="353"/>
      <c r="B532" s="524" t="s">
        <v>76</v>
      </c>
      <c r="C532" s="142" t="s">
        <v>1039</v>
      </c>
      <c r="D532" s="143">
        <v>24990</v>
      </c>
      <c r="E532" s="140">
        <f>E533+E534+E535+E536+E537</f>
        <v>8722.5</v>
      </c>
      <c r="F532" s="42">
        <f>(E532/D532*100)-100</f>
        <v>-65.09603841536614</v>
      </c>
    </row>
    <row r="533" spans="1:6" s="8" customFormat="1" ht="16.5">
      <c r="A533" s="353"/>
      <c r="B533" s="524"/>
      <c r="C533" s="142" t="s">
        <v>733</v>
      </c>
      <c r="D533" s="143">
        <v>24990</v>
      </c>
      <c r="E533" s="143">
        <v>8722.5</v>
      </c>
      <c r="F533" s="42">
        <f>(E533/D533*100)-100</f>
        <v>-65.09603841536614</v>
      </c>
    </row>
    <row r="534" spans="1:6" s="8" customFormat="1" ht="16.5">
      <c r="A534" s="353"/>
      <c r="B534" s="524"/>
      <c r="C534" s="142" t="s">
        <v>735</v>
      </c>
      <c r="D534" s="143">
        <v>0</v>
      </c>
      <c r="E534" s="143">
        <v>0</v>
      </c>
      <c r="F534" s="140">
        <v>0</v>
      </c>
    </row>
    <row r="535" spans="1:6" s="8" customFormat="1" ht="16.5">
      <c r="A535" s="353"/>
      <c r="B535" s="524"/>
      <c r="C535" s="142" t="s">
        <v>740</v>
      </c>
      <c r="D535" s="143">
        <v>0</v>
      </c>
      <c r="E535" s="143">
        <v>0</v>
      </c>
      <c r="F535" s="140">
        <v>0</v>
      </c>
    </row>
    <row r="536" spans="1:6" s="8" customFormat="1" ht="16.5">
      <c r="A536" s="353"/>
      <c r="B536" s="524"/>
      <c r="C536" s="142" t="s">
        <v>74</v>
      </c>
      <c r="D536" s="143">
        <v>0</v>
      </c>
      <c r="E536" s="143">
        <v>0</v>
      </c>
      <c r="F536" s="140">
        <v>0</v>
      </c>
    </row>
    <row r="537" spans="1:6" s="8" customFormat="1" ht="16.5">
      <c r="A537" s="353"/>
      <c r="B537" s="524"/>
      <c r="C537" s="142" t="s">
        <v>737</v>
      </c>
      <c r="D537" s="143">
        <v>0</v>
      </c>
      <c r="E537" s="143">
        <v>0</v>
      </c>
      <c r="F537" s="140">
        <v>0</v>
      </c>
    </row>
    <row r="538" spans="1:6" s="8" customFormat="1" ht="16.5">
      <c r="A538" s="340"/>
      <c r="B538" s="528" t="s">
        <v>983</v>
      </c>
      <c r="C538" s="123" t="s">
        <v>1039</v>
      </c>
      <c r="D538" s="139">
        <v>2360</v>
      </c>
      <c r="E538" s="139">
        <f>E539+E540+E541+E542+E543</f>
        <v>330</v>
      </c>
      <c r="F538" s="78">
        <f>(E538/D538*100)-100</f>
        <v>-86.01694915254237</v>
      </c>
    </row>
    <row r="539" spans="1:6" s="8" customFormat="1" ht="33">
      <c r="A539" s="340"/>
      <c r="B539" s="528"/>
      <c r="C539" s="124" t="s">
        <v>1040</v>
      </c>
      <c r="D539" s="139">
        <v>2360</v>
      </c>
      <c r="E539" s="139">
        <v>330</v>
      </c>
      <c r="F539" s="78">
        <f>(E539/D539*100)-100</f>
        <v>-86.01694915254237</v>
      </c>
    </row>
    <row r="540" spans="1:6" s="8" customFormat="1" ht="16.5">
      <c r="A540" s="340"/>
      <c r="B540" s="528"/>
      <c r="C540" s="123" t="s">
        <v>1041</v>
      </c>
      <c r="D540" s="139">
        <v>0</v>
      </c>
      <c r="E540" s="139">
        <v>0</v>
      </c>
      <c r="F540" s="139">
        <v>0</v>
      </c>
    </row>
    <row r="541" spans="1:6" s="8" customFormat="1" ht="16.5">
      <c r="A541" s="340"/>
      <c r="B541" s="528"/>
      <c r="C541" s="123" t="s">
        <v>1042</v>
      </c>
      <c r="D541" s="139">
        <v>0</v>
      </c>
      <c r="E541" s="139">
        <v>0</v>
      </c>
      <c r="F541" s="139">
        <v>0</v>
      </c>
    </row>
    <row r="542" spans="1:6" s="8" customFormat="1" ht="33">
      <c r="A542" s="340"/>
      <c r="B542" s="528"/>
      <c r="C542" s="124" t="s">
        <v>981</v>
      </c>
      <c r="D542" s="144">
        <v>0</v>
      </c>
      <c r="E542" s="144">
        <v>0</v>
      </c>
      <c r="F542" s="139">
        <v>0</v>
      </c>
    </row>
    <row r="543" spans="1:6" s="8" customFormat="1" ht="16.5">
      <c r="A543" s="340"/>
      <c r="B543" s="528"/>
      <c r="C543" s="123" t="s">
        <v>1043</v>
      </c>
      <c r="D543" s="144">
        <v>0</v>
      </c>
      <c r="E543" s="144">
        <v>0</v>
      </c>
      <c r="F543" s="139">
        <v>0</v>
      </c>
    </row>
    <row r="544" spans="1:6" s="8" customFormat="1" ht="16.5">
      <c r="A544" s="340"/>
      <c r="B544" s="524" t="s">
        <v>77</v>
      </c>
      <c r="C544" s="142" t="s">
        <v>1039</v>
      </c>
      <c r="D544" s="140">
        <v>2360</v>
      </c>
      <c r="E544" s="140">
        <f>E545+E546+E547+E548+E549</f>
        <v>330</v>
      </c>
      <c r="F544" s="42">
        <f>(E544/D544*100)-100</f>
        <v>-86.01694915254237</v>
      </c>
    </row>
    <row r="545" spans="1:6" s="8" customFormat="1" ht="16.5">
      <c r="A545" s="340"/>
      <c r="B545" s="524"/>
      <c r="C545" s="141" t="s">
        <v>1040</v>
      </c>
      <c r="D545" s="140">
        <v>2360</v>
      </c>
      <c r="E545" s="140">
        <v>330</v>
      </c>
      <c r="F545" s="42">
        <f>(E545/D545*100)-100</f>
        <v>-86.01694915254237</v>
      </c>
    </row>
    <row r="546" spans="1:6" s="8" customFormat="1" ht="16.5">
      <c r="A546" s="340"/>
      <c r="B546" s="524"/>
      <c r="C546" s="142" t="s">
        <v>1041</v>
      </c>
      <c r="D546" s="140">
        <v>0</v>
      </c>
      <c r="E546" s="140">
        <v>0</v>
      </c>
      <c r="F546" s="140">
        <v>0</v>
      </c>
    </row>
    <row r="547" spans="1:6" s="8" customFormat="1" ht="16.5">
      <c r="A547" s="340"/>
      <c r="B547" s="524"/>
      <c r="C547" s="142" t="s">
        <v>1042</v>
      </c>
      <c r="D547" s="140">
        <v>0</v>
      </c>
      <c r="E547" s="140">
        <v>0</v>
      </c>
      <c r="F547" s="140">
        <v>0</v>
      </c>
    </row>
    <row r="548" spans="1:6" s="8" customFormat="1" ht="16.5">
      <c r="A548" s="340"/>
      <c r="B548" s="524"/>
      <c r="C548" s="141" t="s">
        <v>981</v>
      </c>
      <c r="D548" s="140">
        <v>0</v>
      </c>
      <c r="E548" s="140">
        <v>0</v>
      </c>
      <c r="F548" s="140">
        <v>0</v>
      </c>
    </row>
    <row r="549" spans="1:6" s="8" customFormat="1" ht="16.5">
      <c r="A549" s="340"/>
      <c r="B549" s="524"/>
      <c r="C549" s="142" t="s">
        <v>1043</v>
      </c>
      <c r="D549" s="140">
        <v>0</v>
      </c>
      <c r="E549" s="140">
        <v>0</v>
      </c>
      <c r="F549" s="140">
        <v>0</v>
      </c>
    </row>
    <row r="550" spans="1:6" s="8" customFormat="1" ht="16.5">
      <c r="A550" s="340"/>
      <c r="B550" s="529" t="s">
        <v>540</v>
      </c>
      <c r="C550" s="123" t="s">
        <v>1039</v>
      </c>
      <c r="D550" s="140">
        <v>5628</v>
      </c>
      <c r="E550" s="140">
        <f>E551+E552+E553+E554+E555</f>
        <v>2691.4</v>
      </c>
      <c r="F550" s="42">
        <f>(E550/D550*100)-100</f>
        <v>-52.17839374555792</v>
      </c>
    </row>
    <row r="551" spans="1:6" s="8" customFormat="1" ht="33">
      <c r="A551" s="340"/>
      <c r="B551" s="530"/>
      <c r="C551" s="124" t="s">
        <v>1040</v>
      </c>
      <c r="D551" s="140">
        <v>0</v>
      </c>
      <c r="E551" s="140">
        <v>0</v>
      </c>
      <c r="F551" s="140">
        <v>0</v>
      </c>
    </row>
    <row r="552" spans="1:6" s="8" customFormat="1" ht="16.5">
      <c r="A552" s="340"/>
      <c r="B552" s="530"/>
      <c r="C552" s="123" t="s">
        <v>1041</v>
      </c>
      <c r="D552" s="140">
        <v>0</v>
      </c>
      <c r="E552" s="140">
        <v>0</v>
      </c>
      <c r="F552" s="140">
        <v>0</v>
      </c>
    </row>
    <row r="553" spans="1:6" s="8" customFormat="1" ht="16.5">
      <c r="A553" s="340"/>
      <c r="B553" s="530"/>
      <c r="C553" s="123" t="s">
        <v>1042</v>
      </c>
      <c r="D553" s="145">
        <v>5628</v>
      </c>
      <c r="E553" s="145">
        <v>2691.4</v>
      </c>
      <c r="F553" s="42">
        <f>(E553/D553*100)-100</f>
        <v>-52.17839374555792</v>
      </c>
    </row>
    <row r="554" spans="1:6" s="8" customFormat="1" ht="33">
      <c r="A554" s="340"/>
      <c r="B554" s="530"/>
      <c r="C554" s="124" t="s">
        <v>981</v>
      </c>
      <c r="D554" s="145">
        <v>0</v>
      </c>
      <c r="E554" s="145">
        <v>0</v>
      </c>
      <c r="F554" s="140">
        <v>0</v>
      </c>
    </row>
    <row r="555" spans="1:6" s="8" customFormat="1" ht="16.5">
      <c r="A555" s="340"/>
      <c r="B555" s="531"/>
      <c r="C555" s="123" t="s">
        <v>1043</v>
      </c>
      <c r="D555" s="145">
        <v>0</v>
      </c>
      <c r="E555" s="145">
        <v>0</v>
      </c>
      <c r="F555" s="140">
        <v>0</v>
      </c>
    </row>
    <row r="556" spans="1:6" s="8" customFormat="1" ht="16.5">
      <c r="A556" s="340"/>
      <c r="B556" s="524" t="s">
        <v>292</v>
      </c>
      <c r="C556" s="142" t="s">
        <v>1039</v>
      </c>
      <c r="D556" s="145">
        <v>3628</v>
      </c>
      <c r="E556" s="140">
        <f>E557+E558+E559+E560+E561</f>
        <v>1790.9</v>
      </c>
      <c r="F556" s="42">
        <f>(E556/D556*100)-100</f>
        <v>-50.6367144432194</v>
      </c>
    </row>
    <row r="557" spans="1:6" s="8" customFormat="1" ht="16.5">
      <c r="A557" s="340"/>
      <c r="B557" s="524"/>
      <c r="C557" s="141" t="s">
        <v>1040</v>
      </c>
      <c r="D557" s="145">
        <v>0</v>
      </c>
      <c r="E557" s="145">
        <v>0</v>
      </c>
      <c r="F557" s="140">
        <v>0</v>
      </c>
    </row>
    <row r="558" spans="1:6" s="8" customFormat="1" ht="16.5">
      <c r="A558" s="340"/>
      <c r="B558" s="524"/>
      <c r="C558" s="142" t="s">
        <v>1041</v>
      </c>
      <c r="D558" s="145">
        <v>0</v>
      </c>
      <c r="E558" s="145">
        <v>0</v>
      </c>
      <c r="F558" s="140">
        <v>0</v>
      </c>
    </row>
    <row r="559" spans="1:6" s="8" customFormat="1" ht="16.5">
      <c r="A559" s="340"/>
      <c r="B559" s="524"/>
      <c r="C559" s="142" t="s">
        <v>1042</v>
      </c>
      <c r="D559" s="145">
        <v>3628</v>
      </c>
      <c r="E559" s="145">
        <v>1790.9</v>
      </c>
      <c r="F559" s="42">
        <f>(E559/D559*100)-100</f>
        <v>-50.6367144432194</v>
      </c>
    </row>
    <row r="560" spans="1:6" s="8" customFormat="1" ht="16.5">
      <c r="A560" s="340"/>
      <c r="B560" s="524"/>
      <c r="C560" s="141" t="s">
        <v>981</v>
      </c>
      <c r="D560" s="145">
        <v>0</v>
      </c>
      <c r="E560" s="145">
        <v>0</v>
      </c>
      <c r="F560" s="140">
        <v>0</v>
      </c>
    </row>
    <row r="561" spans="1:6" s="8" customFormat="1" ht="16.5">
      <c r="A561" s="340"/>
      <c r="B561" s="524"/>
      <c r="C561" s="142" t="s">
        <v>1043</v>
      </c>
      <c r="D561" s="145">
        <v>0</v>
      </c>
      <c r="E561" s="145">
        <v>0</v>
      </c>
      <c r="F561" s="140">
        <v>0</v>
      </c>
    </row>
    <row r="562" spans="1:6" s="8" customFormat="1" ht="16.5">
      <c r="A562" s="488"/>
      <c r="B562" s="554" t="s">
        <v>73</v>
      </c>
      <c r="C562" s="147" t="s">
        <v>1039</v>
      </c>
      <c r="D562" s="145">
        <v>2000</v>
      </c>
      <c r="E562" s="140">
        <f>E563+E564+E565+E566+E567</f>
        <v>900.5</v>
      </c>
      <c r="F562" s="42">
        <f>(E562/D562*100)-100</f>
        <v>-54.975</v>
      </c>
    </row>
    <row r="563" spans="1:6" s="8" customFormat="1" ht="16.5">
      <c r="A563" s="488"/>
      <c r="B563" s="554"/>
      <c r="C563" s="146" t="s">
        <v>733</v>
      </c>
      <c r="D563" s="145">
        <v>0</v>
      </c>
      <c r="E563" s="145">
        <v>0</v>
      </c>
      <c r="F563" s="140">
        <v>0</v>
      </c>
    </row>
    <row r="564" spans="1:6" s="8" customFormat="1" ht="16.5">
      <c r="A564" s="488"/>
      <c r="B564" s="554"/>
      <c r="C564" s="147" t="s">
        <v>735</v>
      </c>
      <c r="D564" s="145">
        <v>0</v>
      </c>
      <c r="E564" s="145">
        <v>0</v>
      </c>
      <c r="F564" s="140">
        <v>0</v>
      </c>
    </row>
    <row r="565" spans="1:6" s="8" customFormat="1" ht="16.5">
      <c r="A565" s="488"/>
      <c r="B565" s="554"/>
      <c r="C565" s="147" t="s">
        <v>740</v>
      </c>
      <c r="D565" s="145">
        <v>2000</v>
      </c>
      <c r="E565" s="145">
        <v>900.5</v>
      </c>
      <c r="F565" s="42">
        <f>(E565/D565*100)-100</f>
        <v>-54.975</v>
      </c>
    </row>
    <row r="566" spans="1:6" s="8" customFormat="1" ht="16.5">
      <c r="A566" s="488"/>
      <c r="B566" s="554"/>
      <c r="C566" s="146" t="s">
        <v>74</v>
      </c>
      <c r="D566" s="145">
        <v>0</v>
      </c>
      <c r="E566" s="145">
        <v>0</v>
      </c>
      <c r="F566" s="140">
        <v>0</v>
      </c>
    </row>
    <row r="567" spans="1:6" s="8" customFormat="1" ht="16.5">
      <c r="A567" s="488"/>
      <c r="B567" s="554"/>
      <c r="C567" s="147" t="s">
        <v>737</v>
      </c>
      <c r="D567" s="145">
        <v>0</v>
      </c>
      <c r="E567" s="145">
        <v>0</v>
      </c>
      <c r="F567" s="140">
        <v>0</v>
      </c>
    </row>
    <row r="568" spans="1:6" s="8" customFormat="1" ht="16.5">
      <c r="A568" s="490" t="s">
        <v>1137</v>
      </c>
      <c r="B568" s="489" t="s">
        <v>644</v>
      </c>
      <c r="C568" s="85" t="s">
        <v>1039</v>
      </c>
      <c r="D568" s="87">
        <f>D569+D570+D571+D572</f>
        <v>637076.2</v>
      </c>
      <c r="E568" s="87">
        <f>E569+E570+E571+E572</f>
        <v>287382.94</v>
      </c>
      <c r="F568" s="87">
        <f aca="true" t="shared" si="7" ref="F568:F631">E568/D568*100-100</f>
        <v>-54.89033493952528</v>
      </c>
    </row>
    <row r="569" spans="1:6" s="8" customFormat="1" ht="16.5">
      <c r="A569" s="490"/>
      <c r="B569" s="489"/>
      <c r="C569" s="85" t="s">
        <v>1040</v>
      </c>
      <c r="D569" s="87">
        <f>D574+D764+D784+D809+D829</f>
        <v>40033</v>
      </c>
      <c r="E569" s="87">
        <f>E574+E764+E784+E809+E829</f>
        <v>16947.55</v>
      </c>
      <c r="F569" s="87">
        <f t="shared" si="7"/>
        <v>-57.66605050833063</v>
      </c>
    </row>
    <row r="570" spans="1:6" s="8" customFormat="1" ht="16.5">
      <c r="A570" s="490"/>
      <c r="B570" s="489"/>
      <c r="C570" s="85" t="s">
        <v>1042</v>
      </c>
      <c r="D570" s="87">
        <f aca="true" t="shared" si="8" ref="D570:E572">D575+D755+D765+D785+D810+D830</f>
        <v>391075.2</v>
      </c>
      <c r="E570" s="87">
        <f t="shared" si="8"/>
        <v>172011.76</v>
      </c>
      <c r="F570" s="87">
        <f t="shared" si="7"/>
        <v>-56.01568189442849</v>
      </c>
    </row>
    <row r="571" spans="1:6" s="8" customFormat="1" ht="16.5">
      <c r="A571" s="490"/>
      <c r="B571" s="489"/>
      <c r="C571" s="85" t="s">
        <v>1041</v>
      </c>
      <c r="D571" s="87">
        <f t="shared" si="8"/>
        <v>193958</v>
      </c>
      <c r="E571" s="87">
        <f t="shared" si="8"/>
        <v>92435.33</v>
      </c>
      <c r="F571" s="87">
        <f t="shared" si="7"/>
        <v>-52.34260510007321</v>
      </c>
    </row>
    <row r="572" spans="1:6" s="8" customFormat="1" ht="16.5">
      <c r="A572" s="490"/>
      <c r="B572" s="489"/>
      <c r="C572" s="85" t="s">
        <v>1043</v>
      </c>
      <c r="D572" s="87">
        <f t="shared" si="8"/>
        <v>12010</v>
      </c>
      <c r="E572" s="87">
        <f t="shared" si="8"/>
        <v>5988.3</v>
      </c>
      <c r="F572" s="87">
        <f t="shared" si="7"/>
        <v>-50.13905079100749</v>
      </c>
    </row>
    <row r="573" spans="1:6" s="8" customFormat="1" ht="16.5">
      <c r="A573" s="334"/>
      <c r="B573" s="494" t="s">
        <v>645</v>
      </c>
      <c r="C573" s="79" t="s">
        <v>1039</v>
      </c>
      <c r="D573" s="87">
        <f>D574+D575+D576+D577</f>
        <v>445777</v>
      </c>
      <c r="E573" s="87">
        <f>E574+E575+E576+E577</f>
        <v>206199.26</v>
      </c>
      <c r="F573" s="87">
        <f t="shared" si="7"/>
        <v>-53.743853989775154</v>
      </c>
    </row>
    <row r="574" spans="1:6" s="8" customFormat="1" ht="16.5">
      <c r="A574" s="334"/>
      <c r="B574" s="495"/>
      <c r="C574" s="79" t="s">
        <v>1040</v>
      </c>
      <c r="D574" s="87">
        <f>D579+D584+D589+D594+D599+D604+D609+D614+D619+D624+D629+D634+D644+D649+D654+D659+D664+D669+D674+D679+D684+D689+D699+D704+D709+D714+D719+D724+D729+D739+D744+D749</f>
        <v>34631</v>
      </c>
      <c r="E574" s="87">
        <f>E579+E584+E589+E594+E599+E604+E609+E614+E619+E624+E629+E634+E644+E649+E654+E659+E664+E669+E674+E679+E684+E689+E699+E704+E709+E714+E719+E724+E729+E739+E744+E749</f>
        <v>15107.38</v>
      </c>
      <c r="F574" s="87">
        <f t="shared" si="7"/>
        <v>-56.37613698709249</v>
      </c>
    </row>
    <row r="575" spans="1:6" s="8" customFormat="1" ht="16.5">
      <c r="A575" s="334"/>
      <c r="B575" s="495"/>
      <c r="C575" s="79" t="s">
        <v>1042</v>
      </c>
      <c r="D575" s="87">
        <f>D580+D585+D590+D595+D600+D605+D610+D615+D620+D625+D630+D635+D640+D645+D650+D655+D660+D665+D670+D675+D680+D685+D690+D695+D700+D705+D710+D715+D720+D725+D730+D735+D740+D745+D750</f>
        <v>219751</v>
      </c>
      <c r="E575" s="87">
        <f>E580+E585+E590+E595+E600+E605+E610+E615+E620+E625+E630+E635+E640+E645+E650+E655+E660+E665+E670+E675+E680+E685+E690+E695+E700+E705+E710+E715+E720+E725+E730+E735+E740+E745+E750</f>
        <v>102223.34999999999</v>
      </c>
      <c r="F575" s="87">
        <f t="shared" si="7"/>
        <v>-53.482191207321016</v>
      </c>
    </row>
    <row r="576" spans="1:6" s="8" customFormat="1" ht="16.5">
      <c r="A576" s="334"/>
      <c r="B576" s="495"/>
      <c r="C576" s="79" t="s">
        <v>1041</v>
      </c>
      <c r="D576" s="87">
        <f>D581+D586+D591+D596+D601+D606+D611+D616+D621+D626+D631+D636+D641+D646+D651+D656+D661+D666+D671+D676+D681+D686+D691+D696+D701+D706+D711+D716+D721+D726+D731+D736+D741+D746+D751</f>
        <v>191395</v>
      </c>
      <c r="E576" s="87">
        <f>E581+E586+E591+E596+E601+E606+E611+E616+E621+E626+E631+E636+E641+E646+E651+E656+E661+E666+E671+E676+E681+E686+E691+E696+E701+E706+E711+E716+E721+E726+E731+E736+E741+E746+E751</f>
        <v>88868.53</v>
      </c>
      <c r="F576" s="87">
        <f t="shared" si="7"/>
        <v>-53.567998119073124</v>
      </c>
    </row>
    <row r="577" spans="1:6" s="8" customFormat="1" ht="16.5">
      <c r="A577" s="334"/>
      <c r="B577" s="496"/>
      <c r="C577" s="79" t="s">
        <v>1043</v>
      </c>
      <c r="D577" s="87">
        <f>D582+D587+D592+D597+D602+D607+D612+D617+D622+D627+D632+D637+D642+D647+D652+D657+D662+D667+D672+D677+D682+D687+D692+D697+D702+D707+D712+D717++D722+D727+D732+D737+D742+D747+D752</f>
        <v>0</v>
      </c>
      <c r="E577" s="87">
        <f>E582+E587+E592+E597+E602+E607+E612+E617+E622+E627+E632+E637+E642+E647+E652+E657+E662+E667+E672+E677+E682+E687+E692+E697+E702+E707+E712+E717++E722+E727+E732+E737+E742+E747+E752</f>
        <v>0</v>
      </c>
      <c r="F577" s="88" t="e">
        <f t="shared" si="7"/>
        <v>#DIV/0!</v>
      </c>
    </row>
    <row r="578" spans="1:6" s="8" customFormat="1" ht="16.5">
      <c r="A578" s="334"/>
      <c r="B578" s="485" t="s">
        <v>132</v>
      </c>
      <c r="C578" s="6" t="s">
        <v>1039</v>
      </c>
      <c r="D578" s="89">
        <f>D579+D580+D581+D582</f>
        <v>137946</v>
      </c>
      <c r="E578" s="89">
        <f>E579+E580+E581+E582</f>
        <v>52530.66</v>
      </c>
      <c r="F578" s="89">
        <f t="shared" si="7"/>
        <v>-61.91940324474795</v>
      </c>
    </row>
    <row r="579" spans="1:6" s="8" customFormat="1" ht="16.5">
      <c r="A579" s="334"/>
      <c r="B579" s="485"/>
      <c r="C579" s="6" t="s">
        <v>1040</v>
      </c>
      <c r="D579" s="89"/>
      <c r="E579" s="89"/>
      <c r="F579" s="149" t="e">
        <f t="shared" si="7"/>
        <v>#DIV/0!</v>
      </c>
    </row>
    <row r="580" spans="1:6" s="8" customFormat="1" ht="16.5">
      <c r="A580" s="334"/>
      <c r="B580" s="485"/>
      <c r="C580" s="6" t="s">
        <v>1042</v>
      </c>
      <c r="D580" s="89"/>
      <c r="E580" s="89"/>
      <c r="F580" s="149" t="e">
        <f t="shared" si="7"/>
        <v>#DIV/0!</v>
      </c>
    </row>
    <row r="581" spans="1:6" s="8" customFormat="1" ht="16.5">
      <c r="A581" s="334"/>
      <c r="B581" s="485"/>
      <c r="C581" s="6" t="s">
        <v>1041</v>
      </c>
      <c r="D581" s="89">
        <v>137946</v>
      </c>
      <c r="E581" s="89">
        <v>52530.66</v>
      </c>
      <c r="F581" s="89">
        <f t="shared" si="7"/>
        <v>-61.91940324474795</v>
      </c>
    </row>
    <row r="582" spans="1:6" s="8" customFormat="1" ht="16.5">
      <c r="A582" s="334"/>
      <c r="B582" s="485"/>
      <c r="C582" s="6" t="s">
        <v>1043</v>
      </c>
      <c r="D582" s="89"/>
      <c r="E582" s="89"/>
      <c r="F582" s="149" t="e">
        <f t="shared" si="7"/>
        <v>#DIV/0!</v>
      </c>
    </row>
    <row r="583" spans="1:6" s="8" customFormat="1" ht="20.25" customHeight="1">
      <c r="A583" s="334"/>
      <c r="B583" s="485" t="s">
        <v>133</v>
      </c>
      <c r="C583" s="6" t="s">
        <v>1039</v>
      </c>
      <c r="D583" s="89">
        <f>D584+D585+D586+D587</f>
        <v>55887</v>
      </c>
      <c r="E583" s="89">
        <f>E584+E585+E586+E587</f>
        <v>28277</v>
      </c>
      <c r="F583" s="89">
        <f t="shared" si="7"/>
        <v>-49.403260149945424</v>
      </c>
    </row>
    <row r="584" spans="1:6" s="8" customFormat="1" ht="20.25" customHeight="1">
      <c r="A584" s="334"/>
      <c r="B584" s="485"/>
      <c r="C584" s="6" t="s">
        <v>1040</v>
      </c>
      <c r="D584" s="89"/>
      <c r="E584" s="89"/>
      <c r="F584" s="149" t="e">
        <f t="shared" si="7"/>
        <v>#DIV/0!</v>
      </c>
    </row>
    <row r="585" spans="1:6" s="8" customFormat="1" ht="20.25" customHeight="1">
      <c r="A585" s="334"/>
      <c r="B585" s="485"/>
      <c r="C585" s="6" t="s">
        <v>1042</v>
      </c>
      <c r="D585" s="89">
        <v>55887</v>
      </c>
      <c r="E585" s="89">
        <v>28277</v>
      </c>
      <c r="F585" s="89">
        <f t="shared" si="7"/>
        <v>-49.403260149945424</v>
      </c>
    </row>
    <row r="586" spans="1:6" s="8" customFormat="1" ht="20.25" customHeight="1">
      <c r="A586" s="334"/>
      <c r="B586" s="485"/>
      <c r="C586" s="6" t="s">
        <v>1041</v>
      </c>
      <c r="D586" s="89"/>
      <c r="E586" s="89"/>
      <c r="F586" s="149" t="e">
        <f t="shared" si="7"/>
        <v>#DIV/0!</v>
      </c>
    </row>
    <row r="587" spans="1:6" s="8" customFormat="1" ht="20.25" customHeight="1">
      <c r="A587" s="334"/>
      <c r="B587" s="485"/>
      <c r="C587" s="6" t="s">
        <v>1043</v>
      </c>
      <c r="D587" s="89"/>
      <c r="E587" s="89"/>
      <c r="F587" s="149" t="e">
        <f t="shared" si="7"/>
        <v>#DIV/0!</v>
      </c>
    </row>
    <row r="588" spans="1:6" s="8" customFormat="1" ht="24.75" customHeight="1">
      <c r="A588" s="334"/>
      <c r="B588" s="485" t="s">
        <v>134</v>
      </c>
      <c r="C588" s="6" t="s">
        <v>1039</v>
      </c>
      <c r="D588" s="89">
        <f>D589+D590+D591+D592</f>
        <v>1641</v>
      </c>
      <c r="E588" s="89">
        <f>E589+E590+E591+E592</f>
        <v>816.6</v>
      </c>
      <c r="F588" s="89">
        <f t="shared" si="7"/>
        <v>-50.237659963436926</v>
      </c>
    </row>
    <row r="589" spans="1:6" s="8" customFormat="1" ht="24.75" customHeight="1">
      <c r="A589" s="334"/>
      <c r="B589" s="485"/>
      <c r="C589" s="6" t="s">
        <v>1040</v>
      </c>
      <c r="D589" s="89"/>
      <c r="E589" s="89"/>
      <c r="F589" s="149" t="e">
        <f t="shared" si="7"/>
        <v>#DIV/0!</v>
      </c>
    </row>
    <row r="590" spans="1:6" s="8" customFormat="1" ht="24.75" customHeight="1">
      <c r="A590" s="334"/>
      <c r="B590" s="485"/>
      <c r="C590" s="6" t="s">
        <v>1042</v>
      </c>
      <c r="D590" s="89">
        <v>1641</v>
      </c>
      <c r="E590" s="89">
        <v>816.6</v>
      </c>
      <c r="F590" s="89">
        <f t="shared" si="7"/>
        <v>-50.237659963436926</v>
      </c>
    </row>
    <row r="591" spans="1:6" s="8" customFormat="1" ht="24.75" customHeight="1">
      <c r="A591" s="334"/>
      <c r="B591" s="485"/>
      <c r="C591" s="6" t="s">
        <v>1041</v>
      </c>
      <c r="D591" s="89"/>
      <c r="E591" s="89"/>
      <c r="F591" s="149" t="e">
        <f t="shared" si="7"/>
        <v>#DIV/0!</v>
      </c>
    </row>
    <row r="592" spans="1:6" s="8" customFormat="1" ht="24.75" customHeight="1">
      <c r="A592" s="334"/>
      <c r="B592" s="485"/>
      <c r="C592" s="6" t="s">
        <v>1043</v>
      </c>
      <c r="D592" s="89"/>
      <c r="E592" s="89"/>
      <c r="F592" s="149" t="e">
        <f t="shared" si="7"/>
        <v>#DIV/0!</v>
      </c>
    </row>
    <row r="593" spans="1:6" s="8" customFormat="1" ht="16.5">
      <c r="A593" s="334"/>
      <c r="B593" s="485" t="s">
        <v>135</v>
      </c>
      <c r="C593" s="6" t="s">
        <v>1039</v>
      </c>
      <c r="D593" s="89">
        <f>D594+D595+D596+D597</f>
        <v>7005</v>
      </c>
      <c r="E593" s="89">
        <f>E594+E595+E596+E597</f>
        <v>3658</v>
      </c>
      <c r="F593" s="89">
        <f t="shared" si="7"/>
        <v>-47.78015703069236</v>
      </c>
    </row>
    <row r="594" spans="1:6" s="8" customFormat="1" ht="16.5">
      <c r="A594" s="334"/>
      <c r="B594" s="485"/>
      <c r="C594" s="6" t="s">
        <v>1040</v>
      </c>
      <c r="D594" s="89"/>
      <c r="E594" s="89"/>
      <c r="F594" s="149" t="e">
        <f t="shared" si="7"/>
        <v>#DIV/0!</v>
      </c>
    </row>
    <row r="595" spans="1:6" s="8" customFormat="1" ht="16.5">
      <c r="A595" s="334"/>
      <c r="B595" s="485"/>
      <c r="C595" s="6" t="s">
        <v>1042</v>
      </c>
      <c r="D595" s="89">
        <v>7005</v>
      </c>
      <c r="E595" s="89">
        <v>3658</v>
      </c>
      <c r="F595" s="89">
        <f t="shared" si="7"/>
        <v>-47.78015703069236</v>
      </c>
    </row>
    <row r="596" spans="1:6" s="8" customFormat="1" ht="16.5">
      <c r="A596" s="334"/>
      <c r="B596" s="485"/>
      <c r="C596" s="6" t="s">
        <v>1041</v>
      </c>
      <c r="D596" s="89"/>
      <c r="E596" s="89"/>
      <c r="F596" s="149" t="e">
        <f t="shared" si="7"/>
        <v>#DIV/0!</v>
      </c>
    </row>
    <row r="597" spans="1:6" s="8" customFormat="1" ht="16.5">
      <c r="A597" s="334"/>
      <c r="B597" s="485"/>
      <c r="C597" s="6" t="s">
        <v>1043</v>
      </c>
      <c r="D597" s="89"/>
      <c r="E597" s="89"/>
      <c r="F597" s="149" t="e">
        <f t="shared" si="7"/>
        <v>#DIV/0!</v>
      </c>
    </row>
    <row r="598" spans="1:6" s="8" customFormat="1" ht="16.5">
      <c r="A598" s="334"/>
      <c r="B598" s="485" t="s">
        <v>136</v>
      </c>
      <c r="C598" s="6" t="s">
        <v>1039</v>
      </c>
      <c r="D598" s="89">
        <f>D599+D600+D601+D602</f>
        <v>4966</v>
      </c>
      <c r="E598" s="89">
        <f>E599+E600+E601+E602</f>
        <v>2607.5</v>
      </c>
      <c r="F598" s="89">
        <f t="shared" si="7"/>
        <v>-47.49295207410391</v>
      </c>
    </row>
    <row r="599" spans="1:6" s="8" customFormat="1" ht="16.5">
      <c r="A599" s="334"/>
      <c r="B599" s="485"/>
      <c r="C599" s="6" t="s">
        <v>1040</v>
      </c>
      <c r="D599" s="89"/>
      <c r="E599" s="89"/>
      <c r="F599" s="149" t="e">
        <f t="shared" si="7"/>
        <v>#DIV/0!</v>
      </c>
    </row>
    <row r="600" spans="1:6" s="8" customFormat="1" ht="16.5">
      <c r="A600" s="334"/>
      <c r="B600" s="485"/>
      <c r="C600" s="6" t="s">
        <v>1042</v>
      </c>
      <c r="D600" s="89">
        <v>4966</v>
      </c>
      <c r="E600" s="89">
        <v>2607.5</v>
      </c>
      <c r="F600" s="89">
        <f t="shared" si="7"/>
        <v>-47.49295207410391</v>
      </c>
    </row>
    <row r="601" spans="1:6" s="8" customFormat="1" ht="16.5">
      <c r="A601" s="334"/>
      <c r="B601" s="485"/>
      <c r="C601" s="6" t="s">
        <v>1041</v>
      </c>
      <c r="D601" s="89"/>
      <c r="E601" s="89"/>
      <c r="F601" s="149" t="e">
        <f t="shared" si="7"/>
        <v>#DIV/0!</v>
      </c>
    </row>
    <row r="602" spans="1:6" s="8" customFormat="1" ht="16.5">
      <c r="A602" s="334"/>
      <c r="B602" s="485"/>
      <c r="C602" s="6" t="s">
        <v>1043</v>
      </c>
      <c r="D602" s="89"/>
      <c r="E602" s="89"/>
      <c r="F602" s="149" t="e">
        <f t="shared" si="7"/>
        <v>#DIV/0!</v>
      </c>
    </row>
    <row r="603" spans="1:6" s="8" customFormat="1" ht="16.5">
      <c r="A603" s="334"/>
      <c r="B603" s="485" t="s">
        <v>137</v>
      </c>
      <c r="C603" s="6" t="s">
        <v>1039</v>
      </c>
      <c r="D603" s="89">
        <f>D604+D605+D606+D607</f>
        <v>9616</v>
      </c>
      <c r="E603" s="89">
        <f>E604+E605+E606+E607</f>
        <v>3719</v>
      </c>
      <c r="F603" s="89">
        <f t="shared" si="7"/>
        <v>-61.32487520798669</v>
      </c>
    </row>
    <row r="604" spans="1:6" s="8" customFormat="1" ht="16.5">
      <c r="A604" s="334"/>
      <c r="B604" s="485"/>
      <c r="C604" s="6" t="s">
        <v>1040</v>
      </c>
      <c r="D604" s="89"/>
      <c r="E604" s="89"/>
      <c r="F604" s="149" t="e">
        <f t="shared" si="7"/>
        <v>#DIV/0!</v>
      </c>
    </row>
    <row r="605" spans="1:6" s="8" customFormat="1" ht="16.5">
      <c r="A605" s="334"/>
      <c r="B605" s="485"/>
      <c r="C605" s="6" t="s">
        <v>1042</v>
      </c>
      <c r="D605" s="89">
        <v>9616</v>
      </c>
      <c r="E605" s="89">
        <v>3719</v>
      </c>
      <c r="F605" s="89">
        <f t="shared" si="7"/>
        <v>-61.32487520798669</v>
      </c>
    </row>
    <row r="606" spans="1:6" s="8" customFormat="1" ht="16.5">
      <c r="A606" s="334"/>
      <c r="B606" s="485"/>
      <c r="C606" s="6" t="s">
        <v>1041</v>
      </c>
      <c r="D606" s="89"/>
      <c r="E606" s="89"/>
      <c r="F606" s="149" t="e">
        <f t="shared" si="7"/>
        <v>#DIV/0!</v>
      </c>
    </row>
    <row r="607" spans="1:6" s="8" customFormat="1" ht="16.5">
      <c r="A607" s="334"/>
      <c r="B607" s="485"/>
      <c r="C607" s="6" t="s">
        <v>1043</v>
      </c>
      <c r="D607" s="89"/>
      <c r="E607" s="89"/>
      <c r="F607" s="149" t="e">
        <f t="shared" si="7"/>
        <v>#DIV/0!</v>
      </c>
    </row>
    <row r="608" spans="1:6" s="8" customFormat="1" ht="36" customHeight="1">
      <c r="A608" s="334"/>
      <c r="B608" s="478" t="s">
        <v>138</v>
      </c>
      <c r="C608" s="6" t="s">
        <v>1039</v>
      </c>
      <c r="D608" s="89">
        <f>D609+D610+D611+D612</f>
        <v>37</v>
      </c>
      <c r="E608" s="89">
        <f>E609+E610+E611+E612</f>
        <v>9.82</v>
      </c>
      <c r="F608" s="89">
        <f t="shared" si="7"/>
        <v>-73.45945945945945</v>
      </c>
    </row>
    <row r="609" spans="1:6" s="8" customFormat="1" ht="36" customHeight="1">
      <c r="A609" s="334"/>
      <c r="B609" s="479"/>
      <c r="C609" s="6" t="s">
        <v>1040</v>
      </c>
      <c r="D609" s="89"/>
      <c r="E609" s="89"/>
      <c r="F609" s="149" t="e">
        <f t="shared" si="7"/>
        <v>#DIV/0!</v>
      </c>
    </row>
    <row r="610" spans="1:6" s="8" customFormat="1" ht="36" customHeight="1">
      <c r="A610" s="334"/>
      <c r="B610" s="479"/>
      <c r="C610" s="6" t="s">
        <v>1042</v>
      </c>
      <c r="D610" s="89"/>
      <c r="E610" s="89"/>
      <c r="F610" s="149" t="e">
        <f t="shared" si="7"/>
        <v>#DIV/0!</v>
      </c>
    </row>
    <row r="611" spans="1:6" s="8" customFormat="1" ht="36" customHeight="1">
      <c r="A611" s="334"/>
      <c r="B611" s="479"/>
      <c r="C611" s="6" t="s">
        <v>1041</v>
      </c>
      <c r="D611" s="89">
        <v>37</v>
      </c>
      <c r="E611" s="89">
        <v>9.82</v>
      </c>
      <c r="F611" s="89">
        <f t="shared" si="7"/>
        <v>-73.45945945945945</v>
      </c>
    </row>
    <row r="612" spans="1:6" s="8" customFormat="1" ht="36" customHeight="1">
      <c r="A612" s="334"/>
      <c r="B612" s="480"/>
      <c r="C612" s="6" t="s">
        <v>1043</v>
      </c>
      <c r="D612" s="89"/>
      <c r="E612" s="89"/>
      <c r="F612" s="149" t="e">
        <f t="shared" si="7"/>
        <v>#DIV/0!</v>
      </c>
    </row>
    <row r="613" spans="1:6" s="8" customFormat="1" ht="15" customHeight="1">
      <c r="A613" s="10"/>
      <c r="B613" s="550" t="s">
        <v>139</v>
      </c>
      <c r="C613" s="6" t="s">
        <v>1039</v>
      </c>
      <c r="D613" s="89">
        <f>D614+D615+D616+D617</f>
        <v>19998</v>
      </c>
      <c r="E613" s="89">
        <f>E614+E615+E616+E617</f>
        <v>18628.91</v>
      </c>
      <c r="F613" s="89">
        <f t="shared" si="7"/>
        <v>-6.846134613461345</v>
      </c>
    </row>
    <row r="614" spans="1:6" s="8" customFormat="1" ht="16.5">
      <c r="A614" s="10"/>
      <c r="B614" s="551"/>
      <c r="C614" s="6" t="s">
        <v>1040</v>
      </c>
      <c r="D614" s="5"/>
      <c r="E614" s="5"/>
      <c r="F614" s="150" t="e">
        <f t="shared" si="7"/>
        <v>#DIV/0!</v>
      </c>
    </row>
    <row r="615" spans="1:6" s="8" customFormat="1" ht="26.25" customHeight="1">
      <c r="A615" s="10"/>
      <c r="B615" s="551"/>
      <c r="C615" s="6" t="s">
        <v>1042</v>
      </c>
      <c r="D615" s="5"/>
      <c r="E615" s="5"/>
      <c r="F615" s="150" t="e">
        <f t="shared" si="7"/>
        <v>#DIV/0!</v>
      </c>
    </row>
    <row r="616" spans="1:6" s="8" customFormat="1" ht="15" customHeight="1">
      <c r="A616" s="10"/>
      <c r="B616" s="551"/>
      <c r="C616" s="6" t="s">
        <v>1041</v>
      </c>
      <c r="D616" s="89">
        <v>19998</v>
      </c>
      <c r="E616" s="89">
        <v>18628.91</v>
      </c>
      <c r="F616" s="89">
        <f t="shared" si="7"/>
        <v>-6.846134613461345</v>
      </c>
    </row>
    <row r="617" spans="1:6" s="8" customFormat="1" ht="15" customHeight="1">
      <c r="A617" s="10"/>
      <c r="B617" s="552"/>
      <c r="C617" s="6" t="s">
        <v>1043</v>
      </c>
      <c r="D617" s="89"/>
      <c r="E617" s="89"/>
      <c r="F617" s="149" t="e">
        <f t="shared" si="7"/>
        <v>#DIV/0!</v>
      </c>
    </row>
    <row r="618" spans="1:6" s="8" customFormat="1" ht="37.5" customHeight="1">
      <c r="A618" s="334"/>
      <c r="B618" s="148" t="s">
        <v>140</v>
      </c>
      <c r="C618" s="6" t="s">
        <v>1039</v>
      </c>
      <c r="D618" s="89">
        <f>D619+D620+D621+D622</f>
        <v>141</v>
      </c>
      <c r="E618" s="89">
        <f>E619+E620+E621+E622</f>
        <v>70.93</v>
      </c>
      <c r="F618" s="89">
        <f t="shared" si="7"/>
        <v>-49.6950354609929</v>
      </c>
    </row>
    <row r="619" spans="1:6" s="8" customFormat="1" ht="35.25" customHeight="1">
      <c r="A619" s="334"/>
      <c r="B619" s="148" t="s">
        <v>513</v>
      </c>
      <c r="C619" s="6" t="s">
        <v>1040</v>
      </c>
      <c r="D619" s="89"/>
      <c r="E619" s="89"/>
      <c r="F619" s="149" t="e">
        <f t="shared" si="7"/>
        <v>#DIV/0!</v>
      </c>
    </row>
    <row r="620" spans="1:6" s="8" customFormat="1" ht="15" customHeight="1">
      <c r="A620" s="334"/>
      <c r="B620" s="148" t="s">
        <v>514</v>
      </c>
      <c r="C620" s="6" t="s">
        <v>1042</v>
      </c>
      <c r="D620" s="89">
        <v>141</v>
      </c>
      <c r="E620" s="89">
        <v>70.93</v>
      </c>
      <c r="F620" s="89">
        <f t="shared" si="7"/>
        <v>-49.6950354609929</v>
      </c>
    </row>
    <row r="621" spans="1:6" s="8" customFormat="1" ht="15" customHeight="1">
      <c r="A621" s="334"/>
      <c r="B621" s="148"/>
      <c r="C621" s="6" t="s">
        <v>1041</v>
      </c>
      <c r="D621" s="5"/>
      <c r="E621" s="5"/>
      <c r="F621" s="150" t="e">
        <f t="shared" si="7"/>
        <v>#DIV/0!</v>
      </c>
    </row>
    <row r="622" spans="1:6" s="8" customFormat="1" ht="15" customHeight="1">
      <c r="A622" s="334"/>
      <c r="B622" s="148"/>
      <c r="C622" s="6" t="s">
        <v>1043</v>
      </c>
      <c r="D622" s="5"/>
      <c r="E622" s="5"/>
      <c r="F622" s="150" t="e">
        <f t="shared" si="7"/>
        <v>#DIV/0!</v>
      </c>
    </row>
    <row r="623" spans="1:6" s="8" customFormat="1" ht="26.25" customHeight="1">
      <c r="A623" s="334"/>
      <c r="B623" s="525" t="s">
        <v>141</v>
      </c>
      <c r="C623" s="6" t="s">
        <v>1039</v>
      </c>
      <c r="D623" s="89">
        <f>D624+D625+D626+D627</f>
        <v>71</v>
      </c>
      <c r="E623" s="89">
        <f>E624+E625+E626+E627</f>
        <v>35.32</v>
      </c>
      <c r="F623" s="89">
        <f t="shared" si="7"/>
        <v>-50.25352112676057</v>
      </c>
    </row>
    <row r="624" spans="1:6" s="8" customFormat="1" ht="26.25" customHeight="1">
      <c r="A624" s="334"/>
      <c r="B624" s="526"/>
      <c r="C624" s="6" t="s">
        <v>1040</v>
      </c>
      <c r="D624" s="89"/>
      <c r="E624" s="89"/>
      <c r="F624" s="149" t="e">
        <f t="shared" si="7"/>
        <v>#DIV/0!</v>
      </c>
    </row>
    <row r="625" spans="1:6" s="8" customFormat="1" ht="26.25" customHeight="1">
      <c r="A625" s="334"/>
      <c r="B625" s="526"/>
      <c r="C625" s="6" t="s">
        <v>1042</v>
      </c>
      <c r="D625" s="89">
        <v>71</v>
      </c>
      <c r="E625" s="89">
        <v>35.32</v>
      </c>
      <c r="F625" s="89">
        <f t="shared" si="7"/>
        <v>-50.25352112676057</v>
      </c>
    </row>
    <row r="626" spans="1:6" s="8" customFormat="1" ht="26.25" customHeight="1">
      <c r="A626" s="334"/>
      <c r="B626" s="526"/>
      <c r="C626" s="6" t="s">
        <v>1041</v>
      </c>
      <c r="D626" s="89"/>
      <c r="E626" s="89"/>
      <c r="F626" s="149" t="e">
        <f t="shared" si="7"/>
        <v>#DIV/0!</v>
      </c>
    </row>
    <row r="627" spans="1:6" s="8" customFormat="1" ht="26.25" customHeight="1">
      <c r="A627" s="334"/>
      <c r="B627" s="527"/>
      <c r="C627" s="6" t="s">
        <v>1043</v>
      </c>
      <c r="D627" s="89"/>
      <c r="E627" s="89"/>
      <c r="F627" s="149" t="e">
        <f t="shared" si="7"/>
        <v>#DIV/0!</v>
      </c>
    </row>
    <row r="628" spans="1:6" s="8" customFormat="1" ht="16.5">
      <c r="A628" s="334"/>
      <c r="B628" s="487" t="s">
        <v>142</v>
      </c>
      <c r="C628" s="6" t="s">
        <v>1039</v>
      </c>
      <c r="D628" s="89">
        <f>D629+D630+D631+D632</f>
        <v>47</v>
      </c>
      <c r="E628" s="89">
        <f>E629+E630+E631+E632</f>
        <v>54.49</v>
      </c>
      <c r="F628" s="89">
        <f t="shared" si="7"/>
        <v>15.936170212765973</v>
      </c>
    </row>
    <row r="629" spans="1:6" s="8" customFormat="1" ht="16.5">
      <c r="A629" s="334"/>
      <c r="B629" s="487"/>
      <c r="C629" s="6" t="s">
        <v>1040</v>
      </c>
      <c r="D629" s="89"/>
      <c r="E629" s="89"/>
      <c r="F629" s="149" t="e">
        <f t="shared" si="7"/>
        <v>#DIV/0!</v>
      </c>
    </row>
    <row r="630" spans="1:6" s="8" customFormat="1" ht="16.5">
      <c r="A630" s="334"/>
      <c r="B630" s="487"/>
      <c r="C630" s="6" t="s">
        <v>1042</v>
      </c>
      <c r="D630" s="89">
        <v>47</v>
      </c>
      <c r="E630" s="89">
        <v>54.49</v>
      </c>
      <c r="F630" s="89">
        <f t="shared" si="7"/>
        <v>15.936170212765973</v>
      </c>
    </row>
    <row r="631" spans="1:6" s="8" customFormat="1" ht="16.5">
      <c r="A631" s="334"/>
      <c r="B631" s="487"/>
      <c r="C631" s="6" t="s">
        <v>1041</v>
      </c>
      <c r="D631" s="89"/>
      <c r="E631" s="89"/>
      <c r="F631" s="149" t="e">
        <f t="shared" si="7"/>
        <v>#DIV/0!</v>
      </c>
    </row>
    <row r="632" spans="1:6" s="8" customFormat="1" ht="16.5">
      <c r="A632" s="334"/>
      <c r="B632" s="487"/>
      <c r="C632" s="6" t="s">
        <v>1043</v>
      </c>
      <c r="D632" s="89"/>
      <c r="E632" s="89"/>
      <c r="F632" s="149" t="e">
        <f aca="true" t="shared" si="9" ref="F632:F695">E632/D632*100-100</f>
        <v>#DIV/0!</v>
      </c>
    </row>
    <row r="633" spans="1:6" s="8" customFormat="1" ht="16.5">
      <c r="A633" s="334"/>
      <c r="B633" s="487" t="s">
        <v>143</v>
      </c>
      <c r="C633" s="6" t="s">
        <v>1039</v>
      </c>
      <c r="D633" s="89">
        <f>D634+D635+D636+D637</f>
        <v>52814</v>
      </c>
      <c r="E633" s="89">
        <f>E634+E635+E636+E637</f>
        <v>21318.22</v>
      </c>
      <c r="F633" s="89">
        <f t="shared" si="9"/>
        <v>-59.635286098383</v>
      </c>
    </row>
    <row r="634" spans="1:6" s="8" customFormat="1" ht="16.5">
      <c r="A634" s="334"/>
      <c r="B634" s="487"/>
      <c r="C634" s="6" t="s">
        <v>1040</v>
      </c>
      <c r="D634" s="89"/>
      <c r="E634" s="89"/>
      <c r="F634" s="149" t="e">
        <f t="shared" si="9"/>
        <v>#DIV/0!</v>
      </c>
    </row>
    <row r="635" spans="1:6" s="8" customFormat="1" ht="16.5">
      <c r="A635" s="334"/>
      <c r="B635" s="487"/>
      <c r="C635" s="6" t="s">
        <v>1042</v>
      </c>
      <c r="D635" s="89">
        <v>52814</v>
      </c>
      <c r="E635" s="89">
        <v>21318.22</v>
      </c>
      <c r="F635" s="89">
        <f t="shared" si="9"/>
        <v>-59.635286098383</v>
      </c>
    </row>
    <row r="636" spans="1:6" s="8" customFormat="1" ht="16.5">
      <c r="A636" s="334"/>
      <c r="B636" s="487"/>
      <c r="C636" s="6" t="s">
        <v>1041</v>
      </c>
      <c r="D636" s="89"/>
      <c r="E636" s="89"/>
      <c r="F636" s="149" t="e">
        <f t="shared" si="9"/>
        <v>#DIV/0!</v>
      </c>
    </row>
    <row r="637" spans="1:6" s="8" customFormat="1" ht="16.5">
      <c r="A637" s="334"/>
      <c r="B637" s="487"/>
      <c r="C637" s="6" t="s">
        <v>1043</v>
      </c>
      <c r="D637" s="89"/>
      <c r="E637" s="89"/>
      <c r="F637" s="149" t="e">
        <f t="shared" si="9"/>
        <v>#DIV/0!</v>
      </c>
    </row>
    <row r="638" spans="1:6" s="8" customFormat="1" ht="16.5">
      <c r="A638" s="334"/>
      <c r="B638" s="487" t="s">
        <v>144</v>
      </c>
      <c r="C638" s="6" t="s">
        <v>1039</v>
      </c>
      <c r="D638" s="89">
        <f>D639+D640+D641+D642</f>
        <v>242</v>
      </c>
      <c r="E638" s="89">
        <f>E639+E640+E641+E642</f>
        <v>60.88</v>
      </c>
      <c r="F638" s="89">
        <f t="shared" si="9"/>
        <v>-74.84297520661157</v>
      </c>
    </row>
    <row r="639" spans="1:6" s="8" customFormat="1" ht="16.5">
      <c r="A639" s="334"/>
      <c r="B639" s="487"/>
      <c r="C639" s="6" t="s">
        <v>1040</v>
      </c>
      <c r="D639" s="89"/>
      <c r="E639" s="89"/>
      <c r="F639" s="149" t="e">
        <f t="shared" si="9"/>
        <v>#DIV/0!</v>
      </c>
    </row>
    <row r="640" spans="1:6" s="8" customFormat="1" ht="16.5">
      <c r="A640" s="334"/>
      <c r="B640" s="487"/>
      <c r="C640" s="6" t="s">
        <v>1042</v>
      </c>
      <c r="D640" s="89">
        <v>242</v>
      </c>
      <c r="E640" s="89">
        <v>60.88</v>
      </c>
      <c r="F640" s="89">
        <f t="shared" si="9"/>
        <v>-74.84297520661157</v>
      </c>
    </row>
    <row r="641" spans="1:6" s="8" customFormat="1" ht="16.5">
      <c r="A641" s="334"/>
      <c r="B641" s="487"/>
      <c r="C641" s="6" t="s">
        <v>1041</v>
      </c>
      <c r="D641" s="5"/>
      <c r="E641" s="5"/>
      <c r="F641" s="150" t="e">
        <f t="shared" si="9"/>
        <v>#DIV/0!</v>
      </c>
    </row>
    <row r="642" spans="1:6" s="8" customFormat="1" ht="16.5">
      <c r="A642" s="334"/>
      <c r="B642" s="487"/>
      <c r="C642" s="6" t="s">
        <v>1043</v>
      </c>
      <c r="D642" s="5"/>
      <c r="E642" s="5"/>
      <c r="F642" s="150" t="e">
        <f t="shared" si="9"/>
        <v>#DIV/0!</v>
      </c>
    </row>
    <row r="643" spans="1:6" s="8" customFormat="1" ht="16.5">
      <c r="A643" s="334"/>
      <c r="B643" s="485" t="s">
        <v>145</v>
      </c>
      <c r="C643" s="6" t="s">
        <v>1039</v>
      </c>
      <c r="D643" s="89">
        <f>D644+D645+D646+D647</f>
        <v>649</v>
      </c>
      <c r="E643" s="89">
        <f>E644+E645+E646+E647</f>
        <v>233.8</v>
      </c>
      <c r="F643" s="89">
        <f t="shared" si="9"/>
        <v>-63.97534668721109</v>
      </c>
    </row>
    <row r="644" spans="1:6" s="8" customFormat="1" ht="16.5">
      <c r="A644" s="334"/>
      <c r="B644" s="485"/>
      <c r="C644" s="6" t="s">
        <v>1040</v>
      </c>
      <c r="D644" s="89"/>
      <c r="E644" s="89"/>
      <c r="F644" s="149" t="e">
        <f t="shared" si="9"/>
        <v>#DIV/0!</v>
      </c>
    </row>
    <row r="645" spans="1:6" s="8" customFormat="1" ht="16.5">
      <c r="A645" s="334"/>
      <c r="B645" s="485"/>
      <c r="C645" s="6" t="s">
        <v>1042</v>
      </c>
      <c r="D645" s="89">
        <v>649</v>
      </c>
      <c r="E645" s="89">
        <v>233.8</v>
      </c>
      <c r="F645" s="89">
        <f t="shared" si="9"/>
        <v>-63.97534668721109</v>
      </c>
    </row>
    <row r="646" spans="1:6" s="8" customFormat="1" ht="16.5">
      <c r="A646" s="334"/>
      <c r="B646" s="485"/>
      <c r="C646" s="6" t="s">
        <v>1041</v>
      </c>
      <c r="D646" s="89"/>
      <c r="E646" s="89"/>
      <c r="F646" s="149" t="e">
        <f t="shared" si="9"/>
        <v>#DIV/0!</v>
      </c>
    </row>
    <row r="647" spans="1:6" s="8" customFormat="1" ht="16.5">
      <c r="A647" s="334"/>
      <c r="B647" s="485"/>
      <c r="C647" s="6" t="s">
        <v>1043</v>
      </c>
      <c r="D647" s="89"/>
      <c r="E647" s="89"/>
      <c r="F647" s="149" t="e">
        <f t="shared" si="9"/>
        <v>#DIV/0!</v>
      </c>
    </row>
    <row r="648" spans="1:6" s="8" customFormat="1" ht="16.5">
      <c r="A648" s="334"/>
      <c r="B648" s="485" t="s">
        <v>805</v>
      </c>
      <c r="C648" s="6" t="s">
        <v>1039</v>
      </c>
      <c r="D648" s="89">
        <f>D649+D650+D651+D652</f>
        <v>44</v>
      </c>
      <c r="E648" s="89">
        <f>E649+E650+E651+E652</f>
        <v>7.13</v>
      </c>
      <c r="F648" s="89">
        <f t="shared" si="9"/>
        <v>-83.79545454545455</v>
      </c>
    </row>
    <row r="649" spans="1:6" s="8" customFormat="1" ht="16.5">
      <c r="A649" s="334"/>
      <c r="B649" s="485"/>
      <c r="C649" s="6" t="s">
        <v>1040</v>
      </c>
      <c r="D649" s="89"/>
      <c r="E649" s="89"/>
      <c r="F649" s="149" t="e">
        <f t="shared" si="9"/>
        <v>#DIV/0!</v>
      </c>
    </row>
    <row r="650" spans="1:6" s="8" customFormat="1" ht="16.5">
      <c r="A650" s="334"/>
      <c r="B650" s="485"/>
      <c r="C650" s="6" t="s">
        <v>1042</v>
      </c>
      <c r="D650" s="89">
        <v>44</v>
      </c>
      <c r="E650" s="89">
        <v>7.13</v>
      </c>
      <c r="F650" s="89">
        <f t="shared" si="9"/>
        <v>-83.79545454545455</v>
      </c>
    </row>
    <row r="651" spans="1:6" s="8" customFormat="1" ht="16.5">
      <c r="A651" s="334"/>
      <c r="B651" s="485"/>
      <c r="C651" s="6" t="s">
        <v>1041</v>
      </c>
      <c r="D651" s="89"/>
      <c r="E651" s="89"/>
      <c r="F651" s="149" t="e">
        <f t="shared" si="9"/>
        <v>#DIV/0!</v>
      </c>
    </row>
    <row r="652" spans="1:6" s="8" customFormat="1" ht="16.5">
      <c r="A652" s="334"/>
      <c r="B652" s="485"/>
      <c r="C652" s="6" t="s">
        <v>1043</v>
      </c>
      <c r="D652" s="89"/>
      <c r="E652" s="89"/>
      <c r="F652" s="149" t="e">
        <f t="shared" si="9"/>
        <v>#DIV/0!</v>
      </c>
    </row>
    <row r="653" spans="1:6" s="8" customFormat="1" ht="16.5">
      <c r="A653" s="334"/>
      <c r="B653" s="485" t="s">
        <v>806</v>
      </c>
      <c r="C653" s="6" t="s">
        <v>1039</v>
      </c>
      <c r="D653" s="89">
        <f>D654+D655+D656+D657</f>
        <v>18298</v>
      </c>
      <c r="E653" s="89">
        <f>E654+E655+E656+E657</f>
        <v>7193</v>
      </c>
      <c r="F653" s="89">
        <f t="shared" si="9"/>
        <v>-60.689692862607934</v>
      </c>
    </row>
    <row r="654" spans="1:6" s="8" customFormat="1" ht="16.5">
      <c r="A654" s="334"/>
      <c r="B654" s="485"/>
      <c r="C654" s="6" t="s">
        <v>1040</v>
      </c>
      <c r="D654" s="89"/>
      <c r="E654" s="89"/>
      <c r="F654" s="149" t="e">
        <f t="shared" si="9"/>
        <v>#DIV/0!</v>
      </c>
    </row>
    <row r="655" spans="1:6" s="8" customFormat="1" ht="16.5">
      <c r="A655" s="334"/>
      <c r="B655" s="485"/>
      <c r="C655" s="6" t="s">
        <v>1042</v>
      </c>
      <c r="D655" s="89">
        <v>18298</v>
      </c>
      <c r="E655" s="89">
        <v>7193</v>
      </c>
      <c r="F655" s="89">
        <f t="shared" si="9"/>
        <v>-60.689692862607934</v>
      </c>
    </row>
    <row r="656" spans="1:6" s="8" customFormat="1" ht="16.5">
      <c r="A656" s="334"/>
      <c r="B656" s="485"/>
      <c r="C656" s="6" t="s">
        <v>1041</v>
      </c>
      <c r="D656" s="89"/>
      <c r="E656" s="89"/>
      <c r="F656" s="149" t="e">
        <f t="shared" si="9"/>
        <v>#DIV/0!</v>
      </c>
    </row>
    <row r="657" spans="1:6" s="8" customFormat="1" ht="16.5">
      <c r="A657" s="334"/>
      <c r="B657" s="485"/>
      <c r="C657" s="6" t="s">
        <v>1043</v>
      </c>
      <c r="D657" s="89"/>
      <c r="E657" s="89"/>
      <c r="F657" s="149" t="e">
        <f t="shared" si="9"/>
        <v>#DIV/0!</v>
      </c>
    </row>
    <row r="658" spans="1:6" s="8" customFormat="1" ht="16.5">
      <c r="A658" s="334"/>
      <c r="B658" s="485" t="s">
        <v>807</v>
      </c>
      <c r="C658" s="6" t="s">
        <v>1039</v>
      </c>
      <c r="D658" s="89">
        <f>D659+D660+D661+D662</f>
        <v>600</v>
      </c>
      <c r="E658" s="89">
        <f>E659+E660+E661+E662</f>
        <v>174.56</v>
      </c>
      <c r="F658" s="89">
        <f t="shared" si="9"/>
        <v>-70.90666666666667</v>
      </c>
    </row>
    <row r="659" spans="1:6" s="8" customFormat="1" ht="16.5">
      <c r="A659" s="334"/>
      <c r="B659" s="485"/>
      <c r="C659" s="6" t="s">
        <v>1040</v>
      </c>
      <c r="D659" s="89"/>
      <c r="E659" s="89"/>
      <c r="F659" s="149" t="e">
        <f t="shared" si="9"/>
        <v>#DIV/0!</v>
      </c>
    </row>
    <row r="660" spans="1:6" s="8" customFormat="1" ht="16.5">
      <c r="A660" s="334"/>
      <c r="B660" s="485"/>
      <c r="C660" s="6" t="s">
        <v>1042</v>
      </c>
      <c r="D660" s="89">
        <v>600</v>
      </c>
      <c r="E660" s="89">
        <v>174.56</v>
      </c>
      <c r="F660" s="89">
        <f t="shared" si="9"/>
        <v>-70.90666666666667</v>
      </c>
    </row>
    <row r="661" spans="1:6" s="8" customFormat="1" ht="16.5">
      <c r="A661" s="334"/>
      <c r="B661" s="485"/>
      <c r="C661" s="6" t="s">
        <v>1041</v>
      </c>
      <c r="D661" s="89"/>
      <c r="E661" s="89"/>
      <c r="F661" s="149" t="e">
        <f t="shared" si="9"/>
        <v>#DIV/0!</v>
      </c>
    </row>
    <row r="662" spans="1:6" s="8" customFormat="1" ht="16.5">
      <c r="A662" s="334"/>
      <c r="B662" s="485"/>
      <c r="C662" s="6" t="s">
        <v>1043</v>
      </c>
      <c r="D662" s="89"/>
      <c r="E662" s="89"/>
      <c r="F662" s="149" t="e">
        <f t="shared" si="9"/>
        <v>#DIV/0!</v>
      </c>
    </row>
    <row r="663" spans="1:6" s="8" customFormat="1" ht="15" customHeight="1">
      <c r="A663" s="334"/>
      <c r="B663" s="485" t="s">
        <v>808</v>
      </c>
      <c r="C663" s="6" t="s">
        <v>1039</v>
      </c>
      <c r="D663" s="89">
        <f>D664+D665+D666+D667</f>
        <v>312</v>
      </c>
      <c r="E663" s="89">
        <f>E664+E665+E666+E667</f>
        <v>59.93</v>
      </c>
      <c r="F663" s="89">
        <f t="shared" si="9"/>
        <v>-80.79166666666667</v>
      </c>
    </row>
    <row r="664" spans="1:6" s="8" customFormat="1" ht="15" customHeight="1">
      <c r="A664" s="334"/>
      <c r="B664" s="489"/>
      <c r="C664" s="6" t="s">
        <v>1040</v>
      </c>
      <c r="D664" s="89"/>
      <c r="E664" s="89"/>
      <c r="F664" s="149" t="e">
        <f t="shared" si="9"/>
        <v>#DIV/0!</v>
      </c>
    </row>
    <row r="665" spans="1:6" s="8" customFormat="1" ht="15" customHeight="1">
      <c r="A665" s="334"/>
      <c r="B665" s="489"/>
      <c r="C665" s="6" t="s">
        <v>1042</v>
      </c>
      <c r="D665" s="89">
        <v>312</v>
      </c>
      <c r="E665" s="89">
        <v>59.93</v>
      </c>
      <c r="F665" s="89">
        <f t="shared" si="9"/>
        <v>-80.79166666666667</v>
      </c>
    </row>
    <row r="666" spans="1:6" s="8" customFormat="1" ht="15" customHeight="1">
      <c r="A666" s="334"/>
      <c r="B666" s="489"/>
      <c r="C666" s="6" t="s">
        <v>1041</v>
      </c>
      <c r="D666" s="89"/>
      <c r="E666" s="89"/>
      <c r="F666" s="149" t="e">
        <f t="shared" si="9"/>
        <v>#DIV/0!</v>
      </c>
    </row>
    <row r="667" spans="1:6" s="8" customFormat="1" ht="15" customHeight="1">
      <c r="A667" s="334"/>
      <c r="B667" s="489"/>
      <c r="C667" s="6" t="s">
        <v>1043</v>
      </c>
      <c r="D667" s="89"/>
      <c r="E667" s="89"/>
      <c r="F667" s="149" t="e">
        <f t="shared" si="9"/>
        <v>#DIV/0!</v>
      </c>
    </row>
    <row r="668" spans="1:6" s="8" customFormat="1" ht="15" customHeight="1">
      <c r="A668" s="94"/>
      <c r="B668" s="148" t="s">
        <v>809</v>
      </c>
      <c r="C668" s="6" t="s">
        <v>1039</v>
      </c>
      <c r="D668" s="89">
        <f>D669+D670+D671+D672</f>
        <v>12991</v>
      </c>
      <c r="E668" s="89">
        <f>E669+E670+E671+E672</f>
        <v>6228.45</v>
      </c>
      <c r="F668" s="89">
        <f t="shared" si="9"/>
        <v>-52.05565391424833</v>
      </c>
    </row>
    <row r="669" spans="1:6" s="8" customFormat="1" ht="42.75" customHeight="1">
      <c r="A669" s="94"/>
      <c r="B669" s="148" t="s">
        <v>515</v>
      </c>
      <c r="C669" s="6" t="s">
        <v>1040</v>
      </c>
      <c r="D669" s="89"/>
      <c r="E669" s="89"/>
      <c r="F669" s="149" t="e">
        <f t="shared" si="9"/>
        <v>#DIV/0!</v>
      </c>
    </row>
    <row r="670" spans="1:6" s="8" customFormat="1" ht="33">
      <c r="A670" s="94"/>
      <c r="B670" s="148" t="s">
        <v>516</v>
      </c>
      <c r="C670" s="6" t="s">
        <v>1042</v>
      </c>
      <c r="D670" s="89">
        <v>12991</v>
      </c>
      <c r="E670" s="89">
        <v>6228.45</v>
      </c>
      <c r="F670" s="89">
        <f t="shared" si="9"/>
        <v>-52.05565391424833</v>
      </c>
    </row>
    <row r="671" spans="1:6" s="8" customFormat="1" ht="16.5">
      <c r="A671" s="94"/>
      <c r="B671" s="151"/>
      <c r="C671" s="6" t="s">
        <v>1041</v>
      </c>
      <c r="D671" s="89"/>
      <c r="E671" s="89"/>
      <c r="F671" s="149" t="e">
        <f t="shared" si="9"/>
        <v>#DIV/0!</v>
      </c>
    </row>
    <row r="672" spans="1:6" s="8" customFormat="1" ht="15" customHeight="1">
      <c r="A672" s="94"/>
      <c r="B672" s="151"/>
      <c r="C672" s="6" t="s">
        <v>1043</v>
      </c>
      <c r="D672" s="89"/>
      <c r="E672" s="89"/>
      <c r="F672" s="149" t="e">
        <f t="shared" si="9"/>
        <v>#DIV/0!</v>
      </c>
    </row>
    <row r="673" spans="1:6" s="8" customFormat="1" ht="42.75" customHeight="1">
      <c r="A673" s="486"/>
      <c r="B673" s="478" t="s">
        <v>810</v>
      </c>
      <c r="C673" s="6" t="s">
        <v>1039</v>
      </c>
      <c r="D673" s="89">
        <f>D674+D675+D676+D677</f>
        <v>262</v>
      </c>
      <c r="E673" s="89">
        <f>E674+E675+E676+E677</f>
        <v>101.81</v>
      </c>
      <c r="F673" s="89">
        <f t="shared" si="9"/>
        <v>-61.1412213740458</v>
      </c>
    </row>
    <row r="674" spans="1:6" s="8" customFormat="1" ht="42.75" customHeight="1">
      <c r="A674" s="486"/>
      <c r="B674" s="479"/>
      <c r="C674" s="6" t="s">
        <v>1040</v>
      </c>
      <c r="D674" s="89"/>
      <c r="E674" s="89"/>
      <c r="F674" s="149" t="e">
        <f t="shared" si="9"/>
        <v>#DIV/0!</v>
      </c>
    </row>
    <row r="675" spans="1:6" s="8" customFormat="1" ht="42.75" customHeight="1">
      <c r="A675" s="486"/>
      <c r="B675" s="479"/>
      <c r="C675" s="6" t="s">
        <v>1042</v>
      </c>
      <c r="D675" s="89">
        <v>262</v>
      </c>
      <c r="E675" s="89">
        <v>101.81</v>
      </c>
      <c r="F675" s="89">
        <f t="shared" si="9"/>
        <v>-61.1412213740458</v>
      </c>
    </row>
    <row r="676" spans="1:6" s="8" customFormat="1" ht="42.75" customHeight="1">
      <c r="A676" s="486"/>
      <c r="B676" s="479"/>
      <c r="C676" s="6" t="s">
        <v>1041</v>
      </c>
      <c r="D676" s="5"/>
      <c r="E676" s="5"/>
      <c r="F676" s="150" t="e">
        <f t="shared" si="9"/>
        <v>#DIV/0!</v>
      </c>
    </row>
    <row r="677" spans="1:6" s="8" customFormat="1" ht="42.75" customHeight="1">
      <c r="A677" s="486"/>
      <c r="B677" s="480"/>
      <c r="C677" s="6" t="s">
        <v>1043</v>
      </c>
      <c r="D677" s="5"/>
      <c r="E677" s="5"/>
      <c r="F677" s="150" t="e">
        <f t="shared" si="9"/>
        <v>#DIV/0!</v>
      </c>
    </row>
    <row r="678" spans="1:6" s="8" customFormat="1" ht="16.5">
      <c r="A678" s="334"/>
      <c r="B678" s="485" t="s">
        <v>811</v>
      </c>
      <c r="C678" s="6" t="s">
        <v>1039</v>
      </c>
      <c r="D678" s="89">
        <f>D679+D680+D681+D682</f>
        <v>643</v>
      </c>
      <c r="E678" s="89">
        <f>E679+E680+E681+E682</f>
        <v>241.04</v>
      </c>
      <c r="F678" s="89">
        <f t="shared" si="9"/>
        <v>-62.51321928460342</v>
      </c>
    </row>
    <row r="679" spans="1:6" s="8" customFormat="1" ht="16.5">
      <c r="A679" s="334"/>
      <c r="B679" s="485"/>
      <c r="C679" s="6" t="s">
        <v>1040</v>
      </c>
      <c r="D679" s="89"/>
      <c r="E679" s="89"/>
      <c r="F679" s="149" t="e">
        <f t="shared" si="9"/>
        <v>#DIV/0!</v>
      </c>
    </row>
    <row r="680" spans="1:6" s="8" customFormat="1" ht="16.5">
      <c r="A680" s="334"/>
      <c r="B680" s="485"/>
      <c r="C680" s="6" t="s">
        <v>1042</v>
      </c>
      <c r="D680" s="89">
        <v>643</v>
      </c>
      <c r="E680" s="89">
        <v>241.04</v>
      </c>
      <c r="F680" s="89">
        <f t="shared" si="9"/>
        <v>-62.51321928460342</v>
      </c>
    </row>
    <row r="681" spans="1:6" s="8" customFormat="1" ht="16.5">
      <c r="A681" s="334"/>
      <c r="B681" s="485"/>
      <c r="C681" s="6" t="s">
        <v>1041</v>
      </c>
      <c r="D681" s="89"/>
      <c r="E681" s="89"/>
      <c r="F681" s="149" t="e">
        <f t="shared" si="9"/>
        <v>#DIV/0!</v>
      </c>
    </row>
    <row r="682" spans="1:6" s="8" customFormat="1" ht="16.5">
      <c r="A682" s="334"/>
      <c r="B682" s="485"/>
      <c r="C682" s="6" t="s">
        <v>1043</v>
      </c>
      <c r="D682" s="89"/>
      <c r="E682" s="89"/>
      <c r="F682" s="149" t="e">
        <f t="shared" si="9"/>
        <v>#DIV/0!</v>
      </c>
    </row>
    <row r="683" spans="1:6" s="8" customFormat="1" ht="16.5">
      <c r="A683" s="334"/>
      <c r="B683" s="489" t="s">
        <v>5</v>
      </c>
      <c r="C683" s="6" t="s">
        <v>1039</v>
      </c>
      <c r="D683" s="89">
        <f>D684+D685+D686+D687</f>
        <v>2764</v>
      </c>
      <c r="E683" s="89">
        <f>E684+E685+E686+E687</f>
        <v>1245.38</v>
      </c>
      <c r="F683" s="89">
        <f t="shared" si="9"/>
        <v>-54.94283646888567</v>
      </c>
    </row>
    <row r="684" spans="1:6" s="8" customFormat="1" ht="16.5">
      <c r="A684" s="334"/>
      <c r="B684" s="485"/>
      <c r="C684" s="6" t="s">
        <v>1040</v>
      </c>
      <c r="D684" s="89"/>
      <c r="E684" s="89"/>
      <c r="F684" s="149" t="e">
        <f t="shared" si="9"/>
        <v>#DIV/0!</v>
      </c>
    </row>
    <row r="685" spans="1:6" s="8" customFormat="1" ht="16.5">
      <c r="A685" s="334"/>
      <c r="B685" s="485"/>
      <c r="C685" s="6" t="s">
        <v>1042</v>
      </c>
      <c r="D685" s="89">
        <v>2764</v>
      </c>
      <c r="E685" s="89">
        <v>1245.38</v>
      </c>
      <c r="F685" s="89">
        <f t="shared" si="9"/>
        <v>-54.94283646888567</v>
      </c>
    </row>
    <row r="686" spans="1:6" s="8" customFormat="1" ht="16.5">
      <c r="A686" s="334"/>
      <c r="B686" s="485"/>
      <c r="C686" s="6" t="s">
        <v>1041</v>
      </c>
      <c r="D686" s="89"/>
      <c r="E686" s="89"/>
      <c r="F686" s="149" t="e">
        <f t="shared" si="9"/>
        <v>#DIV/0!</v>
      </c>
    </row>
    <row r="687" spans="1:6" s="8" customFormat="1" ht="16.5">
      <c r="A687" s="334"/>
      <c r="B687" s="485"/>
      <c r="C687" s="6" t="s">
        <v>1043</v>
      </c>
      <c r="D687" s="89"/>
      <c r="E687" s="89"/>
      <c r="F687" s="149" t="e">
        <f t="shared" si="9"/>
        <v>#DIV/0!</v>
      </c>
    </row>
    <row r="688" spans="1:6" s="8" customFormat="1" ht="26.25" customHeight="1">
      <c r="A688" s="334"/>
      <c r="B688" s="489" t="s">
        <v>6</v>
      </c>
      <c r="C688" s="6" t="s">
        <v>1039</v>
      </c>
      <c r="D688" s="89">
        <f>D689+D690+D691+D692</f>
        <v>2666</v>
      </c>
      <c r="E688" s="89">
        <f>E689+E690+E691+E692</f>
        <v>969.22</v>
      </c>
      <c r="F688" s="89">
        <f t="shared" si="9"/>
        <v>-63.64516129032258</v>
      </c>
    </row>
    <row r="689" spans="1:6" s="8" customFormat="1" ht="26.25" customHeight="1">
      <c r="A689" s="334"/>
      <c r="B689" s="485"/>
      <c r="C689" s="6" t="s">
        <v>1040</v>
      </c>
      <c r="D689" s="5"/>
      <c r="E689" s="5"/>
      <c r="F689" s="150" t="e">
        <f t="shared" si="9"/>
        <v>#DIV/0!</v>
      </c>
    </row>
    <row r="690" spans="1:6" s="8" customFormat="1" ht="26.25" customHeight="1">
      <c r="A690" s="334"/>
      <c r="B690" s="485"/>
      <c r="C690" s="6" t="s">
        <v>1042</v>
      </c>
      <c r="D690" s="5"/>
      <c r="E690" s="5"/>
      <c r="F690" s="150" t="e">
        <f t="shared" si="9"/>
        <v>#DIV/0!</v>
      </c>
    </row>
    <row r="691" spans="1:6" s="8" customFormat="1" ht="26.25" customHeight="1">
      <c r="A691" s="334"/>
      <c r="B691" s="485"/>
      <c r="C691" s="6" t="s">
        <v>1041</v>
      </c>
      <c r="D691" s="89">
        <v>2666</v>
      </c>
      <c r="E691" s="89">
        <v>969.22</v>
      </c>
      <c r="F691" s="89">
        <f t="shared" si="9"/>
        <v>-63.64516129032258</v>
      </c>
    </row>
    <row r="692" spans="1:6" s="8" customFormat="1" ht="26.25" customHeight="1">
      <c r="A692" s="334"/>
      <c r="B692" s="485"/>
      <c r="C692" s="6" t="s">
        <v>1043</v>
      </c>
      <c r="D692" s="89"/>
      <c r="E692" s="89"/>
      <c r="F692" s="149" t="e">
        <f t="shared" si="9"/>
        <v>#DIV/0!</v>
      </c>
    </row>
    <row r="693" spans="1:6" s="8" customFormat="1" ht="28.5" customHeight="1">
      <c r="A693" s="486"/>
      <c r="B693" s="485" t="s">
        <v>812</v>
      </c>
      <c r="C693" s="6" t="s">
        <v>1039</v>
      </c>
      <c r="D693" s="89">
        <f>D694+D695+D696+D697</f>
        <v>28050</v>
      </c>
      <c r="E693" s="89">
        <f>E694+E695+E696+E697</f>
        <v>14080.57</v>
      </c>
      <c r="F693" s="89">
        <f t="shared" si="9"/>
        <v>-49.801889483065956</v>
      </c>
    </row>
    <row r="694" spans="1:6" s="8" customFormat="1" ht="28.5" customHeight="1">
      <c r="A694" s="486"/>
      <c r="B694" s="485"/>
      <c r="C694" s="6" t="s">
        <v>1040</v>
      </c>
      <c r="D694" s="89"/>
      <c r="E694" s="89"/>
      <c r="F694" s="149" t="e">
        <f t="shared" si="9"/>
        <v>#DIV/0!</v>
      </c>
    </row>
    <row r="695" spans="1:6" s="8" customFormat="1" ht="28.5" customHeight="1">
      <c r="A695" s="486"/>
      <c r="B695" s="485"/>
      <c r="C695" s="6" t="s">
        <v>1042</v>
      </c>
      <c r="D695" s="89"/>
      <c r="E695" s="89"/>
      <c r="F695" s="149" t="e">
        <f t="shared" si="9"/>
        <v>#DIV/0!</v>
      </c>
    </row>
    <row r="696" spans="1:6" s="8" customFormat="1" ht="28.5" customHeight="1">
      <c r="A696" s="486"/>
      <c r="B696" s="485"/>
      <c r="C696" s="6" t="s">
        <v>1041</v>
      </c>
      <c r="D696" s="89">
        <v>28050</v>
      </c>
      <c r="E696" s="89">
        <v>14080.57</v>
      </c>
      <c r="F696" s="89">
        <f aca="true" t="shared" si="10" ref="F696:F759">E696/D696*100-100</f>
        <v>-49.801889483065956</v>
      </c>
    </row>
    <row r="697" spans="1:6" s="8" customFormat="1" ht="28.5" customHeight="1">
      <c r="A697" s="486"/>
      <c r="B697" s="485"/>
      <c r="C697" s="6" t="s">
        <v>1043</v>
      </c>
      <c r="D697" s="89"/>
      <c r="E697" s="89"/>
      <c r="F697" s="149" t="e">
        <f t="shared" si="10"/>
        <v>#DIV/0!</v>
      </c>
    </row>
    <row r="698" spans="1:6" s="8" customFormat="1" ht="22.5" customHeight="1">
      <c r="A698" s="486"/>
      <c r="B698" s="485" t="s">
        <v>813</v>
      </c>
      <c r="C698" s="6" t="s">
        <v>1039</v>
      </c>
      <c r="D698" s="89">
        <f>D699+D700+D701+D702</f>
        <v>20807</v>
      </c>
      <c r="E698" s="89">
        <f>E699+E700+E701+E702</f>
        <v>13492.29</v>
      </c>
      <c r="F698" s="89">
        <f t="shared" si="10"/>
        <v>-35.15504397558513</v>
      </c>
    </row>
    <row r="699" spans="1:6" s="8" customFormat="1" ht="22.5" customHeight="1">
      <c r="A699" s="486"/>
      <c r="B699" s="485"/>
      <c r="C699" s="6" t="s">
        <v>1040</v>
      </c>
      <c r="D699" s="89"/>
      <c r="E699" s="89"/>
      <c r="F699" s="149" t="e">
        <f t="shared" si="10"/>
        <v>#DIV/0!</v>
      </c>
    </row>
    <row r="700" spans="1:6" s="8" customFormat="1" ht="22.5" customHeight="1">
      <c r="A700" s="486"/>
      <c r="B700" s="485"/>
      <c r="C700" s="6" t="s">
        <v>1042</v>
      </c>
      <c r="D700" s="89">
        <v>20807</v>
      </c>
      <c r="E700" s="89">
        <v>13492.29</v>
      </c>
      <c r="F700" s="89">
        <f t="shared" si="10"/>
        <v>-35.15504397558513</v>
      </c>
    </row>
    <row r="701" spans="1:6" s="8" customFormat="1" ht="22.5" customHeight="1">
      <c r="A701" s="486"/>
      <c r="B701" s="485"/>
      <c r="C701" s="6" t="s">
        <v>1041</v>
      </c>
      <c r="D701" s="89"/>
      <c r="E701" s="89"/>
      <c r="F701" s="149" t="e">
        <f t="shared" si="10"/>
        <v>#DIV/0!</v>
      </c>
    </row>
    <row r="702" spans="1:6" s="8" customFormat="1" ht="22.5" customHeight="1">
      <c r="A702" s="486"/>
      <c r="B702" s="485"/>
      <c r="C702" s="6" t="s">
        <v>1043</v>
      </c>
      <c r="D702" s="89"/>
      <c r="E702" s="89"/>
      <c r="F702" s="149" t="e">
        <f t="shared" si="10"/>
        <v>#DIV/0!</v>
      </c>
    </row>
    <row r="703" spans="1:6" s="8" customFormat="1" ht="16.5">
      <c r="A703" s="486"/>
      <c r="B703" s="485" t="s">
        <v>814</v>
      </c>
      <c r="C703" s="6" t="s">
        <v>1039</v>
      </c>
      <c r="D703" s="89">
        <f>D704+D705+D706+D707</f>
        <v>19553</v>
      </c>
      <c r="E703" s="89">
        <f>E704+E705+E706+E707</f>
        <v>7508.02</v>
      </c>
      <c r="F703" s="89">
        <f t="shared" si="10"/>
        <v>-61.60169794916381</v>
      </c>
    </row>
    <row r="704" spans="1:6" s="8" customFormat="1" ht="16.5">
      <c r="A704" s="486"/>
      <c r="B704" s="485"/>
      <c r="C704" s="6" t="s">
        <v>1040</v>
      </c>
      <c r="D704" s="89"/>
      <c r="E704" s="89"/>
      <c r="F704" s="149" t="e">
        <f t="shared" si="10"/>
        <v>#DIV/0!</v>
      </c>
    </row>
    <row r="705" spans="1:6" s="8" customFormat="1" ht="16.5">
      <c r="A705" s="486"/>
      <c r="B705" s="485"/>
      <c r="C705" s="6" t="s">
        <v>1042</v>
      </c>
      <c r="D705" s="89">
        <v>19553</v>
      </c>
      <c r="E705" s="89">
        <v>7508.02</v>
      </c>
      <c r="F705" s="89">
        <f t="shared" si="10"/>
        <v>-61.60169794916381</v>
      </c>
    </row>
    <row r="706" spans="1:6" s="8" customFormat="1" ht="16.5">
      <c r="A706" s="486"/>
      <c r="B706" s="485"/>
      <c r="C706" s="6" t="s">
        <v>1041</v>
      </c>
      <c r="D706" s="5"/>
      <c r="E706" s="5"/>
      <c r="F706" s="150" t="e">
        <f t="shared" si="10"/>
        <v>#DIV/0!</v>
      </c>
    </row>
    <row r="707" spans="1:6" s="8" customFormat="1" ht="16.5">
      <c r="A707" s="486"/>
      <c r="B707" s="485"/>
      <c r="C707" s="6" t="s">
        <v>1043</v>
      </c>
      <c r="D707" s="5"/>
      <c r="E707" s="5"/>
      <c r="F707" s="150" t="e">
        <f t="shared" si="10"/>
        <v>#DIV/0!</v>
      </c>
    </row>
    <row r="708" spans="1:6" s="8" customFormat="1" ht="30.75" customHeight="1">
      <c r="A708" s="486"/>
      <c r="B708" s="485" t="s">
        <v>815</v>
      </c>
      <c r="C708" s="6" t="s">
        <v>1039</v>
      </c>
      <c r="D708" s="89">
        <f>D709+D710+D711+D712</f>
        <v>5732</v>
      </c>
      <c r="E708" s="89">
        <f>E709+E710+E711+E712</f>
        <v>2866</v>
      </c>
      <c r="F708" s="89">
        <f t="shared" si="10"/>
        <v>-50</v>
      </c>
    </row>
    <row r="709" spans="1:6" s="8" customFormat="1" ht="30.75" customHeight="1">
      <c r="A709" s="486"/>
      <c r="B709" s="485"/>
      <c r="C709" s="6" t="s">
        <v>1040</v>
      </c>
      <c r="D709" s="89"/>
      <c r="E709" s="89"/>
      <c r="F709" s="149" t="e">
        <f t="shared" si="10"/>
        <v>#DIV/0!</v>
      </c>
    </row>
    <row r="710" spans="1:6" s="8" customFormat="1" ht="30.75" customHeight="1">
      <c r="A710" s="486"/>
      <c r="B710" s="485"/>
      <c r="C710" s="6" t="s">
        <v>1042</v>
      </c>
      <c r="D710" s="89">
        <v>5732</v>
      </c>
      <c r="E710" s="89">
        <v>2866</v>
      </c>
      <c r="F710" s="89">
        <f t="shared" si="10"/>
        <v>-50</v>
      </c>
    </row>
    <row r="711" spans="1:6" s="8" customFormat="1" ht="30.75" customHeight="1">
      <c r="A711" s="486"/>
      <c r="B711" s="485"/>
      <c r="C711" s="6" t="s">
        <v>1041</v>
      </c>
      <c r="D711" s="89"/>
      <c r="E711" s="89"/>
      <c r="F711" s="149" t="e">
        <f t="shared" si="10"/>
        <v>#DIV/0!</v>
      </c>
    </row>
    <row r="712" spans="1:6" s="8" customFormat="1" ht="39" customHeight="1">
      <c r="A712" s="486"/>
      <c r="B712" s="485"/>
      <c r="C712" s="6" t="s">
        <v>1043</v>
      </c>
      <c r="D712" s="89"/>
      <c r="E712" s="89"/>
      <c r="F712" s="149" t="e">
        <f t="shared" si="10"/>
        <v>#DIV/0!</v>
      </c>
    </row>
    <row r="713" spans="1:6" s="8" customFormat="1" ht="24" customHeight="1">
      <c r="A713" s="486"/>
      <c r="B713" s="485" t="s">
        <v>816</v>
      </c>
      <c r="C713" s="6" t="s">
        <v>1039</v>
      </c>
      <c r="D713" s="89">
        <f>D714+D715+D716+D717</f>
        <v>17543</v>
      </c>
      <c r="E713" s="89">
        <f>E714+E715+E716+E717</f>
        <v>7781.71</v>
      </c>
      <c r="F713" s="89">
        <f t="shared" si="10"/>
        <v>-55.64207946189364</v>
      </c>
    </row>
    <row r="714" spans="1:6" s="8" customFormat="1" ht="24" customHeight="1">
      <c r="A714" s="486"/>
      <c r="B714" s="485"/>
      <c r="C714" s="6" t="s">
        <v>1040</v>
      </c>
      <c r="D714" s="89">
        <v>17543</v>
      </c>
      <c r="E714" s="89">
        <v>7781.71</v>
      </c>
      <c r="F714" s="89">
        <f t="shared" si="10"/>
        <v>-55.64207946189364</v>
      </c>
    </row>
    <row r="715" spans="1:6" s="8" customFormat="1" ht="24" customHeight="1">
      <c r="A715" s="486"/>
      <c r="B715" s="485"/>
      <c r="C715" s="6" t="s">
        <v>1042</v>
      </c>
      <c r="D715" s="5"/>
      <c r="E715" s="5"/>
      <c r="F715" s="150" t="e">
        <f t="shared" si="10"/>
        <v>#DIV/0!</v>
      </c>
    </row>
    <row r="716" spans="1:6" s="8" customFormat="1" ht="24" customHeight="1">
      <c r="A716" s="486"/>
      <c r="B716" s="485"/>
      <c r="C716" s="6" t="s">
        <v>1041</v>
      </c>
      <c r="D716" s="5"/>
      <c r="E716" s="5"/>
      <c r="F716" s="150" t="e">
        <f t="shared" si="10"/>
        <v>#DIV/0!</v>
      </c>
    </row>
    <row r="717" spans="1:6" s="8" customFormat="1" ht="60.75" customHeight="1">
      <c r="A717" s="486"/>
      <c r="B717" s="485"/>
      <c r="C717" s="6" t="s">
        <v>1043</v>
      </c>
      <c r="D717" s="5"/>
      <c r="E717" s="5"/>
      <c r="F717" s="150" t="e">
        <f t="shared" si="10"/>
        <v>#DIV/0!</v>
      </c>
    </row>
    <row r="718" spans="1:6" s="8" customFormat="1" ht="15" customHeight="1">
      <c r="A718" s="486"/>
      <c r="B718" s="555" t="s">
        <v>817</v>
      </c>
      <c r="C718" s="6" t="s">
        <v>1039</v>
      </c>
      <c r="D718" s="89">
        <f>D719+D720+D721+D722</f>
        <v>10440</v>
      </c>
      <c r="E718" s="89">
        <f>E719+E720+E721+E722</f>
        <v>4309.66</v>
      </c>
      <c r="F718" s="89">
        <f t="shared" si="10"/>
        <v>-58.71973180076628</v>
      </c>
    </row>
    <row r="719" spans="1:6" s="8" customFormat="1" ht="16.5">
      <c r="A719" s="486"/>
      <c r="B719" s="556"/>
      <c r="C719" s="6" t="s">
        <v>1040</v>
      </c>
      <c r="D719" s="89">
        <v>10440</v>
      </c>
      <c r="E719" s="89">
        <v>4309.66</v>
      </c>
      <c r="F719" s="89">
        <f t="shared" si="10"/>
        <v>-58.71973180076628</v>
      </c>
    </row>
    <row r="720" spans="1:6" s="8" customFormat="1" ht="16.5">
      <c r="A720" s="486"/>
      <c r="B720" s="556"/>
      <c r="C720" s="6" t="s">
        <v>1042</v>
      </c>
      <c r="D720" s="89"/>
      <c r="E720" s="89"/>
      <c r="F720" s="149" t="e">
        <f t="shared" si="10"/>
        <v>#DIV/0!</v>
      </c>
    </row>
    <row r="721" spans="1:6" s="8" customFormat="1" ht="21.75" customHeight="1">
      <c r="A721" s="486"/>
      <c r="B721" s="556"/>
      <c r="C721" s="6" t="s">
        <v>1041</v>
      </c>
      <c r="D721" s="89"/>
      <c r="E721" s="89"/>
      <c r="F721" s="149" t="e">
        <f t="shared" si="10"/>
        <v>#DIV/0!</v>
      </c>
    </row>
    <row r="722" spans="1:6" s="8" customFormat="1" ht="16.5">
      <c r="A722" s="94"/>
      <c r="B722" s="557"/>
      <c r="C722" s="6" t="s">
        <v>1043</v>
      </c>
      <c r="D722" s="89"/>
      <c r="E722" s="89"/>
      <c r="F722" s="149" t="e">
        <f t="shared" si="10"/>
        <v>#DIV/0!</v>
      </c>
    </row>
    <row r="723" spans="1:6" s="8" customFormat="1" ht="16.5">
      <c r="A723" s="486"/>
      <c r="B723" s="485" t="s">
        <v>818</v>
      </c>
      <c r="C723" s="6" t="s">
        <v>1039</v>
      </c>
      <c r="D723" s="89">
        <f>D724+D725+D726+D727</f>
        <v>6306</v>
      </c>
      <c r="E723" s="89">
        <f>E724+E725+E726+E727</f>
        <v>2842.97</v>
      </c>
      <c r="F723" s="89">
        <f t="shared" si="10"/>
        <v>-54.91642879797019</v>
      </c>
    </row>
    <row r="724" spans="1:6" s="8" customFormat="1" ht="16.5">
      <c r="A724" s="486"/>
      <c r="B724" s="485"/>
      <c r="C724" s="6" t="s">
        <v>1040</v>
      </c>
      <c r="D724" s="89">
        <v>6306</v>
      </c>
      <c r="E724" s="89">
        <v>2842.97</v>
      </c>
      <c r="F724" s="89">
        <f t="shared" si="10"/>
        <v>-54.91642879797019</v>
      </c>
    </row>
    <row r="725" spans="1:6" s="8" customFormat="1" ht="16.5">
      <c r="A725" s="486"/>
      <c r="B725" s="485"/>
      <c r="C725" s="6" t="s">
        <v>1042</v>
      </c>
      <c r="D725" s="89"/>
      <c r="E725" s="89"/>
      <c r="F725" s="149" t="e">
        <f t="shared" si="10"/>
        <v>#DIV/0!</v>
      </c>
    </row>
    <row r="726" spans="1:6" s="8" customFormat="1" ht="16.5">
      <c r="A726" s="486"/>
      <c r="B726" s="485"/>
      <c r="C726" s="6" t="s">
        <v>1041</v>
      </c>
      <c r="D726" s="89"/>
      <c r="E726" s="89"/>
      <c r="F726" s="149" t="e">
        <f t="shared" si="10"/>
        <v>#DIV/0!</v>
      </c>
    </row>
    <row r="727" spans="1:6" s="8" customFormat="1" ht="16.5">
      <c r="A727" s="486"/>
      <c r="B727" s="485"/>
      <c r="C727" s="6" t="s">
        <v>1043</v>
      </c>
      <c r="D727" s="89"/>
      <c r="E727" s="89"/>
      <c r="F727" s="149" t="e">
        <f t="shared" si="10"/>
        <v>#DIV/0!</v>
      </c>
    </row>
    <row r="728" spans="1:6" s="8" customFormat="1" ht="15" customHeight="1">
      <c r="A728" s="486"/>
      <c r="B728" s="489" t="s">
        <v>819</v>
      </c>
      <c r="C728" s="6" t="s">
        <v>1039</v>
      </c>
      <c r="D728" s="89">
        <f>D729+D730+D731+D732</f>
        <v>342</v>
      </c>
      <c r="E728" s="89">
        <f>E729+E730+E731+E732</f>
        <v>173.04</v>
      </c>
      <c r="F728" s="89">
        <f t="shared" si="10"/>
        <v>-49.40350877192983</v>
      </c>
    </row>
    <row r="729" spans="1:6" s="8" customFormat="1" ht="15" customHeight="1">
      <c r="A729" s="486"/>
      <c r="B729" s="485"/>
      <c r="C729" s="6" t="s">
        <v>1040</v>
      </c>
      <c r="D729" s="89">
        <v>342</v>
      </c>
      <c r="E729" s="89">
        <v>173.04</v>
      </c>
      <c r="F729" s="89">
        <f t="shared" si="10"/>
        <v>-49.40350877192983</v>
      </c>
    </row>
    <row r="730" spans="1:6" s="8" customFormat="1" ht="15" customHeight="1">
      <c r="A730" s="486"/>
      <c r="B730" s="485"/>
      <c r="C730" s="6" t="s">
        <v>1042</v>
      </c>
      <c r="D730" s="5"/>
      <c r="E730" s="5"/>
      <c r="F730" s="150" t="e">
        <f t="shared" si="10"/>
        <v>#DIV/0!</v>
      </c>
    </row>
    <row r="731" spans="1:6" s="8" customFormat="1" ht="15" customHeight="1">
      <c r="A731" s="486"/>
      <c r="B731" s="485"/>
      <c r="C731" s="6" t="s">
        <v>1041</v>
      </c>
      <c r="D731" s="5"/>
      <c r="E731" s="5"/>
      <c r="F731" s="150" t="e">
        <f t="shared" si="10"/>
        <v>#DIV/0!</v>
      </c>
    </row>
    <row r="732" spans="1:6" s="8" customFormat="1" ht="15" customHeight="1">
      <c r="A732" s="486"/>
      <c r="B732" s="485"/>
      <c r="C732" s="6" t="s">
        <v>1043</v>
      </c>
      <c r="D732" s="5"/>
      <c r="E732" s="5"/>
      <c r="F732" s="150" t="e">
        <f t="shared" si="10"/>
        <v>#DIV/0!</v>
      </c>
    </row>
    <row r="733" spans="1:6" s="8" customFormat="1" ht="22.5" customHeight="1">
      <c r="A733" s="486"/>
      <c r="B733" s="485" t="s">
        <v>820</v>
      </c>
      <c r="C733" s="6" t="s">
        <v>1039</v>
      </c>
      <c r="D733" s="89">
        <f>D734+D735+D736+D737</f>
        <v>2698</v>
      </c>
      <c r="E733" s="89">
        <f>E734+E735+E736+E737</f>
        <v>2649.35</v>
      </c>
      <c r="F733" s="89">
        <f t="shared" si="10"/>
        <v>-1.8031875463306193</v>
      </c>
    </row>
    <row r="734" spans="1:6" s="8" customFormat="1" ht="22.5" customHeight="1">
      <c r="A734" s="486"/>
      <c r="B734" s="485"/>
      <c r="C734" s="6" t="s">
        <v>1040</v>
      </c>
      <c r="D734" s="89"/>
      <c r="E734" s="89"/>
      <c r="F734" s="149" t="e">
        <f t="shared" si="10"/>
        <v>#DIV/0!</v>
      </c>
    </row>
    <row r="735" spans="1:6" s="8" customFormat="1" ht="22.5" customHeight="1">
      <c r="A735" s="486"/>
      <c r="B735" s="485"/>
      <c r="C735" s="6" t="s">
        <v>1042</v>
      </c>
      <c r="D735" s="89"/>
      <c r="E735" s="89"/>
      <c r="F735" s="149" t="e">
        <f t="shared" si="10"/>
        <v>#DIV/0!</v>
      </c>
    </row>
    <row r="736" spans="1:6" s="8" customFormat="1" ht="22.5" customHeight="1">
      <c r="A736" s="486"/>
      <c r="B736" s="485"/>
      <c r="C736" s="6" t="s">
        <v>1041</v>
      </c>
      <c r="D736" s="89">
        <v>2698</v>
      </c>
      <c r="E736" s="89">
        <v>2649.35</v>
      </c>
      <c r="F736" s="89">
        <f t="shared" si="10"/>
        <v>-1.8031875463306193</v>
      </c>
    </row>
    <row r="737" spans="1:6" s="8" customFormat="1" ht="22.5" customHeight="1">
      <c r="A737" s="486"/>
      <c r="B737" s="485"/>
      <c r="C737" s="6" t="s">
        <v>1043</v>
      </c>
      <c r="D737" s="89"/>
      <c r="E737" s="89"/>
      <c r="F737" s="149" t="e">
        <f t="shared" si="10"/>
        <v>#DIV/0!</v>
      </c>
    </row>
    <row r="738" spans="1:6" s="8" customFormat="1" ht="24.75" customHeight="1">
      <c r="A738" s="486"/>
      <c r="B738" s="485" t="s">
        <v>821</v>
      </c>
      <c r="C738" s="6" t="s">
        <v>1039</v>
      </c>
      <c r="D738" s="89">
        <f>D739+D740+D741+D742</f>
        <v>4666</v>
      </c>
      <c r="E738" s="89">
        <f>E739+E740+E741+E742</f>
        <v>2254</v>
      </c>
      <c r="F738" s="89">
        <f t="shared" si="10"/>
        <v>-51.69309901414488</v>
      </c>
    </row>
    <row r="739" spans="1:6" s="8" customFormat="1" ht="24.75" customHeight="1">
      <c r="A739" s="486"/>
      <c r="B739" s="485"/>
      <c r="C739" s="6" t="s">
        <v>1040</v>
      </c>
      <c r="D739" s="89"/>
      <c r="E739" s="89"/>
      <c r="F739" s="149" t="e">
        <f t="shared" si="10"/>
        <v>#DIV/0!</v>
      </c>
    </row>
    <row r="740" spans="1:6" s="8" customFormat="1" ht="24.75" customHeight="1">
      <c r="A740" s="486"/>
      <c r="B740" s="485"/>
      <c r="C740" s="6" t="s">
        <v>1042</v>
      </c>
      <c r="D740" s="89">
        <v>4666</v>
      </c>
      <c r="E740" s="89">
        <v>2254</v>
      </c>
      <c r="F740" s="89">
        <f t="shared" si="10"/>
        <v>-51.69309901414488</v>
      </c>
    </row>
    <row r="741" spans="1:6" s="8" customFormat="1" ht="24.75" customHeight="1">
      <c r="A741" s="486"/>
      <c r="B741" s="485"/>
      <c r="C741" s="6" t="s">
        <v>1041</v>
      </c>
      <c r="D741" s="89"/>
      <c r="E741" s="89"/>
      <c r="F741" s="149" t="e">
        <f t="shared" si="10"/>
        <v>#DIV/0!</v>
      </c>
    </row>
    <row r="742" spans="1:6" s="8" customFormat="1" ht="24.75" customHeight="1">
      <c r="A742" s="486"/>
      <c r="B742" s="485"/>
      <c r="C742" s="6" t="s">
        <v>1043</v>
      </c>
      <c r="D742" s="89"/>
      <c r="E742" s="89"/>
      <c r="F742" s="149" t="e">
        <f t="shared" si="10"/>
        <v>#DIV/0!</v>
      </c>
    </row>
    <row r="743" spans="1:6" s="8" customFormat="1" ht="27.75" customHeight="1">
      <c r="A743" s="486"/>
      <c r="B743" s="478" t="s">
        <v>822</v>
      </c>
      <c r="C743" s="6" t="s">
        <v>1039</v>
      </c>
      <c r="D743" s="89">
        <f>D744+D745+D746+D747</f>
        <v>0</v>
      </c>
      <c r="E743" s="89">
        <f>E744+E745+E746+E747</f>
        <v>0</v>
      </c>
      <c r="F743" s="149" t="e">
        <f t="shared" si="10"/>
        <v>#DIV/0!</v>
      </c>
    </row>
    <row r="744" spans="1:6" s="8" customFormat="1" ht="27.75" customHeight="1">
      <c r="A744" s="486"/>
      <c r="B744" s="479"/>
      <c r="C744" s="6" t="s">
        <v>1040</v>
      </c>
      <c r="D744" s="89"/>
      <c r="E744" s="89"/>
      <c r="F744" s="149" t="e">
        <f t="shared" si="10"/>
        <v>#DIV/0!</v>
      </c>
    </row>
    <row r="745" spans="1:6" s="8" customFormat="1" ht="27.75" customHeight="1">
      <c r="A745" s="486"/>
      <c r="B745" s="479"/>
      <c r="C745" s="6" t="s">
        <v>1042</v>
      </c>
      <c r="D745" s="5"/>
      <c r="E745" s="5"/>
      <c r="F745" s="150" t="e">
        <f t="shared" si="10"/>
        <v>#DIV/0!</v>
      </c>
    </row>
    <row r="746" spans="1:6" s="8" customFormat="1" ht="27.75" customHeight="1">
      <c r="A746" s="486"/>
      <c r="B746" s="479"/>
      <c r="C746" s="6" t="s">
        <v>1041</v>
      </c>
      <c r="D746" s="5"/>
      <c r="E746" s="5"/>
      <c r="F746" s="150" t="e">
        <f t="shared" si="10"/>
        <v>#DIV/0!</v>
      </c>
    </row>
    <row r="747" spans="1:6" s="8" customFormat="1" ht="27.75" customHeight="1">
      <c r="A747" s="486"/>
      <c r="B747" s="480"/>
      <c r="C747" s="6" t="s">
        <v>1043</v>
      </c>
      <c r="D747" s="5"/>
      <c r="E747" s="5"/>
      <c r="F747" s="150" t="e">
        <f t="shared" si="10"/>
        <v>#DIV/0!</v>
      </c>
    </row>
    <row r="748" spans="1:6" s="8" customFormat="1" ht="23.25" customHeight="1">
      <c r="A748" s="486"/>
      <c r="B748" s="478" t="s">
        <v>823</v>
      </c>
      <c r="C748" s="6" t="s">
        <v>1039</v>
      </c>
      <c r="D748" s="89">
        <f>D749+D750+D751+D752</f>
        <v>0</v>
      </c>
      <c r="E748" s="89">
        <f>E749+E750+E751+E752</f>
        <v>0</v>
      </c>
      <c r="F748" s="149" t="e">
        <f t="shared" si="10"/>
        <v>#DIV/0!</v>
      </c>
    </row>
    <row r="749" spans="1:6" s="8" customFormat="1" ht="23.25" customHeight="1">
      <c r="A749" s="486"/>
      <c r="B749" s="479"/>
      <c r="C749" s="6" t="s">
        <v>1040</v>
      </c>
      <c r="D749" s="89"/>
      <c r="E749" s="89"/>
      <c r="F749" s="149" t="e">
        <f t="shared" si="10"/>
        <v>#DIV/0!</v>
      </c>
    </row>
    <row r="750" spans="1:6" s="8" customFormat="1" ht="23.25" customHeight="1">
      <c r="A750" s="486"/>
      <c r="B750" s="479"/>
      <c r="C750" s="6" t="s">
        <v>1042</v>
      </c>
      <c r="D750" s="89"/>
      <c r="E750" s="89"/>
      <c r="F750" s="149" t="e">
        <f t="shared" si="10"/>
        <v>#DIV/0!</v>
      </c>
    </row>
    <row r="751" spans="1:6" s="8" customFormat="1" ht="23.25" customHeight="1">
      <c r="A751" s="486"/>
      <c r="B751" s="479"/>
      <c r="C751" s="45" t="s">
        <v>1041</v>
      </c>
      <c r="D751" s="90"/>
      <c r="E751" s="89"/>
      <c r="F751" s="149" t="e">
        <f t="shared" si="10"/>
        <v>#DIV/0!</v>
      </c>
    </row>
    <row r="752" spans="1:6" s="8" customFormat="1" ht="23.25" customHeight="1">
      <c r="A752" s="486"/>
      <c r="B752" s="480"/>
      <c r="C752" s="6" t="s">
        <v>1043</v>
      </c>
      <c r="D752" s="89"/>
      <c r="E752" s="89"/>
      <c r="F752" s="149" t="e">
        <f t="shared" si="10"/>
        <v>#DIV/0!</v>
      </c>
    </row>
    <row r="753" spans="1:6" s="8" customFormat="1" ht="16.5">
      <c r="A753" s="523"/>
      <c r="B753" s="494" t="s">
        <v>646</v>
      </c>
      <c r="C753" s="79" t="s">
        <v>1039</v>
      </c>
      <c r="D753" s="87">
        <f>D754+D755+D756+D757</f>
        <v>102774</v>
      </c>
      <c r="E753" s="87">
        <f>E754+E755+E756+E757</f>
        <v>41408.89</v>
      </c>
      <c r="F753" s="87">
        <f t="shared" si="10"/>
        <v>-59.708788214918165</v>
      </c>
    </row>
    <row r="754" spans="1:6" s="8" customFormat="1" ht="16.5">
      <c r="A754" s="523"/>
      <c r="B754" s="495"/>
      <c r="C754" s="79" t="s">
        <v>1040</v>
      </c>
      <c r="D754" s="87">
        <f aca="true" t="shared" si="11" ref="D754:E757">D759</f>
        <v>0</v>
      </c>
      <c r="E754" s="87">
        <f t="shared" si="11"/>
        <v>0</v>
      </c>
      <c r="F754" s="88" t="e">
        <f t="shared" si="10"/>
        <v>#DIV/0!</v>
      </c>
    </row>
    <row r="755" spans="1:6" s="8" customFormat="1" ht="16.5">
      <c r="A755" s="523"/>
      <c r="B755" s="495"/>
      <c r="C755" s="79" t="s">
        <v>1042</v>
      </c>
      <c r="D755" s="87">
        <f t="shared" si="11"/>
        <v>90764</v>
      </c>
      <c r="E755" s="87">
        <f t="shared" si="11"/>
        <v>35420.59</v>
      </c>
      <c r="F755" s="87">
        <f t="shared" si="10"/>
        <v>-60.975067207262796</v>
      </c>
    </row>
    <row r="756" spans="1:6" s="8" customFormat="1" ht="16.5">
      <c r="A756" s="523"/>
      <c r="B756" s="495"/>
      <c r="C756" s="79" t="s">
        <v>1041</v>
      </c>
      <c r="D756" s="87">
        <f t="shared" si="11"/>
        <v>0</v>
      </c>
      <c r="E756" s="87">
        <f t="shared" si="11"/>
        <v>0</v>
      </c>
      <c r="F756" s="88" t="e">
        <f t="shared" si="10"/>
        <v>#DIV/0!</v>
      </c>
    </row>
    <row r="757" spans="1:6" s="8" customFormat="1" ht="16.5">
      <c r="A757" s="523"/>
      <c r="B757" s="496"/>
      <c r="C757" s="79" t="s">
        <v>1043</v>
      </c>
      <c r="D757" s="87">
        <f t="shared" si="11"/>
        <v>12010</v>
      </c>
      <c r="E757" s="87">
        <f t="shared" si="11"/>
        <v>5988.3</v>
      </c>
      <c r="F757" s="87">
        <f t="shared" si="10"/>
        <v>-50.13905079100749</v>
      </c>
    </row>
    <row r="758" spans="1:6" s="8" customFormat="1" ht="16.5">
      <c r="A758" s="486"/>
      <c r="B758" s="478" t="s">
        <v>280</v>
      </c>
      <c r="C758" s="6" t="s">
        <v>1039</v>
      </c>
      <c r="D758" s="89">
        <f>D759+D760+D761+D762</f>
        <v>102774</v>
      </c>
      <c r="E758" s="89">
        <f>E759+E760+E761+E762</f>
        <v>41408.89</v>
      </c>
      <c r="F758" s="89">
        <f t="shared" si="10"/>
        <v>-59.708788214918165</v>
      </c>
    </row>
    <row r="759" spans="1:6" s="8" customFormat="1" ht="16.5">
      <c r="A759" s="486"/>
      <c r="B759" s="479"/>
      <c r="C759" s="6" t="s">
        <v>1040</v>
      </c>
      <c r="D759" s="89"/>
      <c r="E759" s="89"/>
      <c r="F759" s="149" t="e">
        <f t="shared" si="10"/>
        <v>#DIV/0!</v>
      </c>
    </row>
    <row r="760" spans="1:6" s="8" customFormat="1" ht="16.5">
      <c r="A760" s="486"/>
      <c r="B760" s="479"/>
      <c r="C760" s="6" t="s">
        <v>1042</v>
      </c>
      <c r="D760" s="89">
        <v>90764</v>
      </c>
      <c r="E760" s="89">
        <v>35420.59</v>
      </c>
      <c r="F760" s="89">
        <f aca="true" t="shared" si="12" ref="F760:F823">E760/D760*100-100</f>
        <v>-60.975067207262796</v>
      </c>
    </row>
    <row r="761" spans="1:6" s="8" customFormat="1" ht="16.5">
      <c r="A761" s="486"/>
      <c r="B761" s="479"/>
      <c r="C761" s="6" t="s">
        <v>1041</v>
      </c>
      <c r="D761" s="89"/>
      <c r="E761" s="89"/>
      <c r="F761" s="149" t="e">
        <f t="shared" si="12"/>
        <v>#DIV/0!</v>
      </c>
    </row>
    <row r="762" spans="1:6" s="8" customFormat="1" ht="16.5">
      <c r="A762" s="486"/>
      <c r="B762" s="480"/>
      <c r="C762" s="6" t="s">
        <v>1043</v>
      </c>
      <c r="D762" s="89">
        <v>12010</v>
      </c>
      <c r="E762" s="89">
        <v>5988.3</v>
      </c>
      <c r="F762" s="89">
        <f t="shared" si="12"/>
        <v>-50.13905079100749</v>
      </c>
    </row>
    <row r="763" spans="1:6" s="8" customFormat="1" ht="16.5" customHeight="1">
      <c r="A763" s="91"/>
      <c r="B763" s="494" t="s">
        <v>647</v>
      </c>
      <c r="C763" s="79" t="s">
        <v>1039</v>
      </c>
      <c r="D763" s="87">
        <f>D764+D765+D766+D767</f>
        <v>45160</v>
      </c>
      <c r="E763" s="87">
        <f>E764+E765+E766+E767</f>
        <v>19266.890000000003</v>
      </c>
      <c r="F763" s="87">
        <f t="shared" si="12"/>
        <v>-57.336381753764385</v>
      </c>
    </row>
    <row r="764" spans="1:6" s="8" customFormat="1" ht="16.5">
      <c r="A764" s="92"/>
      <c r="B764" s="495"/>
      <c r="C764" s="79" t="s">
        <v>1040</v>
      </c>
      <c r="D764" s="87">
        <f aca="true" t="shared" si="13" ref="D764:E766">D769+D774+D779</f>
        <v>245</v>
      </c>
      <c r="E764" s="87">
        <f t="shared" si="13"/>
        <v>0</v>
      </c>
      <c r="F764" s="87">
        <f t="shared" si="12"/>
        <v>-100</v>
      </c>
    </row>
    <row r="765" spans="1:6" s="8" customFormat="1" ht="16.5">
      <c r="A765" s="92"/>
      <c r="B765" s="495"/>
      <c r="C765" s="79" t="s">
        <v>1042</v>
      </c>
      <c r="D765" s="87">
        <f t="shared" si="13"/>
        <v>44352</v>
      </c>
      <c r="E765" s="87">
        <f t="shared" si="13"/>
        <v>19208.9</v>
      </c>
      <c r="F765" s="87">
        <f t="shared" si="12"/>
        <v>-56.68988997113997</v>
      </c>
    </row>
    <row r="766" spans="1:6" s="8" customFormat="1" ht="16.5">
      <c r="A766" s="92"/>
      <c r="B766" s="495"/>
      <c r="C766" s="79" t="s">
        <v>1041</v>
      </c>
      <c r="D766" s="87">
        <f t="shared" si="13"/>
        <v>563</v>
      </c>
      <c r="E766" s="87">
        <f t="shared" si="13"/>
        <v>57.99</v>
      </c>
      <c r="F766" s="87">
        <f t="shared" si="12"/>
        <v>-89.69982238010657</v>
      </c>
    </row>
    <row r="767" spans="1:6" s="8" customFormat="1" ht="16.5">
      <c r="A767" s="93"/>
      <c r="B767" s="496"/>
      <c r="C767" s="79" t="s">
        <v>1043</v>
      </c>
      <c r="D767" s="87"/>
      <c r="E767" s="87"/>
      <c r="F767" s="88" t="e">
        <f t="shared" si="12"/>
        <v>#DIV/0!</v>
      </c>
    </row>
    <row r="768" spans="1:6" s="8" customFormat="1" ht="27.75" customHeight="1">
      <c r="A768" s="486"/>
      <c r="B768" s="485" t="s">
        <v>824</v>
      </c>
      <c r="C768" s="6" t="s">
        <v>1039</v>
      </c>
      <c r="D768" s="89">
        <f>D769+D770+D771+D772</f>
        <v>18199</v>
      </c>
      <c r="E768" s="89">
        <f>E769+E770+E771+E772</f>
        <v>6574.219999999999</v>
      </c>
      <c r="F768" s="89">
        <f t="shared" si="12"/>
        <v>-63.87592724874994</v>
      </c>
    </row>
    <row r="769" spans="1:6" s="8" customFormat="1" ht="27.75" customHeight="1">
      <c r="A769" s="486"/>
      <c r="B769" s="485"/>
      <c r="C769" s="6" t="s">
        <v>1040</v>
      </c>
      <c r="D769" s="89"/>
      <c r="E769" s="89"/>
      <c r="F769" s="149" t="e">
        <f t="shared" si="12"/>
        <v>#DIV/0!</v>
      </c>
    </row>
    <row r="770" spans="1:6" s="8" customFormat="1" ht="27.75" customHeight="1">
      <c r="A770" s="486"/>
      <c r="B770" s="485"/>
      <c r="C770" s="6" t="s">
        <v>1042</v>
      </c>
      <c r="D770" s="89">
        <v>17636</v>
      </c>
      <c r="E770" s="89">
        <v>6516.23</v>
      </c>
      <c r="F770" s="89">
        <f t="shared" si="12"/>
        <v>-63.05154229984124</v>
      </c>
    </row>
    <row r="771" spans="1:6" s="8" customFormat="1" ht="27.75" customHeight="1">
      <c r="A771" s="486"/>
      <c r="B771" s="485"/>
      <c r="C771" s="6" t="s">
        <v>1041</v>
      </c>
      <c r="D771" s="89">
        <v>563</v>
      </c>
      <c r="E771" s="89">
        <v>57.99</v>
      </c>
      <c r="F771" s="89">
        <f t="shared" si="12"/>
        <v>-89.69982238010657</v>
      </c>
    </row>
    <row r="772" spans="1:6" s="8" customFormat="1" ht="27.75" customHeight="1">
      <c r="A772" s="486"/>
      <c r="B772" s="485"/>
      <c r="C772" s="6" t="s">
        <v>1043</v>
      </c>
      <c r="D772" s="89"/>
      <c r="E772" s="89"/>
      <c r="F772" s="149" t="e">
        <f t="shared" si="12"/>
        <v>#DIV/0!</v>
      </c>
    </row>
    <row r="773" spans="1:6" s="8" customFormat="1" ht="41.25" customHeight="1">
      <c r="A773" s="486"/>
      <c r="B773" s="478" t="s">
        <v>825</v>
      </c>
      <c r="C773" s="6" t="s">
        <v>1039</v>
      </c>
      <c r="D773" s="89">
        <f>D774+D775+D776+D777</f>
        <v>26716</v>
      </c>
      <c r="E773" s="89">
        <f>E774+E775+E776+E777</f>
        <v>12692.67</v>
      </c>
      <c r="F773" s="89">
        <f t="shared" si="12"/>
        <v>-52.49038029645157</v>
      </c>
    </row>
    <row r="774" spans="1:6" s="8" customFormat="1" ht="41.25" customHeight="1">
      <c r="A774" s="486"/>
      <c r="B774" s="495"/>
      <c r="C774" s="6" t="s">
        <v>1040</v>
      </c>
      <c r="D774" s="89"/>
      <c r="E774" s="89"/>
      <c r="F774" s="149" t="e">
        <f t="shared" si="12"/>
        <v>#DIV/0!</v>
      </c>
    </row>
    <row r="775" spans="1:6" s="8" customFormat="1" ht="41.25" customHeight="1">
      <c r="A775" s="486"/>
      <c r="B775" s="496"/>
      <c r="C775" s="6" t="s">
        <v>1042</v>
      </c>
      <c r="D775" s="89">
        <v>26716</v>
      </c>
      <c r="E775" s="89">
        <v>12692.67</v>
      </c>
      <c r="F775" s="89">
        <f t="shared" si="12"/>
        <v>-52.49038029645157</v>
      </c>
    </row>
    <row r="776" spans="1:6" s="8" customFormat="1" ht="15" customHeight="1">
      <c r="A776" s="94"/>
      <c r="B776" s="151" t="s">
        <v>517</v>
      </c>
      <c r="C776" s="6" t="s">
        <v>1041</v>
      </c>
      <c r="D776" s="89"/>
      <c r="E776" s="89"/>
      <c r="F776" s="149" t="e">
        <f t="shared" si="12"/>
        <v>#DIV/0!</v>
      </c>
    </row>
    <row r="777" spans="1:6" s="8" customFormat="1" ht="15" customHeight="1">
      <c r="A777" s="94"/>
      <c r="B777" s="151"/>
      <c r="C777" s="6" t="s">
        <v>1043</v>
      </c>
      <c r="D777" s="89"/>
      <c r="E777" s="89"/>
      <c r="F777" s="149" t="e">
        <f t="shared" si="12"/>
        <v>#DIV/0!</v>
      </c>
    </row>
    <row r="778" spans="1:6" s="8" customFormat="1" ht="16.5">
      <c r="A778" s="486"/>
      <c r="B778" s="478" t="s">
        <v>716</v>
      </c>
      <c r="C778" s="6" t="s">
        <v>1039</v>
      </c>
      <c r="D778" s="89">
        <f>D779+D780+D781+D782</f>
        <v>245</v>
      </c>
      <c r="E778" s="89">
        <f>E779+E780+E781+E782</f>
        <v>0</v>
      </c>
      <c r="F778" s="89">
        <f t="shared" si="12"/>
        <v>-100</v>
      </c>
    </row>
    <row r="779" spans="1:6" s="8" customFormat="1" ht="16.5">
      <c r="A779" s="486"/>
      <c r="B779" s="479"/>
      <c r="C779" s="6" t="s">
        <v>1040</v>
      </c>
      <c r="D779" s="89">
        <v>245</v>
      </c>
      <c r="E779" s="89">
        <v>0</v>
      </c>
      <c r="F779" s="89">
        <f t="shared" si="12"/>
        <v>-100</v>
      </c>
    </row>
    <row r="780" spans="1:6" s="8" customFormat="1" ht="16.5">
      <c r="A780" s="486"/>
      <c r="B780" s="479"/>
      <c r="C780" s="6" t="s">
        <v>1042</v>
      </c>
      <c r="D780" s="89"/>
      <c r="E780" s="89"/>
      <c r="F780" s="149" t="e">
        <f t="shared" si="12"/>
        <v>#DIV/0!</v>
      </c>
    </row>
    <row r="781" spans="1:6" s="8" customFormat="1" ht="16.5">
      <c r="A781" s="486"/>
      <c r="B781" s="479"/>
      <c r="C781" s="6" t="s">
        <v>1041</v>
      </c>
      <c r="D781" s="89"/>
      <c r="E781" s="89"/>
      <c r="F781" s="149" t="e">
        <f t="shared" si="12"/>
        <v>#DIV/0!</v>
      </c>
    </row>
    <row r="782" spans="1:6" s="8" customFormat="1" ht="21" customHeight="1">
      <c r="A782" s="486"/>
      <c r="B782" s="480"/>
      <c r="C782" s="6" t="s">
        <v>1043</v>
      </c>
      <c r="D782" s="89"/>
      <c r="E782" s="89"/>
      <c r="F782" s="149" t="e">
        <f t="shared" si="12"/>
        <v>#DIV/0!</v>
      </c>
    </row>
    <row r="783" spans="1:6" s="8" customFormat="1" ht="15" customHeight="1">
      <c r="A783" s="523"/>
      <c r="B783" s="489" t="s">
        <v>648</v>
      </c>
      <c r="C783" s="79" t="s">
        <v>1039</v>
      </c>
      <c r="D783" s="87">
        <f>D784+D785+D786+D787</f>
        <v>5157</v>
      </c>
      <c r="E783" s="87">
        <f>E784+E785+E786+E787</f>
        <v>1840.17</v>
      </c>
      <c r="F783" s="87">
        <f t="shared" si="12"/>
        <v>-64.31704479348458</v>
      </c>
    </row>
    <row r="784" spans="1:6" s="8" customFormat="1" ht="15" customHeight="1">
      <c r="A784" s="523"/>
      <c r="B784" s="489"/>
      <c r="C784" s="79" t="s">
        <v>1040</v>
      </c>
      <c r="D784" s="87">
        <f>D789+D794+D799+D804</f>
        <v>5157</v>
      </c>
      <c r="E784" s="87">
        <f>E789+E794+E799+E804</f>
        <v>1840.17</v>
      </c>
      <c r="F784" s="87">
        <f t="shared" si="12"/>
        <v>-64.31704479348458</v>
      </c>
    </row>
    <row r="785" spans="1:6" s="8" customFormat="1" ht="15" customHeight="1">
      <c r="A785" s="523"/>
      <c r="B785" s="489"/>
      <c r="C785" s="79" t="s">
        <v>1042</v>
      </c>
      <c r="D785" s="87">
        <f>D790+D795+D800+D805</f>
        <v>0</v>
      </c>
      <c r="E785" s="87">
        <f>E790+E795+E800+E805</f>
        <v>0</v>
      </c>
      <c r="F785" s="88" t="e">
        <f t="shared" si="12"/>
        <v>#DIV/0!</v>
      </c>
    </row>
    <row r="786" spans="1:6" s="8" customFormat="1" ht="15" customHeight="1">
      <c r="A786" s="523"/>
      <c r="B786" s="489"/>
      <c r="C786" s="79" t="s">
        <v>1041</v>
      </c>
      <c r="D786" s="87">
        <f>D791+D796+D806</f>
        <v>0</v>
      </c>
      <c r="E786" s="87">
        <f>E791+E796+E806</f>
        <v>0</v>
      </c>
      <c r="F786" s="88" t="e">
        <f t="shared" si="12"/>
        <v>#DIV/0!</v>
      </c>
    </row>
    <row r="787" spans="1:6" s="8" customFormat="1" ht="15" customHeight="1">
      <c r="A787" s="523"/>
      <c r="B787" s="489"/>
      <c r="C787" s="79" t="s">
        <v>1043</v>
      </c>
      <c r="D787" s="84"/>
      <c r="E787" s="84"/>
      <c r="F787" s="86" t="e">
        <f t="shared" si="12"/>
        <v>#DIV/0!</v>
      </c>
    </row>
    <row r="788" spans="1:6" s="8" customFormat="1" ht="24.75" customHeight="1">
      <c r="A788" s="486"/>
      <c r="B788" s="485" t="s">
        <v>826</v>
      </c>
      <c r="C788" s="6" t="s">
        <v>1039</v>
      </c>
      <c r="D788" s="89">
        <f>D789+D790+D791+D792</f>
        <v>525</v>
      </c>
      <c r="E788" s="89">
        <f>E789+E790+E791+E792</f>
        <v>0</v>
      </c>
      <c r="F788" s="89">
        <f t="shared" si="12"/>
        <v>-100</v>
      </c>
    </row>
    <row r="789" spans="1:6" s="8" customFormat="1" ht="24.75" customHeight="1">
      <c r="A789" s="486"/>
      <c r="B789" s="485"/>
      <c r="C789" s="6" t="s">
        <v>1040</v>
      </c>
      <c r="D789" s="89">
        <v>525</v>
      </c>
      <c r="E789" s="89">
        <v>0</v>
      </c>
      <c r="F789" s="89">
        <f t="shared" si="12"/>
        <v>-100</v>
      </c>
    </row>
    <row r="790" spans="1:6" s="8" customFormat="1" ht="24.75" customHeight="1">
      <c r="A790" s="486"/>
      <c r="B790" s="485"/>
      <c r="C790" s="6" t="s">
        <v>1042</v>
      </c>
      <c r="D790" s="89"/>
      <c r="E790" s="89"/>
      <c r="F790" s="149" t="e">
        <f t="shared" si="12"/>
        <v>#DIV/0!</v>
      </c>
    </row>
    <row r="791" spans="1:6" s="8" customFormat="1" ht="24.75" customHeight="1">
      <c r="A791" s="486"/>
      <c r="B791" s="485"/>
      <c r="C791" s="6" t="s">
        <v>1041</v>
      </c>
      <c r="D791" s="89"/>
      <c r="E791" s="89"/>
      <c r="F791" s="149" t="e">
        <f t="shared" si="12"/>
        <v>#DIV/0!</v>
      </c>
    </row>
    <row r="792" spans="1:6" s="8" customFormat="1" ht="24.75" customHeight="1">
      <c r="A792" s="486"/>
      <c r="B792" s="485"/>
      <c r="C792" s="6" t="s">
        <v>1043</v>
      </c>
      <c r="D792" s="89"/>
      <c r="E792" s="89"/>
      <c r="F792" s="149" t="e">
        <f t="shared" si="12"/>
        <v>#DIV/0!</v>
      </c>
    </row>
    <row r="793" spans="1:6" s="8" customFormat="1" ht="16.5">
      <c r="A793" s="486"/>
      <c r="B793" s="485" t="s">
        <v>827</v>
      </c>
      <c r="C793" s="6" t="s">
        <v>1039</v>
      </c>
      <c r="D793" s="89">
        <f>D794+D795+D796+D797</f>
        <v>0</v>
      </c>
      <c r="E793" s="89">
        <f>E794+E795+E796+E797</f>
        <v>0</v>
      </c>
      <c r="F793" s="149" t="e">
        <f t="shared" si="12"/>
        <v>#DIV/0!</v>
      </c>
    </row>
    <row r="794" spans="1:6" s="8" customFormat="1" ht="16.5">
      <c r="A794" s="486"/>
      <c r="B794" s="485"/>
      <c r="C794" s="6" t="s">
        <v>1040</v>
      </c>
      <c r="D794" s="89">
        <v>0</v>
      </c>
      <c r="E794" s="89"/>
      <c r="F794" s="149" t="e">
        <f t="shared" si="12"/>
        <v>#DIV/0!</v>
      </c>
    </row>
    <row r="795" spans="1:6" s="8" customFormat="1" ht="16.5">
      <c r="A795" s="486"/>
      <c r="B795" s="485"/>
      <c r="C795" s="6" t="s">
        <v>1042</v>
      </c>
      <c r="D795" s="89"/>
      <c r="E795" s="89"/>
      <c r="F795" s="149" t="e">
        <f t="shared" si="12"/>
        <v>#DIV/0!</v>
      </c>
    </row>
    <row r="796" spans="1:6" s="8" customFormat="1" ht="16.5">
      <c r="A796" s="486"/>
      <c r="B796" s="485"/>
      <c r="C796" s="6" t="s">
        <v>1041</v>
      </c>
      <c r="D796" s="89"/>
      <c r="E796" s="89"/>
      <c r="F796" s="149" t="e">
        <f t="shared" si="12"/>
        <v>#DIV/0!</v>
      </c>
    </row>
    <row r="797" spans="1:6" s="8" customFormat="1" ht="16.5">
      <c r="A797" s="486"/>
      <c r="B797" s="485"/>
      <c r="C797" s="6" t="s">
        <v>1043</v>
      </c>
      <c r="D797" s="89"/>
      <c r="E797" s="89"/>
      <c r="F797" s="149" t="e">
        <f t="shared" si="12"/>
        <v>#DIV/0!</v>
      </c>
    </row>
    <row r="798" spans="1:6" s="8" customFormat="1" ht="15" customHeight="1">
      <c r="A798" s="486"/>
      <c r="B798" s="511" t="s">
        <v>828</v>
      </c>
      <c r="C798" s="6" t="s">
        <v>1039</v>
      </c>
      <c r="D798" s="89">
        <f>D799+D800+D801+D802</f>
        <v>1773</v>
      </c>
      <c r="E798" s="89">
        <f>E799+E800+E801+E802</f>
        <v>406.97</v>
      </c>
      <c r="F798" s="89">
        <f t="shared" si="12"/>
        <v>-77.04624929498026</v>
      </c>
    </row>
    <row r="799" spans="1:6" s="8" customFormat="1" ht="16.5">
      <c r="A799" s="486"/>
      <c r="B799" s="490"/>
      <c r="C799" s="6" t="s">
        <v>1040</v>
      </c>
      <c r="D799" s="89">
        <v>1773</v>
      </c>
      <c r="E799" s="89">
        <v>406.97</v>
      </c>
      <c r="F799" s="89">
        <f t="shared" si="12"/>
        <v>-77.04624929498026</v>
      </c>
    </row>
    <row r="800" spans="1:6" s="8" customFormat="1" ht="16.5">
      <c r="A800" s="486"/>
      <c r="B800" s="490"/>
      <c r="C800" s="6" t="s">
        <v>1042</v>
      </c>
      <c r="D800" s="89"/>
      <c r="E800" s="89"/>
      <c r="F800" s="149" t="e">
        <f t="shared" si="12"/>
        <v>#DIV/0!</v>
      </c>
    </row>
    <row r="801" spans="1:6" s="8" customFormat="1" ht="16.5">
      <c r="A801" s="486"/>
      <c r="B801" s="490"/>
      <c r="C801" s="6" t="s">
        <v>1041</v>
      </c>
      <c r="D801" s="89"/>
      <c r="E801" s="89"/>
      <c r="F801" s="149" t="e">
        <f t="shared" si="12"/>
        <v>#DIV/0!</v>
      </c>
    </row>
    <row r="802" spans="1:6" s="8" customFormat="1" ht="16.5">
      <c r="A802" s="486"/>
      <c r="B802" s="490"/>
      <c r="C802" s="6" t="s">
        <v>1043</v>
      </c>
      <c r="D802" s="89"/>
      <c r="E802" s="89"/>
      <c r="F802" s="149" t="e">
        <f t="shared" si="12"/>
        <v>#DIV/0!</v>
      </c>
    </row>
    <row r="803" spans="1:6" s="8" customFormat="1" ht="16.5">
      <c r="A803" s="486"/>
      <c r="B803" s="511" t="s">
        <v>829</v>
      </c>
      <c r="C803" s="6" t="s">
        <v>1039</v>
      </c>
      <c r="D803" s="89">
        <f>D804+D805+D806+D807</f>
        <v>2859</v>
      </c>
      <c r="E803" s="89">
        <f>E804+E805+E806+E807</f>
        <v>1433.2</v>
      </c>
      <c r="F803" s="89">
        <f t="shared" si="12"/>
        <v>-49.870584120321794</v>
      </c>
    </row>
    <row r="804" spans="1:6" s="8" customFormat="1" ht="16.5">
      <c r="A804" s="486"/>
      <c r="B804" s="511"/>
      <c r="C804" s="6" t="s">
        <v>1040</v>
      </c>
      <c r="D804" s="89">
        <v>2859</v>
      </c>
      <c r="E804" s="89">
        <v>1433.2</v>
      </c>
      <c r="F804" s="89">
        <f t="shared" si="12"/>
        <v>-49.870584120321794</v>
      </c>
    </row>
    <row r="805" spans="1:6" s="8" customFormat="1" ht="16.5">
      <c r="A805" s="486"/>
      <c r="B805" s="511"/>
      <c r="C805" s="6" t="s">
        <v>1042</v>
      </c>
      <c r="D805" s="5"/>
      <c r="E805" s="5"/>
      <c r="F805" s="150" t="e">
        <f t="shared" si="12"/>
        <v>#DIV/0!</v>
      </c>
    </row>
    <row r="806" spans="1:6" s="8" customFormat="1" ht="16.5">
      <c r="A806" s="486"/>
      <c r="B806" s="511"/>
      <c r="C806" s="6" t="s">
        <v>1041</v>
      </c>
      <c r="D806" s="5"/>
      <c r="E806" s="5"/>
      <c r="F806" s="150" t="e">
        <f t="shared" si="12"/>
        <v>#DIV/0!</v>
      </c>
    </row>
    <row r="807" spans="1:6" s="8" customFormat="1" ht="16.5">
      <c r="A807" s="486"/>
      <c r="B807" s="511"/>
      <c r="C807" s="6" t="s">
        <v>1043</v>
      </c>
      <c r="D807" s="5"/>
      <c r="E807" s="5"/>
      <c r="F807" s="150" t="e">
        <f t="shared" si="12"/>
        <v>#DIV/0!</v>
      </c>
    </row>
    <row r="808" spans="1:6" s="8" customFormat="1" ht="16.5">
      <c r="A808" s="486"/>
      <c r="B808" s="494" t="s">
        <v>649</v>
      </c>
      <c r="C808" s="79" t="s">
        <v>1039</v>
      </c>
      <c r="D808" s="87">
        <f>D809+D810+D811+D812</f>
        <v>22380</v>
      </c>
      <c r="E808" s="87">
        <f>E809+E810+E811+E812</f>
        <v>10763.63</v>
      </c>
      <c r="F808" s="87">
        <f t="shared" si="12"/>
        <v>-51.905138516532624</v>
      </c>
    </row>
    <row r="809" spans="1:6" s="8" customFormat="1" ht="16.5">
      <c r="A809" s="486"/>
      <c r="B809" s="495"/>
      <c r="C809" s="79" t="s">
        <v>1040</v>
      </c>
      <c r="D809" s="87"/>
      <c r="E809" s="87"/>
      <c r="F809" s="88" t="e">
        <f t="shared" si="12"/>
        <v>#DIV/0!</v>
      </c>
    </row>
    <row r="810" spans="1:6" s="8" customFormat="1" ht="16.5">
      <c r="A810" s="486"/>
      <c r="B810" s="495"/>
      <c r="C810" s="79" t="s">
        <v>1042</v>
      </c>
      <c r="D810" s="87">
        <f>D815+D820+D825</f>
        <v>20380</v>
      </c>
      <c r="E810" s="87">
        <f>E815+E820+E825</f>
        <v>7254.82</v>
      </c>
      <c r="F810" s="87">
        <f t="shared" si="12"/>
        <v>-64.40225711481845</v>
      </c>
    </row>
    <row r="811" spans="1:6" s="8" customFormat="1" ht="16.5">
      <c r="A811" s="486"/>
      <c r="B811" s="495"/>
      <c r="C811" s="79" t="s">
        <v>1041</v>
      </c>
      <c r="D811" s="87">
        <f>D816+D821+D826</f>
        <v>2000</v>
      </c>
      <c r="E811" s="87">
        <f>E816+E821+E826</f>
        <v>3508.81</v>
      </c>
      <c r="F811" s="87">
        <f t="shared" si="12"/>
        <v>75.44049999999999</v>
      </c>
    </row>
    <row r="812" spans="1:6" s="8" customFormat="1" ht="16.5">
      <c r="A812" s="486"/>
      <c r="B812" s="496"/>
      <c r="C812" s="79" t="s">
        <v>1043</v>
      </c>
      <c r="D812" s="87"/>
      <c r="E812" s="87"/>
      <c r="F812" s="88" t="e">
        <f t="shared" si="12"/>
        <v>#DIV/0!</v>
      </c>
    </row>
    <row r="813" spans="1:6" s="8" customFormat="1" ht="23.25" customHeight="1">
      <c r="A813" s="486"/>
      <c r="B813" s="485" t="s">
        <v>830</v>
      </c>
      <c r="C813" s="6" t="s">
        <v>1039</v>
      </c>
      <c r="D813" s="89">
        <f>D814+D815+D816+D817</f>
        <v>22380</v>
      </c>
      <c r="E813" s="89">
        <f>E814+E815+E816+E817</f>
        <v>7254.82</v>
      </c>
      <c r="F813" s="89">
        <f t="shared" si="12"/>
        <v>-67.58346738159071</v>
      </c>
    </row>
    <row r="814" spans="1:6" s="8" customFormat="1" ht="23.25" customHeight="1">
      <c r="A814" s="486"/>
      <c r="B814" s="485"/>
      <c r="C814" s="6" t="s">
        <v>1040</v>
      </c>
      <c r="D814" s="89"/>
      <c r="E814" s="89"/>
      <c r="F814" s="149" t="e">
        <f t="shared" si="12"/>
        <v>#DIV/0!</v>
      </c>
    </row>
    <row r="815" spans="1:6" s="8" customFormat="1" ht="23.25" customHeight="1">
      <c r="A815" s="486"/>
      <c r="B815" s="485"/>
      <c r="C815" s="6" t="s">
        <v>1042</v>
      </c>
      <c r="D815" s="89">
        <v>20380</v>
      </c>
      <c r="E815" s="89">
        <v>7254.82</v>
      </c>
      <c r="F815" s="89">
        <f t="shared" si="12"/>
        <v>-64.40225711481845</v>
      </c>
    </row>
    <row r="816" spans="1:6" s="8" customFormat="1" ht="23.25" customHeight="1">
      <c r="A816" s="486"/>
      <c r="B816" s="485"/>
      <c r="C816" s="6" t="s">
        <v>1041</v>
      </c>
      <c r="D816" s="89">
        <v>2000</v>
      </c>
      <c r="E816" s="89">
        <v>0</v>
      </c>
      <c r="F816" s="89">
        <f t="shared" si="12"/>
        <v>-100</v>
      </c>
    </row>
    <row r="817" spans="1:6" s="8" customFormat="1" ht="23.25" customHeight="1">
      <c r="A817" s="486"/>
      <c r="B817" s="485"/>
      <c r="C817" s="6" t="s">
        <v>1043</v>
      </c>
      <c r="D817" s="89"/>
      <c r="E817" s="89"/>
      <c r="F817" s="149" t="e">
        <f t="shared" si="12"/>
        <v>#DIV/0!</v>
      </c>
    </row>
    <row r="818" spans="1:6" s="8" customFormat="1" ht="32.25" customHeight="1">
      <c r="A818" s="486"/>
      <c r="B818" s="485" t="s">
        <v>831</v>
      </c>
      <c r="C818" s="6" t="s">
        <v>1039</v>
      </c>
      <c r="D818" s="89">
        <f>D819+D820+D821+D822</f>
        <v>0</v>
      </c>
      <c r="E818" s="89">
        <f>E819+E820+E821+E822</f>
        <v>3508.81</v>
      </c>
      <c r="F818" s="149" t="e">
        <f t="shared" si="12"/>
        <v>#DIV/0!</v>
      </c>
    </row>
    <row r="819" spans="1:6" s="8" customFormat="1" ht="32.25" customHeight="1">
      <c r="A819" s="486"/>
      <c r="B819" s="485"/>
      <c r="C819" s="6" t="s">
        <v>1040</v>
      </c>
      <c r="D819" s="89"/>
      <c r="E819" s="89"/>
      <c r="F819" s="149" t="e">
        <f t="shared" si="12"/>
        <v>#DIV/0!</v>
      </c>
    </row>
    <row r="820" spans="1:6" s="8" customFormat="1" ht="32.25" customHeight="1">
      <c r="A820" s="486"/>
      <c r="B820" s="485"/>
      <c r="C820" s="6" t="s">
        <v>1042</v>
      </c>
      <c r="D820" s="89"/>
      <c r="E820" s="89"/>
      <c r="F820" s="149" t="e">
        <f t="shared" si="12"/>
        <v>#DIV/0!</v>
      </c>
    </row>
    <row r="821" spans="1:6" s="8" customFormat="1" ht="32.25" customHeight="1">
      <c r="A821" s="486"/>
      <c r="B821" s="485"/>
      <c r="C821" s="6" t="s">
        <v>1041</v>
      </c>
      <c r="D821" s="89"/>
      <c r="E821" s="89">
        <v>3508.81</v>
      </c>
      <c r="F821" s="149" t="e">
        <f t="shared" si="12"/>
        <v>#DIV/0!</v>
      </c>
    </row>
    <row r="822" spans="1:6" s="8" customFormat="1" ht="32.25" customHeight="1">
      <c r="A822" s="486"/>
      <c r="B822" s="485"/>
      <c r="C822" s="6" t="s">
        <v>1043</v>
      </c>
      <c r="D822" s="89"/>
      <c r="E822" s="89"/>
      <c r="F822" s="149" t="e">
        <f t="shared" si="12"/>
        <v>#DIV/0!</v>
      </c>
    </row>
    <row r="823" spans="1:6" s="8" customFormat="1" ht="24" customHeight="1">
      <c r="A823" s="486"/>
      <c r="B823" s="478" t="s">
        <v>832</v>
      </c>
      <c r="C823" s="6" t="s">
        <v>1039</v>
      </c>
      <c r="D823" s="89">
        <f>D824+D825+D826+D827</f>
        <v>0</v>
      </c>
      <c r="E823" s="89">
        <f>E824+E825+E826+E827</f>
        <v>0</v>
      </c>
      <c r="F823" s="149" t="e">
        <f t="shared" si="12"/>
        <v>#DIV/0!</v>
      </c>
    </row>
    <row r="824" spans="1:6" s="8" customFormat="1" ht="24" customHeight="1">
      <c r="A824" s="486"/>
      <c r="B824" s="479"/>
      <c r="C824" s="6" t="s">
        <v>1040</v>
      </c>
      <c r="D824" s="89"/>
      <c r="E824" s="89"/>
      <c r="F824" s="149" t="e">
        <f aca="true" t="shared" si="14" ref="F824:F857">E824/D824*100-100</f>
        <v>#DIV/0!</v>
      </c>
    </row>
    <row r="825" spans="1:6" s="8" customFormat="1" ht="24" customHeight="1">
      <c r="A825" s="486"/>
      <c r="B825" s="479"/>
      <c r="C825" s="6" t="s">
        <v>1042</v>
      </c>
      <c r="D825" s="89"/>
      <c r="E825" s="89"/>
      <c r="F825" s="149" t="e">
        <f t="shared" si="14"/>
        <v>#DIV/0!</v>
      </c>
    </row>
    <row r="826" spans="1:6" s="8" customFormat="1" ht="24" customHeight="1">
      <c r="A826" s="486"/>
      <c r="B826" s="479"/>
      <c r="C826" s="6" t="s">
        <v>1041</v>
      </c>
      <c r="D826" s="89"/>
      <c r="E826" s="89">
        <v>0</v>
      </c>
      <c r="F826" s="149" t="e">
        <f t="shared" si="14"/>
        <v>#DIV/0!</v>
      </c>
    </row>
    <row r="827" spans="1:6" s="8" customFormat="1" ht="24" customHeight="1">
      <c r="A827" s="486"/>
      <c r="B827" s="480"/>
      <c r="C827" s="6" t="s">
        <v>1043</v>
      </c>
      <c r="D827" s="152"/>
      <c r="E827" s="152"/>
      <c r="F827" s="153" t="e">
        <f t="shared" si="14"/>
        <v>#DIV/0!</v>
      </c>
    </row>
    <row r="828" spans="1:6" s="8" customFormat="1" ht="15" customHeight="1">
      <c r="A828" s="486"/>
      <c r="B828" s="553" t="s">
        <v>650</v>
      </c>
      <c r="C828" s="79" t="s">
        <v>1039</v>
      </c>
      <c r="D828" s="87">
        <f>D829+D830+D831+D832</f>
        <v>15828.2</v>
      </c>
      <c r="E828" s="87">
        <f>E829+E830+E831+E832</f>
        <v>7904.1</v>
      </c>
      <c r="F828" s="87">
        <f t="shared" si="14"/>
        <v>-50.06317837783197</v>
      </c>
    </row>
    <row r="829" spans="1:6" s="8" customFormat="1" ht="71.25" customHeight="1">
      <c r="A829" s="486"/>
      <c r="B829" s="499"/>
      <c r="C829" s="79" t="s">
        <v>1040</v>
      </c>
      <c r="D829" s="87"/>
      <c r="E829" s="87"/>
      <c r="F829" s="88" t="e">
        <f t="shared" si="14"/>
        <v>#DIV/0!</v>
      </c>
    </row>
    <row r="830" spans="1:6" s="8" customFormat="1" ht="15" customHeight="1">
      <c r="A830" s="94"/>
      <c r="B830" s="499"/>
      <c r="C830" s="79" t="s">
        <v>1042</v>
      </c>
      <c r="D830" s="87">
        <f>D835+D840+D845+D850+D855</f>
        <v>15828.2</v>
      </c>
      <c r="E830" s="87">
        <f>E835+E840+E845+E850+E855</f>
        <v>7904.1</v>
      </c>
      <c r="F830" s="87">
        <f t="shared" si="14"/>
        <v>-50.06317837783197</v>
      </c>
    </row>
    <row r="831" spans="1:6" s="8" customFormat="1" ht="15" customHeight="1">
      <c r="A831" s="94"/>
      <c r="B831" s="499"/>
      <c r="C831" s="79" t="s">
        <v>1041</v>
      </c>
      <c r="D831" s="87"/>
      <c r="E831" s="87"/>
      <c r="F831" s="88" t="e">
        <f t="shared" si="14"/>
        <v>#DIV/0!</v>
      </c>
    </row>
    <row r="832" spans="1:6" s="8" customFormat="1" ht="15" customHeight="1">
      <c r="A832" s="94"/>
      <c r="B832" s="500"/>
      <c r="C832" s="79" t="s">
        <v>1043</v>
      </c>
      <c r="D832" s="87"/>
      <c r="E832" s="87"/>
      <c r="F832" s="88" t="e">
        <f t="shared" si="14"/>
        <v>#DIV/0!</v>
      </c>
    </row>
    <row r="833" spans="1:6" s="8" customFormat="1" ht="16.5">
      <c r="A833" s="486"/>
      <c r="B833" s="485" t="s">
        <v>833</v>
      </c>
      <c r="C833" s="6" t="s">
        <v>1039</v>
      </c>
      <c r="D833" s="89">
        <f>D834+D835+D836+D837</f>
        <v>10797</v>
      </c>
      <c r="E833" s="89">
        <f>E834+E835+E836+E837</f>
        <v>5397</v>
      </c>
      <c r="F833" s="89">
        <f t="shared" si="14"/>
        <v>-50.01389274798555</v>
      </c>
    </row>
    <row r="834" spans="1:6" s="8" customFormat="1" ht="16.5">
      <c r="A834" s="486"/>
      <c r="B834" s="485"/>
      <c r="C834" s="6" t="s">
        <v>1040</v>
      </c>
      <c r="D834" s="89"/>
      <c r="E834" s="89"/>
      <c r="F834" s="149" t="e">
        <f t="shared" si="14"/>
        <v>#DIV/0!</v>
      </c>
    </row>
    <row r="835" spans="1:6" s="8" customFormat="1" ht="16.5">
      <c r="A835" s="486"/>
      <c r="B835" s="485"/>
      <c r="C835" s="6" t="s">
        <v>1042</v>
      </c>
      <c r="D835" s="89">
        <v>10797</v>
      </c>
      <c r="E835" s="89">
        <v>5397</v>
      </c>
      <c r="F835" s="89">
        <f t="shared" si="14"/>
        <v>-50.01389274798555</v>
      </c>
    </row>
    <row r="836" spans="1:6" s="8" customFormat="1" ht="16.5">
      <c r="A836" s="486"/>
      <c r="B836" s="485"/>
      <c r="C836" s="6" t="s">
        <v>1041</v>
      </c>
      <c r="D836" s="89"/>
      <c r="E836" s="89"/>
      <c r="F836" s="149" t="e">
        <f t="shared" si="14"/>
        <v>#DIV/0!</v>
      </c>
    </row>
    <row r="837" spans="1:6" s="8" customFormat="1" ht="16.5">
      <c r="A837" s="486"/>
      <c r="B837" s="485"/>
      <c r="C837" s="6" t="s">
        <v>1043</v>
      </c>
      <c r="D837" s="89"/>
      <c r="E837" s="89"/>
      <c r="F837" s="149" t="e">
        <f t="shared" si="14"/>
        <v>#DIV/0!</v>
      </c>
    </row>
    <row r="838" spans="1:6" s="8" customFormat="1" ht="22.5" customHeight="1">
      <c r="A838" s="486"/>
      <c r="B838" s="485" t="s">
        <v>834</v>
      </c>
      <c r="C838" s="6" t="s">
        <v>1039</v>
      </c>
      <c r="D838" s="89">
        <f>D839+D840+D841+D842</f>
        <v>1665</v>
      </c>
      <c r="E838" s="89">
        <f>E839+E840+E841+E842</f>
        <v>830</v>
      </c>
      <c r="F838" s="89">
        <f t="shared" si="14"/>
        <v>-50.150150150150154</v>
      </c>
    </row>
    <row r="839" spans="1:6" s="8" customFormat="1" ht="22.5" customHeight="1">
      <c r="A839" s="486"/>
      <c r="B839" s="485"/>
      <c r="C839" s="6" t="s">
        <v>1040</v>
      </c>
      <c r="D839" s="89"/>
      <c r="E839" s="89"/>
      <c r="F839" s="149" t="e">
        <f t="shared" si="14"/>
        <v>#DIV/0!</v>
      </c>
    </row>
    <row r="840" spans="1:6" s="8" customFormat="1" ht="22.5" customHeight="1">
      <c r="A840" s="486"/>
      <c r="B840" s="485"/>
      <c r="C840" s="6" t="s">
        <v>1042</v>
      </c>
      <c r="D840" s="89">
        <v>1665</v>
      </c>
      <c r="E840" s="89">
        <v>830</v>
      </c>
      <c r="F840" s="89">
        <f t="shared" si="14"/>
        <v>-50.150150150150154</v>
      </c>
    </row>
    <row r="841" spans="1:6" s="8" customFormat="1" ht="22.5" customHeight="1">
      <c r="A841" s="486"/>
      <c r="B841" s="485"/>
      <c r="C841" s="6" t="s">
        <v>1041</v>
      </c>
      <c r="D841" s="89"/>
      <c r="E841" s="89"/>
      <c r="F841" s="149" t="e">
        <f t="shared" si="14"/>
        <v>#DIV/0!</v>
      </c>
    </row>
    <row r="842" spans="1:6" s="8" customFormat="1" ht="22.5" customHeight="1">
      <c r="A842" s="486"/>
      <c r="B842" s="485"/>
      <c r="C842" s="6" t="s">
        <v>1043</v>
      </c>
      <c r="D842" s="89"/>
      <c r="E842" s="89"/>
      <c r="F842" s="149" t="e">
        <f t="shared" si="14"/>
        <v>#DIV/0!</v>
      </c>
    </row>
    <row r="843" spans="1:6" s="8" customFormat="1" ht="15" customHeight="1">
      <c r="A843" s="486"/>
      <c r="B843" s="478" t="s">
        <v>835</v>
      </c>
      <c r="C843" s="6" t="s">
        <v>1039</v>
      </c>
      <c r="D843" s="89">
        <f>D844+D845+D846+D847</f>
        <v>761</v>
      </c>
      <c r="E843" s="89">
        <f>E844+E845+E846+E847</f>
        <v>375</v>
      </c>
      <c r="F843" s="89">
        <f t="shared" si="14"/>
        <v>-50.7227332457293</v>
      </c>
    </row>
    <row r="844" spans="1:6" s="8" customFormat="1" ht="15" customHeight="1">
      <c r="A844" s="486"/>
      <c r="B844" s="479"/>
      <c r="C844" s="6" t="s">
        <v>1040</v>
      </c>
      <c r="D844" s="89"/>
      <c r="E844" s="89"/>
      <c r="F844" s="149" t="e">
        <f>E844/D844*100-100</f>
        <v>#DIV/0!</v>
      </c>
    </row>
    <row r="845" spans="1:6" s="8" customFormat="1" ht="15" customHeight="1">
      <c r="A845" s="486"/>
      <c r="B845" s="479"/>
      <c r="C845" s="6" t="s">
        <v>1042</v>
      </c>
      <c r="D845" s="89">
        <v>761</v>
      </c>
      <c r="E845" s="89">
        <v>375</v>
      </c>
      <c r="F845" s="89">
        <f t="shared" si="14"/>
        <v>-50.7227332457293</v>
      </c>
    </row>
    <row r="846" spans="1:6" s="8" customFormat="1" ht="15" customHeight="1">
      <c r="A846" s="486"/>
      <c r="B846" s="479"/>
      <c r="C846" s="6" t="s">
        <v>1041</v>
      </c>
      <c r="D846" s="89"/>
      <c r="E846" s="89"/>
      <c r="F846" s="149" t="e">
        <f t="shared" si="14"/>
        <v>#DIV/0!</v>
      </c>
    </row>
    <row r="847" spans="1:6" s="8" customFormat="1" ht="15" customHeight="1">
      <c r="A847" s="486"/>
      <c r="B847" s="480"/>
      <c r="C847" s="6" t="s">
        <v>1043</v>
      </c>
      <c r="D847" s="89"/>
      <c r="E847" s="89"/>
      <c r="F847" s="149" t="e">
        <f t="shared" si="14"/>
        <v>#DIV/0!</v>
      </c>
    </row>
    <row r="848" spans="1:6" s="8" customFormat="1" ht="19.5" customHeight="1">
      <c r="A848" s="486"/>
      <c r="B848" s="478" t="s">
        <v>836</v>
      </c>
      <c r="C848" s="6" t="s">
        <v>1039</v>
      </c>
      <c r="D848" s="89">
        <f>D849+D850+D851+D852</f>
        <v>2601</v>
      </c>
      <c r="E848" s="89">
        <f>E849+E850+E851+E852</f>
        <v>1300</v>
      </c>
      <c r="F848" s="89">
        <f t="shared" si="14"/>
        <v>-50.01922337562476</v>
      </c>
    </row>
    <row r="849" spans="1:6" s="8" customFormat="1" ht="19.5" customHeight="1">
      <c r="A849" s="486"/>
      <c r="B849" s="479"/>
      <c r="C849" s="6" t="s">
        <v>1040</v>
      </c>
      <c r="D849" s="89"/>
      <c r="E849" s="89"/>
      <c r="F849" s="149" t="e">
        <f t="shared" si="14"/>
        <v>#DIV/0!</v>
      </c>
    </row>
    <row r="850" spans="1:6" s="8" customFormat="1" ht="19.5" customHeight="1">
      <c r="A850" s="486"/>
      <c r="B850" s="479"/>
      <c r="C850" s="6" t="s">
        <v>1042</v>
      </c>
      <c r="D850" s="89">
        <v>2601</v>
      </c>
      <c r="E850" s="89">
        <v>1300</v>
      </c>
      <c r="F850" s="89">
        <f t="shared" si="14"/>
        <v>-50.01922337562476</v>
      </c>
    </row>
    <row r="851" spans="1:6" s="8" customFormat="1" ht="19.5" customHeight="1">
      <c r="A851" s="486"/>
      <c r="B851" s="479"/>
      <c r="C851" s="6" t="s">
        <v>1041</v>
      </c>
      <c r="D851" s="89"/>
      <c r="E851" s="89"/>
      <c r="F851" s="149" t="e">
        <f t="shared" si="14"/>
        <v>#DIV/0!</v>
      </c>
    </row>
    <row r="852" spans="1:6" s="8" customFormat="1" ht="19.5" customHeight="1">
      <c r="A852" s="486"/>
      <c r="B852" s="480"/>
      <c r="C852" s="6" t="s">
        <v>1043</v>
      </c>
      <c r="D852" s="89"/>
      <c r="E852" s="89"/>
      <c r="F852" s="149" t="e">
        <f t="shared" si="14"/>
        <v>#DIV/0!</v>
      </c>
    </row>
    <row r="853" spans="1:6" s="8" customFormat="1" ht="15" customHeight="1">
      <c r="A853" s="486"/>
      <c r="B853" s="478" t="s">
        <v>837</v>
      </c>
      <c r="C853" s="6" t="s">
        <v>1039</v>
      </c>
      <c r="D853" s="89">
        <f>D854+D855+D856+D857</f>
        <v>4.2</v>
      </c>
      <c r="E853" s="89">
        <f>E854+E855+E856+E857</f>
        <v>2.1</v>
      </c>
      <c r="F853" s="89">
        <f t="shared" si="14"/>
        <v>-50</v>
      </c>
    </row>
    <row r="854" spans="1:7" s="8" customFormat="1" ht="15" customHeight="1">
      <c r="A854" s="486"/>
      <c r="B854" s="479"/>
      <c r="C854" s="6" t="s">
        <v>1040</v>
      </c>
      <c r="D854" s="89"/>
      <c r="E854" s="89"/>
      <c r="F854" s="149" t="e">
        <f t="shared" si="14"/>
        <v>#DIV/0!</v>
      </c>
      <c r="G854" s="154"/>
    </row>
    <row r="855" spans="1:6" s="8" customFormat="1" ht="15" customHeight="1">
      <c r="A855" s="486"/>
      <c r="B855" s="479"/>
      <c r="C855" s="6" t="s">
        <v>1042</v>
      </c>
      <c r="D855" s="89">
        <v>4.2</v>
      </c>
      <c r="E855" s="89">
        <v>2.1</v>
      </c>
      <c r="F855" s="89">
        <f t="shared" si="14"/>
        <v>-50</v>
      </c>
    </row>
    <row r="856" spans="1:6" s="8" customFormat="1" ht="15" customHeight="1">
      <c r="A856" s="486"/>
      <c r="B856" s="479"/>
      <c r="C856" s="6" t="s">
        <v>1041</v>
      </c>
      <c r="D856" s="89"/>
      <c r="E856" s="89"/>
      <c r="F856" s="149" t="e">
        <f t="shared" si="14"/>
        <v>#DIV/0!</v>
      </c>
    </row>
    <row r="857" spans="1:6" s="8" customFormat="1" ht="15" customHeight="1">
      <c r="A857" s="486"/>
      <c r="B857" s="480"/>
      <c r="C857" s="6" t="s">
        <v>1043</v>
      </c>
      <c r="D857" s="89"/>
      <c r="E857" s="89"/>
      <c r="F857" s="149" t="e">
        <f t="shared" si="14"/>
        <v>#DIV/0!</v>
      </c>
    </row>
    <row r="858" spans="1:6" s="8" customFormat="1" ht="17.25" thickBot="1">
      <c r="A858" s="100"/>
      <c r="B858" s="33"/>
      <c r="C858" s="155"/>
      <c r="D858" s="10"/>
      <c r="E858" s="10"/>
      <c r="F858" s="10"/>
    </row>
    <row r="859" spans="1:6" s="8" customFormat="1" ht="16.5" customHeight="1">
      <c r="A859" s="545" t="s">
        <v>1138</v>
      </c>
      <c r="B859" s="484" t="s">
        <v>894</v>
      </c>
      <c r="C859" s="79" t="s">
        <v>1039</v>
      </c>
      <c r="D859" s="101">
        <f>D860+D861+D862+D863</f>
        <v>136560</v>
      </c>
      <c r="E859" s="101">
        <f>E860+E861+E862+E863</f>
        <v>63425.299999999996</v>
      </c>
      <c r="F859" s="156">
        <f>(E859/D859*100)-100</f>
        <v>-53.55499414176919</v>
      </c>
    </row>
    <row r="860" spans="1:6" s="8" customFormat="1" ht="16.5">
      <c r="A860" s="546"/>
      <c r="B860" s="484"/>
      <c r="C860" s="79" t="s">
        <v>1040</v>
      </c>
      <c r="D860" s="101">
        <f>D865+D890+D905+D915</f>
        <v>122282</v>
      </c>
      <c r="E860" s="101">
        <f>E865+E890+E905+E915</f>
        <v>55793.49999999999</v>
      </c>
      <c r="F860" s="156">
        <f>(E860/D860*100)-100</f>
        <v>-54.37308843492911</v>
      </c>
    </row>
    <row r="861" spans="1:6" s="8" customFormat="1" ht="16.5">
      <c r="A861" s="546"/>
      <c r="B861" s="484"/>
      <c r="C861" s="79" t="s">
        <v>1041</v>
      </c>
      <c r="D861" s="101">
        <f>D866</f>
        <v>0</v>
      </c>
      <c r="E861" s="101">
        <f>E866</f>
        <v>0</v>
      </c>
      <c r="F861" s="156"/>
    </row>
    <row r="862" spans="1:6" s="8" customFormat="1" ht="16.5">
      <c r="A862" s="546"/>
      <c r="B862" s="484"/>
      <c r="C862" s="79" t="s">
        <v>1042</v>
      </c>
      <c r="D862" s="101">
        <v>0</v>
      </c>
      <c r="E862" s="101">
        <v>0</v>
      </c>
      <c r="F862" s="156"/>
    </row>
    <row r="863" spans="1:6" s="8" customFormat="1" ht="17.25" thickBot="1">
      <c r="A863" s="547"/>
      <c r="B863" s="484"/>
      <c r="C863" s="79" t="s">
        <v>1043</v>
      </c>
      <c r="D863" s="101">
        <f>D868</f>
        <v>14278</v>
      </c>
      <c r="E863" s="101">
        <f>E868</f>
        <v>7631.8</v>
      </c>
      <c r="F863" s="156">
        <f>(E863/D863*100)-100</f>
        <v>-46.54853620955316</v>
      </c>
    </row>
    <row r="864" spans="1:6" s="8" customFormat="1" ht="23.25" customHeight="1">
      <c r="A864" s="545"/>
      <c r="B864" s="536" t="s">
        <v>58</v>
      </c>
      <c r="C864" s="79" t="s">
        <v>1039</v>
      </c>
      <c r="D864" s="101">
        <f>D865+D866+D868</f>
        <v>116745</v>
      </c>
      <c r="E864" s="101">
        <f>E865+E866+E868</f>
        <v>54487.9</v>
      </c>
      <c r="F864" s="156">
        <f>(E864/D864*100)-100</f>
        <v>-53.327423015974986</v>
      </c>
    </row>
    <row r="865" spans="1:6" s="8" customFormat="1" ht="23.25" customHeight="1">
      <c r="A865" s="546"/>
      <c r="B865" s="536"/>
      <c r="C865" s="79" t="s">
        <v>1040</v>
      </c>
      <c r="D865" s="101">
        <f>D870+D875+D880+D885</f>
        <v>102467</v>
      </c>
      <c r="E865" s="101">
        <f>E870+E875+E880+E885</f>
        <v>46856.1</v>
      </c>
      <c r="F865" s="156">
        <f>(E865/D865*100)-100</f>
        <v>-54.272009525017815</v>
      </c>
    </row>
    <row r="866" spans="1:6" s="8" customFormat="1" ht="23.25" customHeight="1">
      <c r="A866" s="546"/>
      <c r="B866" s="536"/>
      <c r="C866" s="79" t="s">
        <v>1041</v>
      </c>
      <c r="D866" s="101">
        <v>0</v>
      </c>
      <c r="E866" s="101">
        <v>0</v>
      </c>
      <c r="F866" s="156"/>
    </row>
    <row r="867" spans="1:6" s="8" customFormat="1" ht="23.25" customHeight="1">
      <c r="A867" s="546"/>
      <c r="B867" s="536"/>
      <c r="C867" s="79" t="s">
        <v>1042</v>
      </c>
      <c r="D867" s="101">
        <v>0</v>
      </c>
      <c r="E867" s="101">
        <v>0</v>
      </c>
      <c r="F867" s="156"/>
    </row>
    <row r="868" spans="1:6" s="8" customFormat="1" ht="23.25" customHeight="1" thickBot="1">
      <c r="A868" s="547"/>
      <c r="B868" s="536"/>
      <c r="C868" s="79" t="s">
        <v>1043</v>
      </c>
      <c r="D868" s="101">
        <f>D873+D883</f>
        <v>14278</v>
      </c>
      <c r="E868" s="101">
        <f>E873+E883</f>
        <v>7631.8</v>
      </c>
      <c r="F868" s="156">
        <f>(E868/D868*100)-100</f>
        <v>-46.54853620955316</v>
      </c>
    </row>
    <row r="869" spans="1:6" s="8" customFormat="1" ht="39.75" customHeight="1">
      <c r="A869" s="534"/>
      <c r="B869" s="519" t="s">
        <v>59</v>
      </c>
      <c r="C869" s="6" t="s">
        <v>1039</v>
      </c>
      <c r="D869" s="157">
        <f>D870+D873</f>
        <v>111631</v>
      </c>
      <c r="E869" s="157">
        <f>E870+E873</f>
        <v>53111.3</v>
      </c>
      <c r="F869" s="158">
        <f>(E869/D869*100)-100</f>
        <v>-52.422445378075984</v>
      </c>
    </row>
    <row r="870" spans="1:6" s="8" customFormat="1" ht="39.75" customHeight="1">
      <c r="A870" s="535"/>
      <c r="B870" s="519"/>
      <c r="C870" s="6" t="s">
        <v>1040</v>
      </c>
      <c r="D870" s="157">
        <v>97353</v>
      </c>
      <c r="E870" s="157">
        <v>45479.5</v>
      </c>
      <c r="F870" s="158">
        <f>(E870/D870*100)-100</f>
        <v>-53.28392550820211</v>
      </c>
    </row>
    <row r="871" spans="1:6" s="8" customFormat="1" ht="39.75" customHeight="1">
      <c r="A871" s="535"/>
      <c r="B871" s="519"/>
      <c r="C871" s="6" t="s">
        <v>1041</v>
      </c>
      <c r="D871" s="159"/>
      <c r="E871" s="159"/>
      <c r="F871" s="160"/>
    </row>
    <row r="872" spans="1:6" s="8" customFormat="1" ht="39.75" customHeight="1">
      <c r="A872" s="535"/>
      <c r="B872" s="519"/>
      <c r="C872" s="6" t="s">
        <v>1042</v>
      </c>
      <c r="D872" s="159"/>
      <c r="E872" s="159"/>
      <c r="F872" s="160"/>
    </row>
    <row r="873" spans="1:6" s="8" customFormat="1" ht="39.75" customHeight="1">
      <c r="A873" s="535"/>
      <c r="B873" s="519"/>
      <c r="C873" s="51" t="s">
        <v>1043</v>
      </c>
      <c r="D873" s="157">
        <v>14278</v>
      </c>
      <c r="E873" s="157">
        <v>7631.8</v>
      </c>
      <c r="F873" s="158">
        <f>(E873/D873*100)-100</f>
        <v>-46.54853620955316</v>
      </c>
    </row>
    <row r="874" spans="1:6" s="8" customFormat="1" ht="16.5" customHeight="1">
      <c r="A874" s="520"/>
      <c r="B874" s="517" t="s">
        <v>978</v>
      </c>
      <c r="C874" s="98" t="s">
        <v>1039</v>
      </c>
      <c r="D874" s="162">
        <f>D875</f>
        <v>91</v>
      </c>
      <c r="E874" s="163">
        <f>E875</f>
        <v>85</v>
      </c>
      <c r="F874" s="164">
        <f>(E874/D874*100)-100</f>
        <v>-6.593406593406598</v>
      </c>
    </row>
    <row r="875" spans="1:6" s="8" customFormat="1" ht="16.5">
      <c r="A875" s="520"/>
      <c r="B875" s="518"/>
      <c r="C875" s="95" t="s">
        <v>1040</v>
      </c>
      <c r="D875" s="166">
        <v>91</v>
      </c>
      <c r="E875" s="167">
        <v>85</v>
      </c>
      <c r="F875" s="158">
        <f>(E875/D875*100)-100</f>
        <v>-6.593406593406598</v>
      </c>
    </row>
    <row r="876" spans="1:6" s="8" customFormat="1" ht="16.5">
      <c r="A876" s="520"/>
      <c r="B876" s="518"/>
      <c r="C876" s="95" t="s">
        <v>1041</v>
      </c>
      <c r="D876" s="166"/>
      <c r="E876" s="167"/>
      <c r="F876" s="156"/>
    </row>
    <row r="877" spans="1:6" s="8" customFormat="1" ht="16.5">
      <c r="A877" s="520"/>
      <c r="B877" s="518"/>
      <c r="C877" s="95" t="s">
        <v>1042</v>
      </c>
      <c r="D877" s="166"/>
      <c r="E877" s="167"/>
      <c r="F877" s="156"/>
    </row>
    <row r="878" spans="1:6" s="8" customFormat="1" ht="16.5">
      <c r="A878" s="520"/>
      <c r="B878" s="518"/>
      <c r="C878" s="96" t="s">
        <v>1043</v>
      </c>
      <c r="D878" s="166"/>
      <c r="E878" s="167"/>
      <c r="F878" s="156"/>
    </row>
    <row r="879" spans="1:6" s="8" customFormat="1" ht="20.25" customHeight="1">
      <c r="A879" s="520"/>
      <c r="B879" s="532" t="s">
        <v>60</v>
      </c>
      <c r="C879" s="95" t="s">
        <v>1039</v>
      </c>
      <c r="D879" s="166">
        <f>D880+D883</f>
        <v>5023</v>
      </c>
      <c r="E879" s="167">
        <f>E880+E883</f>
        <v>1291.6</v>
      </c>
      <c r="F879" s="158">
        <f>(E879/D879*100)-100</f>
        <v>-74.28628309775036</v>
      </c>
    </row>
    <row r="880" spans="1:6" s="8" customFormat="1" ht="20.25" customHeight="1">
      <c r="A880" s="520"/>
      <c r="B880" s="533"/>
      <c r="C880" s="95" t="s">
        <v>1040</v>
      </c>
      <c r="D880" s="166">
        <v>5023</v>
      </c>
      <c r="E880" s="167">
        <v>1291.6</v>
      </c>
      <c r="F880" s="158">
        <f>(E880/D880*100)-100</f>
        <v>-74.28628309775036</v>
      </c>
    </row>
    <row r="881" spans="1:6" s="8" customFormat="1" ht="20.25" customHeight="1">
      <c r="A881" s="520"/>
      <c r="B881" s="533"/>
      <c r="C881" s="95" t="s">
        <v>1041</v>
      </c>
      <c r="D881" s="166"/>
      <c r="E881" s="167"/>
      <c r="F881" s="156"/>
    </row>
    <row r="882" spans="1:6" s="8" customFormat="1" ht="20.25" customHeight="1">
      <c r="A882" s="520"/>
      <c r="B882" s="533"/>
      <c r="C882" s="95" t="s">
        <v>1042</v>
      </c>
      <c r="D882" s="166"/>
      <c r="E882" s="167"/>
      <c r="F882" s="156"/>
    </row>
    <row r="883" spans="1:6" s="8" customFormat="1" ht="20.25" customHeight="1">
      <c r="A883" s="520"/>
      <c r="B883" s="517"/>
      <c r="C883" s="95" t="s">
        <v>1043</v>
      </c>
      <c r="D883" s="166"/>
      <c r="E883" s="167"/>
      <c r="F883" s="156"/>
    </row>
    <row r="884" spans="1:6" s="8" customFormat="1" ht="16.5" customHeight="1">
      <c r="A884" s="520"/>
      <c r="B884" s="518" t="s">
        <v>61</v>
      </c>
      <c r="C884" s="95" t="s">
        <v>1039</v>
      </c>
      <c r="D884" s="166">
        <f>D885</f>
        <v>0</v>
      </c>
      <c r="E884" s="167">
        <f>E885</f>
        <v>0</v>
      </c>
      <c r="F884" s="156"/>
    </row>
    <row r="885" spans="1:6" s="8" customFormat="1" ht="16.5">
      <c r="A885" s="520"/>
      <c r="B885" s="518"/>
      <c r="C885" s="95" t="s">
        <v>1040</v>
      </c>
      <c r="D885" s="166">
        <v>0</v>
      </c>
      <c r="E885" s="167">
        <v>0</v>
      </c>
      <c r="F885" s="156"/>
    </row>
    <row r="886" spans="1:6" s="8" customFormat="1" ht="16.5">
      <c r="A886" s="520"/>
      <c r="B886" s="518"/>
      <c r="C886" s="95" t="s">
        <v>1041</v>
      </c>
      <c r="D886" s="166"/>
      <c r="E886" s="167"/>
      <c r="F886" s="156"/>
    </row>
    <row r="887" spans="1:6" s="8" customFormat="1" ht="16.5">
      <c r="A887" s="520"/>
      <c r="B887" s="518"/>
      <c r="C887" s="95" t="s">
        <v>1042</v>
      </c>
      <c r="D887" s="166"/>
      <c r="E887" s="167"/>
      <c r="F887" s="156"/>
    </row>
    <row r="888" spans="1:6" s="8" customFormat="1" ht="16.5">
      <c r="A888" s="537"/>
      <c r="B888" s="532"/>
      <c r="C888" s="97" t="s">
        <v>1043</v>
      </c>
      <c r="D888" s="170"/>
      <c r="E888" s="171"/>
      <c r="F888" s="172"/>
    </row>
    <row r="889" spans="1:6" s="8" customFormat="1" ht="24" customHeight="1">
      <c r="A889" s="521"/>
      <c r="B889" s="536" t="s">
        <v>62</v>
      </c>
      <c r="C889" s="79" t="s">
        <v>1039</v>
      </c>
      <c r="D889" s="101">
        <f>D894+D899</f>
        <v>13067</v>
      </c>
      <c r="E889" s="101">
        <f>E894+E899</f>
        <v>5933</v>
      </c>
      <c r="F889" s="156">
        <f>(E889/D889*100)-100</f>
        <v>-54.59554603198898</v>
      </c>
    </row>
    <row r="890" spans="1:6" s="8" customFormat="1" ht="24" customHeight="1">
      <c r="A890" s="521"/>
      <c r="B890" s="536"/>
      <c r="C890" s="79" t="s">
        <v>1040</v>
      </c>
      <c r="D890" s="101">
        <f>D895+D900</f>
        <v>13067</v>
      </c>
      <c r="E890" s="101">
        <f>E895+E900</f>
        <v>5933</v>
      </c>
      <c r="F890" s="156">
        <f>(E890/D890*100)-100</f>
        <v>-54.59554603198898</v>
      </c>
    </row>
    <row r="891" spans="1:6" s="8" customFormat="1" ht="24" customHeight="1">
      <c r="A891" s="521"/>
      <c r="B891" s="536"/>
      <c r="C891" s="79" t="s">
        <v>1041</v>
      </c>
      <c r="D891" s="101"/>
      <c r="E891" s="101"/>
      <c r="F891" s="156"/>
    </row>
    <row r="892" spans="1:6" s="8" customFormat="1" ht="24" customHeight="1">
      <c r="A892" s="521"/>
      <c r="B892" s="536"/>
      <c r="C892" s="79" t="s">
        <v>1042</v>
      </c>
      <c r="D892" s="101"/>
      <c r="E892" s="101"/>
      <c r="F892" s="156"/>
    </row>
    <row r="893" spans="1:6" s="8" customFormat="1" ht="24" customHeight="1">
      <c r="A893" s="521"/>
      <c r="B893" s="536"/>
      <c r="C893" s="79" t="s">
        <v>1043</v>
      </c>
      <c r="D893" s="101"/>
      <c r="E893" s="101"/>
      <c r="F893" s="156"/>
    </row>
    <row r="894" spans="1:6" s="8" customFormat="1" ht="16.5" customHeight="1">
      <c r="A894" s="538"/>
      <c r="B894" s="517" t="s">
        <v>63</v>
      </c>
      <c r="C894" s="98" t="s">
        <v>1039</v>
      </c>
      <c r="D894" s="162">
        <f>D895</f>
        <v>10597</v>
      </c>
      <c r="E894" s="163">
        <f>E895</f>
        <v>5188.1</v>
      </c>
      <c r="F894" s="164">
        <f>(E894/D894*100)-100</f>
        <v>-51.04180428423138</v>
      </c>
    </row>
    <row r="895" spans="1:6" s="8" customFormat="1" ht="16.5">
      <c r="A895" s="520"/>
      <c r="B895" s="518"/>
      <c r="C895" s="95" t="s">
        <v>1040</v>
      </c>
      <c r="D895" s="166">
        <v>10597</v>
      </c>
      <c r="E895" s="167">
        <v>5188.1</v>
      </c>
      <c r="F895" s="158">
        <f>(E895/D895*100)-100</f>
        <v>-51.04180428423138</v>
      </c>
    </row>
    <row r="896" spans="1:6" s="8" customFormat="1" ht="16.5">
      <c r="A896" s="520"/>
      <c r="B896" s="518"/>
      <c r="C896" s="95" t="s">
        <v>1041</v>
      </c>
      <c r="D896" s="166"/>
      <c r="E896" s="167"/>
      <c r="F896" s="158"/>
    </row>
    <row r="897" spans="1:6" s="8" customFormat="1" ht="16.5">
      <c r="A897" s="520"/>
      <c r="B897" s="518"/>
      <c r="C897" s="95" t="s">
        <v>1042</v>
      </c>
      <c r="D897" s="166"/>
      <c r="E897" s="167"/>
      <c r="F897" s="158"/>
    </row>
    <row r="898" spans="1:6" s="8" customFormat="1" ht="16.5">
      <c r="A898" s="520"/>
      <c r="B898" s="518"/>
      <c r="C898" s="96" t="s">
        <v>1043</v>
      </c>
      <c r="D898" s="166"/>
      <c r="E898" s="167"/>
      <c r="F898" s="158"/>
    </row>
    <row r="899" spans="1:6" s="8" customFormat="1" ht="16.5" customHeight="1">
      <c r="A899" s="520"/>
      <c r="B899" s="518" t="s">
        <v>64</v>
      </c>
      <c r="C899" s="95" t="s">
        <v>1039</v>
      </c>
      <c r="D899" s="166">
        <f>D900</f>
        <v>2470</v>
      </c>
      <c r="E899" s="167">
        <f>E900</f>
        <v>744.9</v>
      </c>
      <c r="F899" s="158">
        <f>(E899/D899*100)-100</f>
        <v>-69.84210526315789</v>
      </c>
    </row>
    <row r="900" spans="1:6" s="8" customFormat="1" ht="16.5">
      <c r="A900" s="520"/>
      <c r="B900" s="518"/>
      <c r="C900" s="95" t="s">
        <v>1040</v>
      </c>
      <c r="D900" s="166">
        <v>2470</v>
      </c>
      <c r="E900" s="167">
        <v>744.9</v>
      </c>
      <c r="F900" s="158">
        <f>(E900/D900*100)-100</f>
        <v>-69.84210526315789</v>
      </c>
    </row>
    <row r="901" spans="1:6" s="8" customFormat="1" ht="16.5">
      <c r="A901" s="520"/>
      <c r="B901" s="518"/>
      <c r="C901" s="95" t="s">
        <v>1041</v>
      </c>
      <c r="D901" s="166"/>
      <c r="E901" s="167"/>
      <c r="F901" s="156"/>
    </row>
    <row r="902" spans="1:6" s="8" customFormat="1" ht="16.5">
      <c r="A902" s="520"/>
      <c r="B902" s="518"/>
      <c r="C902" s="95" t="s">
        <v>1042</v>
      </c>
      <c r="D902" s="166"/>
      <c r="E902" s="167"/>
      <c r="F902" s="156"/>
    </row>
    <row r="903" spans="1:6" s="8" customFormat="1" ht="16.5">
      <c r="A903" s="537"/>
      <c r="B903" s="532"/>
      <c r="C903" s="99" t="s">
        <v>1043</v>
      </c>
      <c r="D903" s="174"/>
      <c r="E903" s="175"/>
      <c r="F903" s="176"/>
    </row>
    <row r="904" spans="1:6" s="8" customFormat="1" ht="16.5" customHeight="1">
      <c r="A904" s="521"/>
      <c r="B904" s="536" t="s">
        <v>65</v>
      </c>
      <c r="C904" s="79" t="s">
        <v>1039</v>
      </c>
      <c r="D904" s="101">
        <f>D905</f>
        <v>1974</v>
      </c>
      <c r="E904" s="101">
        <f>E905</f>
        <v>668.7</v>
      </c>
      <c r="F904" s="156">
        <f>(E904/D904*100)-100</f>
        <v>-66.12462006079028</v>
      </c>
    </row>
    <row r="905" spans="1:6" s="8" customFormat="1" ht="16.5">
      <c r="A905" s="521"/>
      <c r="B905" s="536"/>
      <c r="C905" s="79" t="s">
        <v>1040</v>
      </c>
      <c r="D905" s="101">
        <f>D910</f>
        <v>1974</v>
      </c>
      <c r="E905" s="101">
        <f>E910</f>
        <v>668.7</v>
      </c>
      <c r="F905" s="156">
        <f>(E905/D905*100)-100</f>
        <v>-66.12462006079028</v>
      </c>
    </row>
    <row r="906" spans="1:6" s="8" customFormat="1" ht="16.5">
      <c r="A906" s="521"/>
      <c r="B906" s="536"/>
      <c r="C906" s="79" t="s">
        <v>1041</v>
      </c>
      <c r="D906" s="101"/>
      <c r="E906" s="101"/>
      <c r="F906" s="156"/>
    </row>
    <row r="907" spans="1:6" s="8" customFormat="1" ht="16.5">
      <c r="A907" s="521"/>
      <c r="B907" s="536"/>
      <c r="C907" s="79" t="s">
        <v>1042</v>
      </c>
      <c r="D907" s="101"/>
      <c r="E907" s="101"/>
      <c r="F907" s="156"/>
    </row>
    <row r="908" spans="1:6" s="8" customFormat="1" ht="16.5">
      <c r="A908" s="521"/>
      <c r="B908" s="536"/>
      <c r="C908" s="79" t="s">
        <v>1043</v>
      </c>
      <c r="D908" s="101"/>
      <c r="E908" s="101"/>
      <c r="F908" s="156"/>
    </row>
    <row r="909" spans="1:6" s="8" customFormat="1" ht="21" customHeight="1">
      <c r="A909" s="538"/>
      <c r="B909" s="517" t="s">
        <v>66</v>
      </c>
      <c r="C909" s="98" t="s">
        <v>1039</v>
      </c>
      <c r="D909" s="162">
        <f>D910</f>
        <v>1974</v>
      </c>
      <c r="E909" s="163">
        <f>E910</f>
        <v>668.7</v>
      </c>
      <c r="F909" s="164">
        <f>(E909/D909*100)-100</f>
        <v>-66.12462006079028</v>
      </c>
    </row>
    <row r="910" spans="1:6" s="8" customFormat="1" ht="21" customHeight="1">
      <c r="A910" s="520"/>
      <c r="B910" s="518"/>
      <c r="C910" s="95" t="s">
        <v>1040</v>
      </c>
      <c r="D910" s="166">
        <v>1974</v>
      </c>
      <c r="E910" s="167">
        <v>668.7</v>
      </c>
      <c r="F910" s="158">
        <f>(E910/D910*100)-100</f>
        <v>-66.12462006079028</v>
      </c>
    </row>
    <row r="911" spans="1:6" s="8" customFormat="1" ht="21" customHeight="1">
      <c r="A911" s="520"/>
      <c r="B911" s="518"/>
      <c r="C911" s="95" t="s">
        <v>1041</v>
      </c>
      <c r="D911" s="177"/>
      <c r="E911" s="178"/>
      <c r="F911" s="179"/>
    </row>
    <row r="912" spans="1:6" s="8" customFormat="1" ht="21" customHeight="1">
      <c r="A912" s="520"/>
      <c r="B912" s="518"/>
      <c r="C912" s="95" t="s">
        <v>1042</v>
      </c>
      <c r="D912" s="177"/>
      <c r="E912" s="178"/>
      <c r="F912" s="179"/>
    </row>
    <row r="913" spans="1:6" s="8" customFormat="1" ht="21" customHeight="1">
      <c r="A913" s="537"/>
      <c r="B913" s="532"/>
      <c r="C913" s="99" t="s">
        <v>1043</v>
      </c>
      <c r="D913" s="170"/>
      <c r="E913" s="171"/>
      <c r="F913" s="172"/>
    </row>
    <row r="914" spans="1:6" s="8" customFormat="1" ht="16.5" customHeight="1">
      <c r="A914" s="521"/>
      <c r="B914" s="536" t="s">
        <v>67</v>
      </c>
      <c r="C914" s="79" t="s">
        <v>1039</v>
      </c>
      <c r="D914" s="101">
        <f>D915</f>
        <v>4774</v>
      </c>
      <c r="E914" s="101">
        <f>E915</f>
        <v>2335.7</v>
      </c>
      <c r="F914" s="156">
        <f>(E914/D914*100)-100</f>
        <v>-51.07457059069962</v>
      </c>
    </row>
    <row r="915" spans="1:6" s="8" customFormat="1" ht="16.5">
      <c r="A915" s="521"/>
      <c r="B915" s="536"/>
      <c r="C915" s="79" t="s">
        <v>1040</v>
      </c>
      <c r="D915" s="101">
        <f>D920+D925</f>
        <v>4774</v>
      </c>
      <c r="E915" s="101">
        <f>E920+E925</f>
        <v>2335.7</v>
      </c>
      <c r="F915" s="156">
        <f>(E915/D915*100)-100</f>
        <v>-51.07457059069962</v>
      </c>
    </row>
    <row r="916" spans="1:6" s="8" customFormat="1" ht="16.5">
      <c r="A916" s="521"/>
      <c r="B916" s="536"/>
      <c r="C916" s="79" t="s">
        <v>1041</v>
      </c>
      <c r="D916" s="101"/>
      <c r="E916" s="101"/>
      <c r="F916" s="156"/>
    </row>
    <row r="917" spans="1:6" s="8" customFormat="1" ht="16.5">
      <c r="A917" s="521"/>
      <c r="B917" s="536"/>
      <c r="C917" s="79" t="s">
        <v>1042</v>
      </c>
      <c r="D917" s="101"/>
      <c r="E917" s="101"/>
      <c r="F917" s="156"/>
    </row>
    <row r="918" spans="1:6" s="8" customFormat="1" ht="16.5">
      <c r="A918" s="521"/>
      <c r="B918" s="536"/>
      <c r="C918" s="79" t="s">
        <v>1043</v>
      </c>
      <c r="D918" s="101"/>
      <c r="E918" s="101"/>
      <c r="F918" s="156"/>
    </row>
    <row r="919" spans="1:6" s="8" customFormat="1" ht="16.5" customHeight="1">
      <c r="A919" s="538"/>
      <c r="B919" s="517" t="s">
        <v>68</v>
      </c>
      <c r="C919" s="98" t="s">
        <v>1039</v>
      </c>
      <c r="D919" s="162">
        <f>D920</f>
        <v>3782</v>
      </c>
      <c r="E919" s="163">
        <f>E920</f>
        <v>1765.1</v>
      </c>
      <c r="F919" s="164">
        <f>(E919/D919*100)-100</f>
        <v>-53.328926493918566</v>
      </c>
    </row>
    <row r="920" spans="1:6" s="8" customFormat="1" ht="16.5">
      <c r="A920" s="520"/>
      <c r="B920" s="518"/>
      <c r="C920" s="95" t="s">
        <v>1040</v>
      </c>
      <c r="D920" s="166">
        <v>3782</v>
      </c>
      <c r="E920" s="167">
        <v>1765.1</v>
      </c>
      <c r="F920" s="158">
        <f>(E920/D920*100)-100</f>
        <v>-53.328926493918566</v>
      </c>
    </row>
    <row r="921" spans="1:6" s="8" customFormat="1" ht="16.5">
      <c r="A921" s="520"/>
      <c r="B921" s="518"/>
      <c r="C921" s="95" t="s">
        <v>1041</v>
      </c>
      <c r="D921" s="166"/>
      <c r="E921" s="167"/>
      <c r="F921" s="158"/>
    </row>
    <row r="922" spans="1:6" s="8" customFormat="1" ht="16.5">
      <c r="A922" s="520"/>
      <c r="B922" s="518"/>
      <c r="C922" s="95" t="s">
        <v>1042</v>
      </c>
      <c r="D922" s="166"/>
      <c r="E922" s="167"/>
      <c r="F922" s="158"/>
    </row>
    <row r="923" spans="1:6" s="8" customFormat="1" ht="16.5">
      <c r="A923" s="520"/>
      <c r="B923" s="518"/>
      <c r="C923" s="95" t="s">
        <v>1043</v>
      </c>
      <c r="D923" s="166"/>
      <c r="E923" s="167"/>
      <c r="F923" s="158"/>
    </row>
    <row r="924" spans="1:6" s="8" customFormat="1" ht="16.5">
      <c r="A924" s="520"/>
      <c r="B924" s="518" t="s">
        <v>69</v>
      </c>
      <c r="C924" s="95" t="s">
        <v>1039</v>
      </c>
      <c r="D924" s="166">
        <f>D925</f>
        <v>992</v>
      </c>
      <c r="E924" s="167">
        <f>E925</f>
        <v>570.6</v>
      </c>
      <c r="F924" s="158">
        <f>(E924/D924*100)-100</f>
        <v>-42.47983870967742</v>
      </c>
    </row>
    <row r="925" spans="1:6" s="8" customFormat="1" ht="16.5">
      <c r="A925" s="520"/>
      <c r="B925" s="518"/>
      <c r="C925" s="95" t="s">
        <v>1040</v>
      </c>
      <c r="D925" s="166">
        <v>992</v>
      </c>
      <c r="E925" s="167">
        <v>570.6</v>
      </c>
      <c r="F925" s="158">
        <f>(E925/D925*100)-100</f>
        <v>-42.47983870967742</v>
      </c>
    </row>
    <row r="926" spans="1:6" s="8" customFormat="1" ht="16.5">
      <c r="A926" s="520"/>
      <c r="B926" s="518"/>
      <c r="C926" s="95" t="s">
        <v>1041</v>
      </c>
      <c r="D926" s="177"/>
      <c r="E926" s="178"/>
      <c r="F926" s="159"/>
    </row>
    <row r="927" spans="1:6" s="8" customFormat="1" ht="16.5">
      <c r="A927" s="520"/>
      <c r="B927" s="518"/>
      <c r="C927" s="95" t="s">
        <v>1042</v>
      </c>
      <c r="D927" s="177"/>
      <c r="E927" s="178"/>
      <c r="F927" s="159"/>
    </row>
    <row r="928" spans="1:6" s="8" customFormat="1" ht="16.5">
      <c r="A928" s="520"/>
      <c r="B928" s="518"/>
      <c r="C928" s="96" t="s">
        <v>1043</v>
      </c>
      <c r="D928" s="177"/>
      <c r="E928" s="178"/>
      <c r="F928" s="159"/>
    </row>
    <row r="929" spans="1:6" s="8" customFormat="1" ht="16.5">
      <c r="A929" s="50"/>
      <c r="B929" s="30"/>
      <c r="C929" s="51"/>
      <c r="D929" s="157"/>
      <c r="E929" s="157"/>
      <c r="F929" s="157"/>
    </row>
    <row r="930" spans="1:6" s="8" customFormat="1" ht="27" customHeight="1">
      <c r="A930" s="506" t="s">
        <v>1139</v>
      </c>
      <c r="B930" s="512" t="s">
        <v>1199</v>
      </c>
      <c r="C930" s="180" t="s">
        <v>1039</v>
      </c>
      <c r="D930" s="105">
        <f>D935+D945+D960</f>
        <v>24121.3</v>
      </c>
      <c r="E930" s="105">
        <v>11295</v>
      </c>
      <c r="F930" s="105">
        <f>E930/D930*100-100</f>
        <v>-53.17416557150734</v>
      </c>
    </row>
    <row r="931" spans="1:6" s="8" customFormat="1" ht="27" customHeight="1">
      <c r="A931" s="506"/>
      <c r="B931" s="512"/>
      <c r="C931" s="180" t="s">
        <v>1040</v>
      </c>
      <c r="D931" s="105">
        <f>D936+D946+D961</f>
        <v>10443</v>
      </c>
      <c r="E931" s="105">
        <v>6703.2</v>
      </c>
      <c r="F931" s="105">
        <f>E931/D931*100-100</f>
        <v>-35.81154840563056</v>
      </c>
    </row>
    <row r="932" spans="1:6" s="8" customFormat="1" ht="27" customHeight="1">
      <c r="A932" s="506"/>
      <c r="B932" s="512"/>
      <c r="C932" s="180" t="s">
        <v>1041</v>
      </c>
      <c r="D932" s="105"/>
      <c r="E932" s="105"/>
      <c r="F932" s="105"/>
    </row>
    <row r="933" spans="1:6" s="8" customFormat="1" ht="27" customHeight="1">
      <c r="A933" s="506"/>
      <c r="B933" s="512"/>
      <c r="C933" s="180" t="s">
        <v>1042</v>
      </c>
      <c r="D933" s="105"/>
      <c r="E933" s="105"/>
      <c r="F933" s="105"/>
    </row>
    <row r="934" spans="1:6" s="8" customFormat="1" ht="27" customHeight="1">
      <c r="A934" s="506"/>
      <c r="B934" s="512"/>
      <c r="C934" s="180" t="s">
        <v>1043</v>
      </c>
      <c r="D934" s="105">
        <f>D939+D949+D964</f>
        <v>13678.3</v>
      </c>
      <c r="E934" s="105">
        <v>4591.8</v>
      </c>
      <c r="F934" s="105">
        <f>E934/D934*100-100</f>
        <v>-66.43003882061367</v>
      </c>
    </row>
    <row r="935" spans="1:6" s="8" customFormat="1" ht="15.75" customHeight="1">
      <c r="A935" s="513"/>
      <c r="B935" s="512" t="s">
        <v>1051</v>
      </c>
      <c r="C935" s="180" t="s">
        <v>1039</v>
      </c>
      <c r="D935" s="105">
        <f>D940</f>
        <v>811.3</v>
      </c>
      <c r="E935" s="105">
        <v>139.5</v>
      </c>
      <c r="F935" s="105">
        <f aca="true" t="shared" si="15" ref="F935:F956">E935/D935*100-100</f>
        <v>-82.80537409096512</v>
      </c>
    </row>
    <row r="936" spans="1:6" s="8" customFormat="1" ht="16.5">
      <c r="A936" s="513"/>
      <c r="B936" s="512"/>
      <c r="C936" s="180" t="s">
        <v>1040</v>
      </c>
      <c r="D936" s="105">
        <f>D941</f>
        <v>125</v>
      </c>
      <c r="E936" s="105">
        <v>13</v>
      </c>
      <c r="F936" s="105">
        <f t="shared" si="15"/>
        <v>-89.6</v>
      </c>
    </row>
    <row r="937" spans="1:6" s="8" customFormat="1" ht="16.5">
      <c r="A937" s="513"/>
      <c r="B937" s="512"/>
      <c r="C937" s="180" t="s">
        <v>1041</v>
      </c>
      <c r="D937" s="105"/>
      <c r="E937" s="105"/>
      <c r="F937" s="105"/>
    </row>
    <row r="938" spans="1:6" s="8" customFormat="1" ht="16.5">
      <c r="A938" s="513"/>
      <c r="B938" s="512"/>
      <c r="C938" s="180" t="s">
        <v>1042</v>
      </c>
      <c r="D938" s="105"/>
      <c r="E938" s="105"/>
      <c r="F938" s="105"/>
    </row>
    <row r="939" spans="1:6" s="8" customFormat="1" ht="16.5">
      <c r="A939" s="513"/>
      <c r="B939" s="512"/>
      <c r="C939" s="180" t="s">
        <v>1043</v>
      </c>
      <c r="D939" s="105">
        <f>D944</f>
        <v>686.3</v>
      </c>
      <c r="E939" s="105">
        <v>126.5</v>
      </c>
      <c r="F939" s="105">
        <f t="shared" si="15"/>
        <v>-81.56782748069358</v>
      </c>
    </row>
    <row r="940" spans="1:6" s="8" customFormat="1" ht="15.75" customHeight="1">
      <c r="A940" s="513"/>
      <c r="B940" s="376" t="s">
        <v>1053</v>
      </c>
      <c r="C940" s="181" t="s">
        <v>1039</v>
      </c>
      <c r="D940" s="182">
        <f>D941+D942+D943+D944</f>
        <v>811.3</v>
      </c>
      <c r="E940" s="182">
        <v>139.5</v>
      </c>
      <c r="F940" s="182">
        <f t="shared" si="15"/>
        <v>-82.80537409096512</v>
      </c>
    </row>
    <row r="941" spans="1:6" s="8" customFormat="1" ht="16.5">
      <c r="A941" s="513"/>
      <c r="B941" s="376"/>
      <c r="C941" s="181" t="s">
        <v>1040</v>
      </c>
      <c r="D941" s="182">
        <v>125</v>
      </c>
      <c r="E941" s="182">
        <v>13</v>
      </c>
      <c r="F941" s="182">
        <f t="shared" si="15"/>
        <v>-89.6</v>
      </c>
    </row>
    <row r="942" spans="1:6" s="8" customFormat="1" ht="16.5">
      <c r="A942" s="513"/>
      <c r="B942" s="376"/>
      <c r="C942" s="181" t="s">
        <v>1041</v>
      </c>
      <c r="D942" s="182"/>
      <c r="E942" s="182"/>
      <c r="F942" s="182"/>
    </row>
    <row r="943" spans="1:6" s="8" customFormat="1" ht="16.5">
      <c r="A943" s="513"/>
      <c r="B943" s="376"/>
      <c r="C943" s="181" t="s">
        <v>1042</v>
      </c>
      <c r="D943" s="182"/>
      <c r="E943" s="182"/>
      <c r="F943" s="182"/>
    </row>
    <row r="944" spans="1:6" s="8" customFormat="1" ht="97.5" customHeight="1">
      <c r="A944" s="513"/>
      <c r="B944" s="376"/>
      <c r="C944" s="181" t="s">
        <v>1043</v>
      </c>
      <c r="D944" s="182">
        <v>686.3</v>
      </c>
      <c r="E944" s="182">
        <v>126.5</v>
      </c>
      <c r="F944" s="182">
        <f t="shared" si="15"/>
        <v>-81.56782748069358</v>
      </c>
    </row>
    <row r="945" spans="1:6" s="8" customFormat="1" ht="15.75" customHeight="1">
      <c r="A945" s="513"/>
      <c r="B945" s="512" t="s">
        <v>1193</v>
      </c>
      <c r="C945" s="180" t="s">
        <v>1039</v>
      </c>
      <c r="D945" s="105">
        <f>D950+D955</f>
        <v>23285</v>
      </c>
      <c r="E945" s="105">
        <v>11155.5</v>
      </c>
      <c r="F945" s="105">
        <f t="shared" si="15"/>
        <v>-52.09147519862572</v>
      </c>
    </row>
    <row r="946" spans="1:6" s="8" customFormat="1" ht="16.5">
      <c r="A946" s="513"/>
      <c r="B946" s="512"/>
      <c r="C946" s="180" t="s">
        <v>1040</v>
      </c>
      <c r="D946" s="105">
        <f>D951+D956</f>
        <v>10293</v>
      </c>
      <c r="E946" s="105">
        <v>6690.2</v>
      </c>
      <c r="F946" s="105">
        <f t="shared" si="15"/>
        <v>-35.00242883513067</v>
      </c>
    </row>
    <row r="947" spans="1:6" s="8" customFormat="1" ht="16.5">
      <c r="A947" s="513"/>
      <c r="B947" s="512"/>
      <c r="C947" s="180" t="s">
        <v>1041</v>
      </c>
      <c r="D947" s="105"/>
      <c r="E947" s="105"/>
      <c r="F947" s="105"/>
    </row>
    <row r="948" spans="1:6" s="8" customFormat="1" ht="16.5">
      <c r="A948" s="513"/>
      <c r="B948" s="512"/>
      <c r="C948" s="180" t="s">
        <v>1042</v>
      </c>
      <c r="D948" s="105"/>
      <c r="E948" s="105"/>
      <c r="F948" s="105"/>
    </row>
    <row r="949" spans="1:6" s="8" customFormat="1" ht="112.5" customHeight="1">
      <c r="A949" s="513"/>
      <c r="B949" s="512"/>
      <c r="C949" s="180" t="s">
        <v>1043</v>
      </c>
      <c r="D949" s="105">
        <f>D954+D959</f>
        <v>12992</v>
      </c>
      <c r="E949" s="105">
        <f>E954+E959</f>
        <v>4465.3</v>
      </c>
      <c r="F949" s="105">
        <f t="shared" si="15"/>
        <v>-65.63038793103448</v>
      </c>
    </row>
    <row r="950" spans="1:6" s="8" customFormat="1" ht="15.75" customHeight="1">
      <c r="A950" s="513"/>
      <c r="B950" s="376" t="s">
        <v>1196</v>
      </c>
      <c r="C950" s="181" t="s">
        <v>1039</v>
      </c>
      <c r="D950" s="182">
        <f>D951+D952+D953+D954</f>
        <v>21953</v>
      </c>
      <c r="E950" s="182">
        <v>10525.5</v>
      </c>
      <c r="F950" s="182">
        <f t="shared" si="15"/>
        <v>-52.05438892178746</v>
      </c>
    </row>
    <row r="951" spans="1:6" s="8" customFormat="1" ht="16.5">
      <c r="A951" s="513"/>
      <c r="B951" s="376"/>
      <c r="C951" s="181" t="s">
        <v>1040</v>
      </c>
      <c r="D951" s="182">
        <v>8961</v>
      </c>
      <c r="E951" s="182">
        <v>6060.2</v>
      </c>
      <c r="F951" s="182">
        <f t="shared" si="15"/>
        <v>-32.371387121973</v>
      </c>
    </row>
    <row r="952" spans="1:6" s="8" customFormat="1" ht="16.5">
      <c r="A952" s="513"/>
      <c r="B952" s="376"/>
      <c r="C952" s="181" t="s">
        <v>1041</v>
      </c>
      <c r="D952" s="182"/>
      <c r="E952" s="182"/>
      <c r="F952" s="182"/>
    </row>
    <row r="953" spans="1:6" s="8" customFormat="1" ht="16.5">
      <c r="A953" s="513"/>
      <c r="B953" s="376"/>
      <c r="C953" s="181" t="s">
        <v>1042</v>
      </c>
      <c r="D953" s="182"/>
      <c r="E953" s="182"/>
      <c r="F953" s="182"/>
    </row>
    <row r="954" spans="1:6" s="8" customFormat="1" ht="57.75" customHeight="1">
      <c r="A954" s="513"/>
      <c r="B954" s="376"/>
      <c r="C954" s="181" t="s">
        <v>1043</v>
      </c>
      <c r="D954" s="182">
        <v>12992</v>
      </c>
      <c r="E954" s="182">
        <v>4465.3</v>
      </c>
      <c r="F954" s="182">
        <f t="shared" si="15"/>
        <v>-65.63038793103448</v>
      </c>
    </row>
    <row r="955" spans="1:6" s="8" customFormat="1" ht="15.75" customHeight="1">
      <c r="A955" s="513"/>
      <c r="B955" s="376" t="s">
        <v>651</v>
      </c>
      <c r="C955" s="181" t="s">
        <v>1039</v>
      </c>
      <c r="D955" s="182">
        <f>D956+D957+D958+D959</f>
        <v>1332</v>
      </c>
      <c r="E955" s="182">
        <v>630</v>
      </c>
      <c r="F955" s="14">
        <f>E955/D955*100-100</f>
        <v>-52.7027027027027</v>
      </c>
    </row>
    <row r="956" spans="1:6" s="8" customFormat="1" ht="16.5">
      <c r="A956" s="513"/>
      <c r="B956" s="376"/>
      <c r="C956" s="181" t="s">
        <v>1040</v>
      </c>
      <c r="D956" s="182">
        <v>1332</v>
      </c>
      <c r="E956" s="182">
        <v>630</v>
      </c>
      <c r="F956" s="182">
        <f t="shared" si="15"/>
        <v>-52.7027027027027</v>
      </c>
    </row>
    <row r="957" spans="1:6" s="8" customFormat="1" ht="16.5">
      <c r="A957" s="513"/>
      <c r="B957" s="376"/>
      <c r="C957" s="181" t="s">
        <v>1041</v>
      </c>
      <c r="D957" s="183"/>
      <c r="E957" s="183"/>
      <c r="F957" s="182"/>
    </row>
    <row r="958" spans="1:6" s="8" customFormat="1" ht="16.5">
      <c r="A958" s="513"/>
      <c r="B958" s="376"/>
      <c r="C958" s="181" t="s">
        <v>1042</v>
      </c>
      <c r="D958" s="183"/>
      <c r="E958" s="183"/>
      <c r="F958" s="182"/>
    </row>
    <row r="959" spans="1:6" s="8" customFormat="1" ht="25.5" customHeight="1">
      <c r="A959" s="513"/>
      <c r="B959" s="376"/>
      <c r="C959" s="181" t="s">
        <v>1043</v>
      </c>
      <c r="D959" s="183"/>
      <c r="E959" s="183"/>
      <c r="F959" s="182"/>
    </row>
    <row r="960" spans="1:6" s="8" customFormat="1" ht="15.75" customHeight="1">
      <c r="A960" s="513"/>
      <c r="B960" s="512" t="s">
        <v>1197</v>
      </c>
      <c r="C960" s="180" t="s">
        <v>1039</v>
      </c>
      <c r="D960" s="105">
        <f>D961+D964</f>
        <v>25</v>
      </c>
      <c r="E960" s="105">
        <f>E961+E964</f>
        <v>0</v>
      </c>
      <c r="F960" s="105">
        <f aca="true" t="shared" si="16" ref="F960:F966">E960/D960*100-100</f>
        <v>-100</v>
      </c>
    </row>
    <row r="961" spans="1:6" s="8" customFormat="1" ht="16.5">
      <c r="A961" s="513"/>
      <c r="B961" s="512"/>
      <c r="C961" s="180" t="s">
        <v>1040</v>
      </c>
      <c r="D961" s="105">
        <f>D966</f>
        <v>25</v>
      </c>
      <c r="E961" s="105">
        <f>E966</f>
        <v>0</v>
      </c>
      <c r="F961" s="105">
        <f t="shared" si="16"/>
        <v>-100</v>
      </c>
    </row>
    <row r="962" spans="1:6" s="8" customFormat="1" ht="16.5">
      <c r="A962" s="513"/>
      <c r="B962" s="512"/>
      <c r="C962" s="180" t="s">
        <v>1041</v>
      </c>
      <c r="D962" s="184"/>
      <c r="E962" s="184"/>
      <c r="F962" s="105"/>
    </row>
    <row r="963" spans="1:6" s="8" customFormat="1" ht="16.5">
      <c r="A963" s="513"/>
      <c r="B963" s="512"/>
      <c r="C963" s="180" t="s">
        <v>1042</v>
      </c>
      <c r="D963" s="184"/>
      <c r="E963" s="184"/>
      <c r="F963" s="105"/>
    </row>
    <row r="964" spans="1:6" s="8" customFormat="1" ht="19.5" customHeight="1">
      <c r="A964" s="513"/>
      <c r="B964" s="512"/>
      <c r="C964" s="180" t="s">
        <v>1043</v>
      </c>
      <c r="D964" s="105">
        <f>D969</f>
        <v>0</v>
      </c>
      <c r="E964" s="105">
        <f>E969</f>
        <v>0</v>
      </c>
      <c r="F964" s="105"/>
    </row>
    <row r="965" spans="1:6" s="8" customFormat="1" ht="15.75" customHeight="1">
      <c r="A965" s="513"/>
      <c r="B965" s="376" t="s">
        <v>1198</v>
      </c>
      <c r="C965" s="181" t="s">
        <v>1039</v>
      </c>
      <c r="D965" s="182">
        <f>D966+D969</f>
        <v>25</v>
      </c>
      <c r="E965" s="182">
        <f>E966+E969</f>
        <v>0</v>
      </c>
      <c r="F965" s="182">
        <f t="shared" si="16"/>
        <v>-100</v>
      </c>
    </row>
    <row r="966" spans="1:6" s="8" customFormat="1" ht="16.5">
      <c r="A966" s="513"/>
      <c r="B966" s="376"/>
      <c r="C966" s="181" t="s">
        <v>1040</v>
      </c>
      <c r="D966" s="182">
        <v>25</v>
      </c>
      <c r="E966" s="182">
        <v>0</v>
      </c>
      <c r="F966" s="182">
        <f t="shared" si="16"/>
        <v>-100</v>
      </c>
    </row>
    <row r="967" spans="1:6" s="8" customFormat="1" ht="16.5">
      <c r="A967" s="513"/>
      <c r="B967" s="376"/>
      <c r="C967" s="181" t="s">
        <v>1041</v>
      </c>
      <c r="D967" s="182"/>
      <c r="E967" s="182"/>
      <c r="F967" s="182"/>
    </row>
    <row r="968" spans="1:6" s="8" customFormat="1" ht="16.5">
      <c r="A968" s="513"/>
      <c r="B968" s="376"/>
      <c r="C968" s="181" t="s">
        <v>1042</v>
      </c>
      <c r="D968" s="182"/>
      <c r="E968" s="182"/>
      <c r="F968" s="182"/>
    </row>
    <row r="969" spans="1:6" s="8" customFormat="1" ht="16.5">
      <c r="A969" s="513"/>
      <c r="B969" s="376"/>
      <c r="C969" s="181" t="s">
        <v>1043</v>
      </c>
      <c r="D969" s="182">
        <v>0</v>
      </c>
      <c r="E969" s="182">
        <v>0</v>
      </c>
      <c r="F969" s="182"/>
    </row>
    <row r="970" spans="1:6" s="8" customFormat="1" ht="16.5">
      <c r="A970" s="430">
        <v>9</v>
      </c>
      <c r="B970" s="491" t="s">
        <v>129</v>
      </c>
      <c r="C970" s="102" t="s">
        <v>732</v>
      </c>
      <c r="D970" s="65">
        <f>SUM(D971:D975)</f>
        <v>1588</v>
      </c>
      <c r="E970" s="65">
        <f>SUM(E971:E975)</f>
        <v>1020.47</v>
      </c>
      <c r="F970" s="103">
        <f>(E970/D970-1)*100</f>
        <v>-35.73866498740554</v>
      </c>
    </row>
    <row r="971" spans="1:6" s="8" customFormat="1" ht="24" customHeight="1">
      <c r="A971" s="430"/>
      <c r="B971" s="542"/>
      <c r="C971" s="69" t="s">
        <v>733</v>
      </c>
      <c r="D971" s="65">
        <f aca="true" t="shared" si="17" ref="D971:E975">D977+D995+D1013</f>
        <v>988</v>
      </c>
      <c r="E971" s="65">
        <f t="shared" si="17"/>
        <v>21.5</v>
      </c>
      <c r="F971" s="103">
        <f>(E971/D971-1)*100</f>
        <v>-97.82388663967612</v>
      </c>
    </row>
    <row r="972" spans="1:6" s="8" customFormat="1" ht="36.75" customHeight="1">
      <c r="A972" s="430"/>
      <c r="B972" s="542"/>
      <c r="C972" s="69" t="s">
        <v>738</v>
      </c>
      <c r="D972" s="65">
        <f t="shared" si="17"/>
        <v>600</v>
      </c>
      <c r="E972" s="65">
        <f t="shared" si="17"/>
        <v>104.96</v>
      </c>
      <c r="F972" s="103">
        <f>(E972/D972-1)*100</f>
        <v>-82.50666666666666</v>
      </c>
    </row>
    <row r="973" spans="1:6" s="8" customFormat="1" ht="16.5">
      <c r="A973" s="430"/>
      <c r="B973" s="542"/>
      <c r="C973" s="69" t="s">
        <v>739</v>
      </c>
      <c r="D973" s="65">
        <f t="shared" si="17"/>
        <v>0</v>
      </c>
      <c r="E973" s="65">
        <f t="shared" si="17"/>
        <v>894.01</v>
      </c>
      <c r="F973" s="103" t="s">
        <v>1046</v>
      </c>
    </row>
    <row r="974" spans="1:6" s="8" customFormat="1" ht="30" customHeight="1">
      <c r="A974" s="430"/>
      <c r="B974" s="542"/>
      <c r="C974" s="102" t="s">
        <v>74</v>
      </c>
      <c r="D974" s="65">
        <f t="shared" si="17"/>
        <v>0</v>
      </c>
      <c r="E974" s="65">
        <f t="shared" si="17"/>
        <v>0</v>
      </c>
      <c r="F974" s="103">
        <v>0</v>
      </c>
    </row>
    <row r="975" spans="1:6" s="8" customFormat="1" ht="16.5" hidden="1">
      <c r="A975" s="430"/>
      <c r="B975" s="543"/>
      <c r="C975" s="69" t="s">
        <v>737</v>
      </c>
      <c r="D975" s="65">
        <f t="shared" si="17"/>
        <v>0</v>
      </c>
      <c r="E975" s="65">
        <f t="shared" si="17"/>
        <v>0</v>
      </c>
      <c r="F975" s="103">
        <v>0</v>
      </c>
    </row>
    <row r="976" spans="1:6" s="8" customFormat="1" ht="22.5" customHeight="1">
      <c r="A976" s="430"/>
      <c r="B976" s="491" t="s">
        <v>130</v>
      </c>
      <c r="C976" s="102" t="s">
        <v>732</v>
      </c>
      <c r="D976" s="65">
        <f>SUM(D977:D981)</f>
        <v>50</v>
      </c>
      <c r="E976" s="65">
        <f>SUM(E977:E981)</f>
        <v>0</v>
      </c>
      <c r="F976" s="103">
        <f>(E976/D976-1)*100</f>
        <v>-100</v>
      </c>
    </row>
    <row r="977" spans="1:6" s="8" customFormat="1" ht="13.5" customHeight="1">
      <c r="A977" s="430"/>
      <c r="B977" s="492"/>
      <c r="C977" s="69" t="s">
        <v>733</v>
      </c>
      <c r="D977" s="65">
        <v>50</v>
      </c>
      <c r="E977" s="65">
        <v>0</v>
      </c>
      <c r="F977" s="103">
        <f>(E977/D977-1)*100</f>
        <v>-100</v>
      </c>
    </row>
    <row r="978" spans="1:6" s="8" customFormat="1" ht="16.5">
      <c r="A978" s="430"/>
      <c r="B978" s="492"/>
      <c r="C978" s="69" t="s">
        <v>734</v>
      </c>
      <c r="D978" s="65">
        <v>0</v>
      </c>
      <c r="E978" s="65">
        <v>0</v>
      </c>
      <c r="F978" s="65">
        <v>0</v>
      </c>
    </row>
    <row r="979" spans="1:6" s="8" customFormat="1" ht="16.5">
      <c r="A979" s="430"/>
      <c r="B979" s="492"/>
      <c r="C979" s="69" t="s">
        <v>735</v>
      </c>
      <c r="D979" s="65">
        <v>0</v>
      </c>
      <c r="E979" s="65">
        <v>0</v>
      </c>
      <c r="F979" s="65">
        <v>0</v>
      </c>
    </row>
    <row r="980" spans="1:6" s="8" customFormat="1" ht="18.75" customHeight="1">
      <c r="A980" s="430"/>
      <c r="B980" s="492"/>
      <c r="C980" s="102" t="s">
        <v>736</v>
      </c>
      <c r="D980" s="65">
        <v>0</v>
      </c>
      <c r="E980" s="65">
        <v>0</v>
      </c>
      <c r="F980" s="65">
        <v>0</v>
      </c>
    </row>
    <row r="981" spans="1:6" s="8" customFormat="1" ht="16.5">
      <c r="A981" s="430"/>
      <c r="B981" s="493"/>
      <c r="C981" s="69" t="s">
        <v>737</v>
      </c>
      <c r="D981" s="65">
        <v>0</v>
      </c>
      <c r="E981" s="65">
        <v>0</v>
      </c>
      <c r="F981" s="65">
        <v>0</v>
      </c>
    </row>
    <row r="982" spans="1:6" s="8" customFormat="1" ht="17.25" customHeight="1">
      <c r="A982" s="430"/>
      <c r="B982" s="341" t="s">
        <v>131</v>
      </c>
      <c r="C982" s="70" t="s">
        <v>732</v>
      </c>
      <c r="D982" s="48">
        <f>SUM(D983:D987)</f>
        <v>30</v>
      </c>
      <c r="E982" s="48">
        <f>SUM(E983:E987)</f>
        <v>0</v>
      </c>
      <c r="F982" s="185">
        <f>(E982/D982-1)*100</f>
        <v>-100</v>
      </c>
    </row>
    <row r="983" spans="1:6" s="8" customFormat="1" ht="16.5">
      <c r="A983" s="430"/>
      <c r="B983" s="467"/>
      <c r="C983" s="70" t="s">
        <v>733</v>
      </c>
      <c r="D983" s="48">
        <v>30</v>
      </c>
      <c r="E983" s="48">
        <v>0</v>
      </c>
      <c r="F983" s="185">
        <f>(E983/D983-1)*100</f>
        <v>-100</v>
      </c>
    </row>
    <row r="984" spans="1:6" s="8" customFormat="1" ht="16.5">
      <c r="A984" s="430"/>
      <c r="B984" s="467"/>
      <c r="C984" s="70" t="s">
        <v>734</v>
      </c>
      <c r="D984" s="48">
        <v>0</v>
      </c>
      <c r="E984" s="48">
        <v>0</v>
      </c>
      <c r="F984" s="48">
        <v>0</v>
      </c>
    </row>
    <row r="985" spans="1:6" s="8" customFormat="1" ht="16.5">
      <c r="A985" s="430"/>
      <c r="B985" s="467"/>
      <c r="C985" s="70" t="s">
        <v>735</v>
      </c>
      <c r="D985" s="48">
        <v>0</v>
      </c>
      <c r="E985" s="48">
        <v>0</v>
      </c>
      <c r="F985" s="48">
        <v>0</v>
      </c>
    </row>
    <row r="986" spans="1:6" s="8" customFormat="1" ht="16.5">
      <c r="A986" s="430"/>
      <c r="B986" s="467"/>
      <c r="C986" s="186" t="s">
        <v>736</v>
      </c>
      <c r="D986" s="48">
        <v>0</v>
      </c>
      <c r="E986" s="48">
        <v>0</v>
      </c>
      <c r="F986" s="48">
        <v>0</v>
      </c>
    </row>
    <row r="987" spans="1:6" s="8" customFormat="1" ht="16.5">
      <c r="A987" s="430"/>
      <c r="B987" s="342"/>
      <c r="C987" s="70" t="s">
        <v>737</v>
      </c>
      <c r="D987" s="48">
        <v>0</v>
      </c>
      <c r="E987" s="48">
        <v>0</v>
      </c>
      <c r="F987" s="48">
        <v>0</v>
      </c>
    </row>
    <row r="988" spans="1:6" s="8" customFormat="1" ht="16.5">
      <c r="A988" s="430"/>
      <c r="B988" s="519" t="s">
        <v>1070</v>
      </c>
      <c r="C988" s="70" t="s">
        <v>732</v>
      </c>
      <c r="D988" s="48">
        <f>SUM(D989:D993)</f>
        <v>20</v>
      </c>
      <c r="E988" s="48">
        <f>SUM(E989:E993)</f>
        <v>0</v>
      </c>
      <c r="F988" s="185">
        <f>(E988/D988-1)*100</f>
        <v>-100</v>
      </c>
    </row>
    <row r="989" spans="1:6" s="8" customFormat="1" ht="16.5">
      <c r="A989" s="430"/>
      <c r="B989" s="519"/>
      <c r="C989" s="70" t="s">
        <v>733</v>
      </c>
      <c r="D989" s="48">
        <v>20</v>
      </c>
      <c r="E989" s="48">
        <v>0</v>
      </c>
      <c r="F989" s="185">
        <f>(E989/D989-1)*100</f>
        <v>-100</v>
      </c>
    </row>
    <row r="990" spans="1:6" s="8" customFormat="1" ht="16.5">
      <c r="A990" s="430"/>
      <c r="B990" s="519"/>
      <c r="C990" s="70" t="s">
        <v>734</v>
      </c>
      <c r="D990" s="48">
        <v>0</v>
      </c>
      <c r="E990" s="48">
        <v>0</v>
      </c>
      <c r="F990" s="48">
        <v>0</v>
      </c>
    </row>
    <row r="991" spans="1:6" s="8" customFormat="1" ht="16.5">
      <c r="A991" s="430"/>
      <c r="B991" s="519"/>
      <c r="C991" s="70" t="s">
        <v>735</v>
      </c>
      <c r="D991" s="48">
        <v>0</v>
      </c>
      <c r="E991" s="48">
        <v>0</v>
      </c>
      <c r="F991" s="48">
        <v>0</v>
      </c>
    </row>
    <row r="992" spans="1:6" s="8" customFormat="1" ht="16.5">
      <c r="A992" s="430"/>
      <c r="B992" s="519"/>
      <c r="C992" s="186" t="s">
        <v>736</v>
      </c>
      <c r="D992" s="48">
        <v>0</v>
      </c>
      <c r="E992" s="48">
        <v>0</v>
      </c>
      <c r="F992" s="48">
        <v>0</v>
      </c>
    </row>
    <row r="993" spans="1:6" s="8" customFormat="1" ht="16.5">
      <c r="A993" s="430"/>
      <c r="B993" s="519"/>
      <c r="C993" s="70" t="s">
        <v>737</v>
      </c>
      <c r="D993" s="48">
        <v>0</v>
      </c>
      <c r="E993" s="48">
        <v>0</v>
      </c>
      <c r="F993" s="48">
        <v>0</v>
      </c>
    </row>
    <row r="994" spans="1:6" s="8" customFormat="1" ht="18" customHeight="1">
      <c r="A994" s="430"/>
      <c r="B994" s="471" t="s">
        <v>508</v>
      </c>
      <c r="C994" s="69" t="s">
        <v>732</v>
      </c>
      <c r="D994" s="65">
        <f>SUM(D995:D999)</f>
        <v>50</v>
      </c>
      <c r="E994" s="65">
        <f>SUM(E995:E999)</f>
        <v>0</v>
      </c>
      <c r="F994" s="103">
        <f>(E994/D994-1)*100</f>
        <v>-100</v>
      </c>
    </row>
    <row r="995" spans="1:6" s="8" customFormat="1" ht="22.5" customHeight="1">
      <c r="A995" s="430"/>
      <c r="B995" s="472"/>
      <c r="C995" s="69" t="s">
        <v>733</v>
      </c>
      <c r="D995" s="65">
        <v>50</v>
      </c>
      <c r="E995" s="65">
        <v>0</v>
      </c>
      <c r="F995" s="103">
        <f>(E995/D995-1)*100</f>
        <v>-100</v>
      </c>
    </row>
    <row r="996" spans="1:6" s="8" customFormat="1" ht="16.5">
      <c r="A996" s="430"/>
      <c r="B996" s="472"/>
      <c r="C996" s="69" t="s">
        <v>734</v>
      </c>
      <c r="D996" s="65">
        <v>0</v>
      </c>
      <c r="E996" s="65">
        <v>0</v>
      </c>
      <c r="F996" s="65">
        <v>0</v>
      </c>
    </row>
    <row r="997" spans="1:6" s="8" customFormat="1" ht="16.5">
      <c r="A997" s="430"/>
      <c r="B997" s="472"/>
      <c r="C997" s="69" t="s">
        <v>735</v>
      </c>
      <c r="D997" s="65">
        <v>0</v>
      </c>
      <c r="E997" s="65">
        <v>0</v>
      </c>
      <c r="F997" s="65">
        <v>0</v>
      </c>
    </row>
    <row r="998" spans="1:6" s="8" customFormat="1" ht="20.25" customHeight="1">
      <c r="A998" s="430"/>
      <c r="B998" s="472"/>
      <c r="C998" s="102" t="s">
        <v>736</v>
      </c>
      <c r="D998" s="65">
        <v>0</v>
      </c>
      <c r="E998" s="65">
        <v>0</v>
      </c>
      <c r="F998" s="65">
        <v>0</v>
      </c>
    </row>
    <row r="999" spans="1:6" s="8" customFormat="1" ht="16.5">
      <c r="A999" s="430"/>
      <c r="B999" s="473"/>
      <c r="C999" s="69" t="s">
        <v>737</v>
      </c>
      <c r="D999" s="65">
        <v>0</v>
      </c>
      <c r="E999" s="65">
        <v>0</v>
      </c>
      <c r="F999" s="65">
        <v>0</v>
      </c>
    </row>
    <row r="1000" spans="1:6" s="8" customFormat="1" ht="16.5" customHeight="1">
      <c r="A1000" s="430"/>
      <c r="B1000" s="341" t="s">
        <v>631</v>
      </c>
      <c r="C1000" s="70" t="s">
        <v>732</v>
      </c>
      <c r="D1000" s="48">
        <f>SUM(D1001:D1005)</f>
        <v>30</v>
      </c>
      <c r="E1000" s="48">
        <f>SUM(E1001:E1005)</f>
        <v>0</v>
      </c>
      <c r="F1000" s="185">
        <f>(E1000/D1000-1)*100</f>
        <v>-100</v>
      </c>
    </row>
    <row r="1001" spans="1:6" s="8" customFormat="1" ht="16.5">
      <c r="A1001" s="430"/>
      <c r="B1001" s="467"/>
      <c r="C1001" s="70" t="s">
        <v>733</v>
      </c>
      <c r="D1001" s="48">
        <v>30</v>
      </c>
      <c r="E1001" s="48">
        <v>0</v>
      </c>
      <c r="F1001" s="185">
        <f>(E1001/D1001-1)*100</f>
        <v>-100</v>
      </c>
    </row>
    <row r="1002" spans="1:6" s="8" customFormat="1" ht="16.5">
      <c r="A1002" s="430"/>
      <c r="B1002" s="467"/>
      <c r="C1002" s="70" t="s">
        <v>734</v>
      </c>
      <c r="D1002" s="48">
        <v>0</v>
      </c>
      <c r="E1002" s="48">
        <v>0</v>
      </c>
      <c r="F1002" s="48">
        <v>0</v>
      </c>
    </row>
    <row r="1003" spans="1:6" s="8" customFormat="1" ht="16.5">
      <c r="A1003" s="430"/>
      <c r="B1003" s="467"/>
      <c r="C1003" s="70" t="s">
        <v>735</v>
      </c>
      <c r="D1003" s="48">
        <v>0</v>
      </c>
      <c r="E1003" s="48">
        <v>0</v>
      </c>
      <c r="F1003" s="48">
        <v>0</v>
      </c>
    </row>
    <row r="1004" spans="1:6" s="8" customFormat="1" ht="16.5">
      <c r="A1004" s="430"/>
      <c r="B1004" s="467"/>
      <c r="C1004" s="186" t="s">
        <v>736</v>
      </c>
      <c r="D1004" s="48">
        <v>0</v>
      </c>
      <c r="E1004" s="48">
        <v>0</v>
      </c>
      <c r="F1004" s="48">
        <v>0</v>
      </c>
    </row>
    <row r="1005" spans="1:6" s="8" customFormat="1" ht="16.5">
      <c r="A1005" s="430"/>
      <c r="B1005" s="342"/>
      <c r="C1005" s="70" t="s">
        <v>737</v>
      </c>
      <c r="D1005" s="48">
        <v>0</v>
      </c>
      <c r="E1005" s="48">
        <v>0</v>
      </c>
      <c r="F1005" s="48">
        <v>0</v>
      </c>
    </row>
    <row r="1006" spans="1:6" s="8" customFormat="1" ht="20.25" customHeight="1">
      <c r="A1006" s="353"/>
      <c r="B1006" s="341" t="s">
        <v>632</v>
      </c>
      <c r="C1006" s="70" t="s">
        <v>732</v>
      </c>
      <c r="D1006" s="48">
        <f>SUM(D1007:D1011)</f>
        <v>20</v>
      </c>
      <c r="E1006" s="48">
        <f>SUM(E1007:E1011)</f>
        <v>0</v>
      </c>
      <c r="F1006" s="185">
        <f>(E1006/D1006-1)*100</f>
        <v>-100</v>
      </c>
    </row>
    <row r="1007" spans="1:6" s="8" customFormat="1" ht="16.5">
      <c r="A1007" s="353"/>
      <c r="B1007" s="467"/>
      <c r="C1007" s="70" t="s">
        <v>733</v>
      </c>
      <c r="D1007" s="48">
        <v>20</v>
      </c>
      <c r="E1007" s="48">
        <v>0</v>
      </c>
      <c r="F1007" s="185">
        <f>(E1007/D1007-1)*100</f>
        <v>-100</v>
      </c>
    </row>
    <row r="1008" spans="1:6" s="8" customFormat="1" ht="16.5">
      <c r="A1008" s="353"/>
      <c r="B1008" s="467"/>
      <c r="C1008" s="70" t="s">
        <v>734</v>
      </c>
      <c r="D1008" s="48">
        <v>0</v>
      </c>
      <c r="E1008" s="48">
        <v>0</v>
      </c>
      <c r="F1008" s="48">
        <v>0</v>
      </c>
    </row>
    <row r="1009" spans="1:6" s="8" customFormat="1" ht="16.5">
      <c r="A1009" s="353"/>
      <c r="B1009" s="467"/>
      <c r="C1009" s="70" t="s">
        <v>735</v>
      </c>
      <c r="D1009" s="48">
        <v>0</v>
      </c>
      <c r="E1009" s="48">
        <v>0</v>
      </c>
      <c r="F1009" s="48">
        <v>0</v>
      </c>
    </row>
    <row r="1010" spans="1:6" s="8" customFormat="1" ht="16.5">
      <c r="A1010" s="353"/>
      <c r="B1010" s="467"/>
      <c r="C1010" s="186" t="s">
        <v>736</v>
      </c>
      <c r="D1010" s="48">
        <v>0</v>
      </c>
      <c r="E1010" s="48">
        <v>0</v>
      </c>
      <c r="F1010" s="48">
        <v>0</v>
      </c>
    </row>
    <row r="1011" spans="1:6" s="8" customFormat="1" ht="16.5">
      <c r="A1011" s="353"/>
      <c r="B1011" s="342"/>
      <c r="C1011" s="70" t="s">
        <v>737</v>
      </c>
      <c r="D1011" s="48">
        <v>0</v>
      </c>
      <c r="E1011" s="48">
        <v>0</v>
      </c>
      <c r="F1011" s="48">
        <v>0</v>
      </c>
    </row>
    <row r="1012" spans="1:6" s="8" customFormat="1" ht="16.5">
      <c r="A1012" s="430"/>
      <c r="B1012" s="471" t="s">
        <v>94</v>
      </c>
      <c r="C1012" s="69" t="s">
        <v>732</v>
      </c>
      <c r="D1012" s="65">
        <f>SUM(D1013:D1017)</f>
        <v>1488</v>
      </c>
      <c r="E1012" s="65">
        <f>SUM(E1013:E1017)</f>
        <v>1020.47</v>
      </c>
      <c r="F1012" s="103">
        <f>(E1012/D1012-1)*100</f>
        <v>-31.420026881720432</v>
      </c>
    </row>
    <row r="1013" spans="1:6" s="8" customFormat="1" ht="33">
      <c r="A1013" s="430"/>
      <c r="B1013" s="472"/>
      <c r="C1013" s="69" t="s">
        <v>733</v>
      </c>
      <c r="D1013" s="65">
        <f>D1019+D1025+D1031+D1037</f>
        <v>888</v>
      </c>
      <c r="E1013" s="65">
        <v>21.5</v>
      </c>
      <c r="F1013" s="103">
        <f>(E1013/D1013-1)*100</f>
        <v>-97.57882882882883</v>
      </c>
    </row>
    <row r="1014" spans="1:6" s="8" customFormat="1" ht="16.5">
      <c r="A1014" s="430"/>
      <c r="B1014" s="472"/>
      <c r="C1014" s="69" t="s">
        <v>738</v>
      </c>
      <c r="D1014" s="65">
        <v>600</v>
      </c>
      <c r="E1014" s="65">
        <v>104.96</v>
      </c>
      <c r="F1014" s="103">
        <f>(E1014/D1014-1)*100</f>
        <v>-82.50666666666666</v>
      </c>
    </row>
    <row r="1015" spans="1:6" s="8" customFormat="1" ht="16.5">
      <c r="A1015" s="430"/>
      <c r="B1015" s="472"/>
      <c r="C1015" s="69" t="s">
        <v>739</v>
      </c>
      <c r="D1015" s="65">
        <v>0</v>
      </c>
      <c r="E1015" s="65">
        <v>894.01</v>
      </c>
      <c r="F1015" s="103" t="s">
        <v>1046</v>
      </c>
    </row>
    <row r="1016" spans="1:6" s="8" customFormat="1" ht="33">
      <c r="A1016" s="430"/>
      <c r="B1016" s="472"/>
      <c r="C1016" s="102" t="s">
        <v>736</v>
      </c>
      <c r="D1016" s="65">
        <v>0</v>
      </c>
      <c r="E1016" s="65">
        <v>0</v>
      </c>
      <c r="F1016" s="65" t="s">
        <v>1046</v>
      </c>
    </row>
    <row r="1017" spans="1:6" s="8" customFormat="1" ht="16.5">
      <c r="A1017" s="430"/>
      <c r="B1017" s="473"/>
      <c r="C1017" s="69" t="s">
        <v>737</v>
      </c>
      <c r="D1017" s="65">
        <v>0</v>
      </c>
      <c r="E1017" s="65">
        <v>0</v>
      </c>
      <c r="F1017" s="65" t="s">
        <v>1046</v>
      </c>
    </row>
    <row r="1018" spans="1:6" s="8" customFormat="1" ht="20.25" customHeight="1">
      <c r="A1018" s="430"/>
      <c r="B1018" s="341" t="s">
        <v>633</v>
      </c>
      <c r="C1018" s="70" t="s">
        <v>732</v>
      </c>
      <c r="D1018" s="48">
        <f>SUM(D1019:D1023)</f>
        <v>246</v>
      </c>
      <c r="E1018" s="48">
        <f>SUM(E1019:E1023)</f>
        <v>21.5</v>
      </c>
      <c r="F1018" s="185">
        <f>(E1018/D1018-1)*100</f>
        <v>-91.26016260162602</v>
      </c>
    </row>
    <row r="1019" spans="1:6" s="8" customFormat="1" ht="18.75" customHeight="1">
      <c r="A1019" s="430"/>
      <c r="B1019" s="467"/>
      <c r="C1019" s="70" t="s">
        <v>733</v>
      </c>
      <c r="D1019" s="48">
        <v>246</v>
      </c>
      <c r="E1019" s="48">
        <v>21.5</v>
      </c>
      <c r="F1019" s="185">
        <f>(E1019/D1019-1)*100</f>
        <v>-91.26016260162602</v>
      </c>
    </row>
    <row r="1020" spans="1:6" s="8" customFormat="1" ht="21.75" customHeight="1">
      <c r="A1020" s="430"/>
      <c r="B1020" s="467"/>
      <c r="C1020" s="70" t="s">
        <v>740</v>
      </c>
      <c r="D1020" s="48">
        <v>0</v>
      </c>
      <c r="E1020" s="48">
        <v>0</v>
      </c>
      <c r="F1020" s="48">
        <v>0</v>
      </c>
    </row>
    <row r="1021" spans="1:6" s="8" customFormat="1" ht="16.5">
      <c r="A1021" s="430"/>
      <c r="B1021" s="467"/>
      <c r="C1021" s="70" t="s">
        <v>735</v>
      </c>
      <c r="D1021" s="48">
        <v>0</v>
      </c>
      <c r="E1021" s="48">
        <v>0</v>
      </c>
      <c r="F1021" s="48">
        <v>0</v>
      </c>
    </row>
    <row r="1022" spans="1:6" s="8" customFormat="1" ht="16.5">
      <c r="A1022" s="430"/>
      <c r="B1022" s="467"/>
      <c r="C1022" s="186" t="s">
        <v>736</v>
      </c>
      <c r="D1022" s="48">
        <v>0</v>
      </c>
      <c r="E1022" s="48">
        <v>0</v>
      </c>
      <c r="F1022" s="48">
        <v>0</v>
      </c>
    </row>
    <row r="1023" spans="1:6" s="8" customFormat="1" ht="16.5">
      <c r="A1023" s="430"/>
      <c r="B1023" s="342"/>
      <c r="C1023" s="70" t="s">
        <v>737</v>
      </c>
      <c r="D1023" s="48">
        <v>0</v>
      </c>
      <c r="E1023" s="48">
        <v>0</v>
      </c>
      <c r="F1023" s="48">
        <v>0</v>
      </c>
    </row>
    <row r="1024" spans="1:6" s="8" customFormat="1" ht="17.25" customHeight="1">
      <c r="A1024" s="430"/>
      <c r="B1024" s="341" t="s">
        <v>238</v>
      </c>
      <c r="C1024" s="70" t="s">
        <v>732</v>
      </c>
      <c r="D1024" s="48">
        <f>SUM(D1025:D1029)</f>
        <v>0</v>
      </c>
      <c r="E1024" s="48">
        <f>SUM(E1025:E1029)</f>
        <v>894.01</v>
      </c>
      <c r="F1024" s="185" t="s">
        <v>1046</v>
      </c>
    </row>
    <row r="1025" spans="1:6" s="8" customFormat="1" ht="67.5" customHeight="1">
      <c r="A1025" s="430"/>
      <c r="B1025" s="467"/>
      <c r="C1025" s="70" t="s">
        <v>733</v>
      </c>
      <c r="D1025" s="48">
        <v>0</v>
      </c>
      <c r="E1025" s="48">
        <v>0</v>
      </c>
      <c r="F1025" s="185">
        <v>0</v>
      </c>
    </row>
    <row r="1026" spans="1:6" s="8" customFormat="1" ht="16.5">
      <c r="A1026" s="430"/>
      <c r="B1026" s="467"/>
      <c r="C1026" s="70" t="s">
        <v>734</v>
      </c>
      <c r="D1026" s="48">
        <v>0</v>
      </c>
      <c r="E1026" s="48">
        <v>0</v>
      </c>
      <c r="F1026" s="185">
        <v>0</v>
      </c>
    </row>
    <row r="1027" spans="1:6" s="8" customFormat="1" ht="16.5">
      <c r="A1027" s="430"/>
      <c r="B1027" s="467"/>
      <c r="C1027" s="70" t="s">
        <v>739</v>
      </c>
      <c r="D1027" s="48">
        <v>0</v>
      </c>
      <c r="E1027" s="48">
        <v>894.01</v>
      </c>
      <c r="F1027" s="185" t="s">
        <v>1046</v>
      </c>
    </row>
    <row r="1028" spans="1:6" s="8" customFormat="1" ht="16.5">
      <c r="A1028" s="430"/>
      <c r="B1028" s="467"/>
      <c r="C1028" s="186" t="s">
        <v>736</v>
      </c>
      <c r="D1028" s="48">
        <v>0</v>
      </c>
      <c r="E1028" s="48">
        <v>0</v>
      </c>
      <c r="F1028" s="185">
        <v>0</v>
      </c>
    </row>
    <row r="1029" spans="1:6" s="8" customFormat="1" ht="16.5">
      <c r="A1029" s="430"/>
      <c r="B1029" s="342"/>
      <c r="C1029" s="70" t="s">
        <v>737</v>
      </c>
      <c r="D1029" s="48">
        <v>0</v>
      </c>
      <c r="E1029" s="48">
        <v>0</v>
      </c>
      <c r="F1029" s="185">
        <v>0</v>
      </c>
    </row>
    <row r="1030" spans="1:6" s="8" customFormat="1" ht="26.25" customHeight="1">
      <c r="A1030" s="430"/>
      <c r="B1030" s="341" t="s">
        <v>239</v>
      </c>
      <c r="C1030" s="70" t="s">
        <v>732</v>
      </c>
      <c r="D1030" s="48">
        <f>SUM(D1031:D1035)</f>
        <v>642</v>
      </c>
      <c r="E1030" s="48">
        <f>SUM(E1031:E1035)</f>
        <v>0</v>
      </c>
      <c r="F1030" s="185">
        <f>(E1030/D1030-1)*100</f>
        <v>-100</v>
      </c>
    </row>
    <row r="1031" spans="1:6" s="8" customFormat="1" ht="18.75" customHeight="1">
      <c r="A1031" s="430"/>
      <c r="B1031" s="467"/>
      <c r="C1031" s="70" t="s">
        <v>733</v>
      </c>
      <c r="D1031" s="48">
        <v>642</v>
      </c>
      <c r="E1031" s="48">
        <v>0</v>
      </c>
      <c r="F1031" s="185">
        <f>(E1031/D1031-1)*100</f>
        <v>-100</v>
      </c>
    </row>
    <row r="1032" spans="1:6" s="8" customFormat="1" ht="20.25" customHeight="1">
      <c r="A1032" s="430"/>
      <c r="B1032" s="467"/>
      <c r="C1032" s="70" t="s">
        <v>738</v>
      </c>
      <c r="D1032" s="48">
        <v>0</v>
      </c>
      <c r="E1032" s="48">
        <v>0</v>
      </c>
      <c r="F1032" s="48">
        <v>0</v>
      </c>
    </row>
    <row r="1033" spans="1:6" s="8" customFormat="1" ht="18" customHeight="1">
      <c r="A1033" s="430"/>
      <c r="B1033" s="467"/>
      <c r="C1033" s="70" t="s">
        <v>739</v>
      </c>
      <c r="D1033" s="48">
        <v>0</v>
      </c>
      <c r="E1033" s="48">
        <v>0</v>
      </c>
      <c r="F1033" s="48">
        <v>0</v>
      </c>
    </row>
    <row r="1034" spans="1:6" s="8" customFormat="1" ht="16.5">
      <c r="A1034" s="430"/>
      <c r="B1034" s="467"/>
      <c r="C1034" s="186" t="s">
        <v>736</v>
      </c>
      <c r="D1034" s="48">
        <v>0</v>
      </c>
      <c r="E1034" s="48">
        <v>0</v>
      </c>
      <c r="F1034" s="48">
        <v>0</v>
      </c>
    </row>
    <row r="1035" spans="1:6" s="8" customFormat="1" ht="16.5">
      <c r="A1035" s="430"/>
      <c r="B1035" s="342"/>
      <c r="C1035" s="70" t="s">
        <v>737</v>
      </c>
      <c r="D1035" s="48">
        <v>0</v>
      </c>
      <c r="E1035" s="48">
        <v>0</v>
      </c>
      <c r="F1035" s="48">
        <v>0</v>
      </c>
    </row>
    <row r="1036" spans="1:6" s="8" customFormat="1" ht="27" customHeight="1">
      <c r="A1036" s="430"/>
      <c r="B1036" s="508" t="s">
        <v>984</v>
      </c>
      <c r="C1036" s="70" t="s">
        <v>732</v>
      </c>
      <c r="D1036" s="48">
        <f>SUM(D1037:D1041)</f>
        <v>600</v>
      </c>
      <c r="E1036" s="48">
        <f>SUM(E1037:E1041)</f>
        <v>104.96</v>
      </c>
      <c r="F1036" s="185">
        <f>(E1036/D1036-1)*100</f>
        <v>-82.50666666666666</v>
      </c>
    </row>
    <row r="1037" spans="1:6" s="8" customFormat="1" ht="16.5">
      <c r="A1037" s="430"/>
      <c r="B1037" s="509"/>
      <c r="C1037" s="70" t="s">
        <v>733</v>
      </c>
      <c r="D1037" s="48">
        <v>0</v>
      </c>
      <c r="E1037" s="48">
        <v>0</v>
      </c>
      <c r="F1037" s="185">
        <v>0</v>
      </c>
    </row>
    <row r="1038" spans="1:6" s="8" customFormat="1" ht="16.5">
      <c r="A1038" s="430"/>
      <c r="B1038" s="509"/>
      <c r="C1038" s="70" t="s">
        <v>738</v>
      </c>
      <c r="D1038" s="48">
        <v>600</v>
      </c>
      <c r="E1038" s="48">
        <v>104.96</v>
      </c>
      <c r="F1038" s="185">
        <f>(E1038/D1038-1)*100</f>
        <v>-82.50666666666666</v>
      </c>
    </row>
    <row r="1039" spans="1:6" s="8" customFormat="1" ht="16.5">
      <c r="A1039" s="430"/>
      <c r="B1039" s="509"/>
      <c r="C1039" s="70" t="s">
        <v>739</v>
      </c>
      <c r="D1039" s="48">
        <v>0</v>
      </c>
      <c r="E1039" s="48">
        <v>0</v>
      </c>
      <c r="F1039" s="185">
        <v>0</v>
      </c>
    </row>
    <row r="1040" spans="1:6" s="8" customFormat="1" ht="16.5">
      <c r="A1040" s="430"/>
      <c r="B1040" s="509"/>
      <c r="C1040" s="186" t="s">
        <v>736</v>
      </c>
      <c r="D1040" s="65">
        <v>0</v>
      </c>
      <c r="E1040" s="65">
        <v>0</v>
      </c>
      <c r="F1040" s="48">
        <v>0</v>
      </c>
    </row>
    <row r="1041" spans="1:6" s="8" customFormat="1" ht="16.5">
      <c r="A1041" s="430"/>
      <c r="B1041" s="510"/>
      <c r="C1041" s="70" t="s">
        <v>737</v>
      </c>
      <c r="D1041" s="65">
        <v>0</v>
      </c>
      <c r="E1041" s="65">
        <v>0</v>
      </c>
      <c r="F1041" s="48">
        <v>0</v>
      </c>
    </row>
    <row r="1042" spans="1:6" s="8" customFormat="1" ht="102" customHeight="1">
      <c r="A1042" s="4" t="s">
        <v>1140</v>
      </c>
      <c r="B1042" s="33" t="s">
        <v>1036</v>
      </c>
      <c r="C1042" s="77" t="s">
        <v>1039</v>
      </c>
      <c r="D1042" s="113">
        <v>587074</v>
      </c>
      <c r="E1042" s="114">
        <f>E1043+E1044+E1045+E1046</f>
        <v>284016.048</v>
      </c>
      <c r="F1042" s="78">
        <f aca="true" t="shared" si="18" ref="F1042:F1058">(E1042/D1042*100)-100</f>
        <v>-51.62176352555215</v>
      </c>
    </row>
    <row r="1043" spans="1:6" s="8" customFormat="1" ht="16.5">
      <c r="A1043" s="4"/>
      <c r="B1043" s="33"/>
      <c r="C1043" s="79" t="s">
        <v>1040</v>
      </c>
      <c r="D1043" s="113">
        <v>323969</v>
      </c>
      <c r="E1043" s="114">
        <f>E1048+E1058+E1068+E1094+E1114+E1144+E1099</f>
        <v>171907.465</v>
      </c>
      <c r="F1043" s="44">
        <f t="shared" si="18"/>
        <v>-46.937063422734894</v>
      </c>
    </row>
    <row r="1044" spans="1:6" s="8" customFormat="1" ht="16.5">
      <c r="A1044" s="4"/>
      <c r="B1044" s="33"/>
      <c r="C1044" s="79" t="s">
        <v>1041</v>
      </c>
      <c r="D1044" s="113">
        <v>61836</v>
      </c>
      <c r="E1044" s="114">
        <f>E1049+E1059+E1069+E1095+E1115+E1145</f>
        <v>67966.42</v>
      </c>
      <c r="F1044" s="44">
        <f t="shared" si="18"/>
        <v>9.913998318131817</v>
      </c>
    </row>
    <row r="1045" spans="1:6" s="8" customFormat="1" ht="16.5">
      <c r="A1045" s="4"/>
      <c r="B1045" s="33"/>
      <c r="C1045" s="77" t="s">
        <v>1042</v>
      </c>
      <c r="D1045" s="113">
        <v>46223</v>
      </c>
      <c r="E1045" s="114">
        <f>E1050+E1060+E1070+E1096+E1116+E1146</f>
        <v>44142.163</v>
      </c>
      <c r="F1045" s="44">
        <f t="shared" si="18"/>
        <v>-4.501735066958005</v>
      </c>
    </row>
    <row r="1046" spans="1:6" s="8" customFormat="1" ht="16.5">
      <c r="A1046" s="4"/>
      <c r="B1046" s="33"/>
      <c r="C1046" s="79" t="s">
        <v>1043</v>
      </c>
      <c r="D1046" s="113">
        <v>155046</v>
      </c>
      <c r="E1046" s="114">
        <f>E1051+E1061+E1071+E1097+E1117+E1147</f>
        <v>0</v>
      </c>
      <c r="F1046" s="44">
        <f t="shared" si="18"/>
        <v>-100</v>
      </c>
    </row>
    <row r="1047" spans="1:6" s="8" customFormat="1" ht="16.5">
      <c r="A1047" s="1"/>
      <c r="B1047" s="522" t="s">
        <v>498</v>
      </c>
      <c r="C1047" s="187" t="s">
        <v>1039</v>
      </c>
      <c r="D1047" s="188">
        <v>200</v>
      </c>
      <c r="E1047" s="114">
        <f>E1048+E1049+E1050+E1051</f>
        <v>98.427</v>
      </c>
      <c r="F1047" s="44">
        <f t="shared" si="18"/>
        <v>-50.7865</v>
      </c>
    </row>
    <row r="1048" spans="1:6" s="8" customFormat="1" ht="16.5" customHeight="1">
      <c r="A1048" s="1"/>
      <c r="B1048" s="522"/>
      <c r="C1048" s="187" t="s">
        <v>1040</v>
      </c>
      <c r="D1048" s="188">
        <v>200</v>
      </c>
      <c r="E1048" s="114">
        <f>E1053</f>
        <v>98.427</v>
      </c>
      <c r="F1048" s="44">
        <f t="shared" si="18"/>
        <v>-50.7865</v>
      </c>
    </row>
    <row r="1049" spans="1:6" s="8" customFormat="1" ht="16.5" customHeight="1">
      <c r="A1049" s="1"/>
      <c r="B1049" s="522"/>
      <c r="C1049" s="187" t="s">
        <v>1041</v>
      </c>
      <c r="D1049" s="189">
        <v>0</v>
      </c>
      <c r="E1049" s="114">
        <v>0</v>
      </c>
      <c r="F1049" s="44"/>
    </row>
    <row r="1050" spans="1:6" s="8" customFormat="1" ht="16.5" customHeight="1">
      <c r="A1050" s="1"/>
      <c r="B1050" s="522"/>
      <c r="C1050" s="187" t="s">
        <v>1042</v>
      </c>
      <c r="D1050" s="189">
        <v>0</v>
      </c>
      <c r="E1050" s="114">
        <v>0</v>
      </c>
      <c r="F1050" s="44"/>
    </row>
    <row r="1051" spans="1:6" s="8" customFormat="1" ht="16.5" customHeight="1">
      <c r="A1051" s="1"/>
      <c r="B1051" s="522"/>
      <c r="C1051" s="187" t="s">
        <v>1043</v>
      </c>
      <c r="D1051" s="189">
        <v>0</v>
      </c>
      <c r="E1051" s="114">
        <v>0</v>
      </c>
      <c r="F1051" s="44"/>
    </row>
    <row r="1052" spans="1:6" s="8" customFormat="1" ht="16.5" customHeight="1">
      <c r="A1052" s="1"/>
      <c r="B1052" s="474" t="s">
        <v>499</v>
      </c>
      <c r="C1052" s="32" t="s">
        <v>1039</v>
      </c>
      <c r="D1052" s="190">
        <v>200</v>
      </c>
      <c r="E1052" s="191">
        <f>E1053+E1054+E1055+E1056</f>
        <v>98.427</v>
      </c>
      <c r="F1052" s="43">
        <f t="shared" si="18"/>
        <v>-50.7865</v>
      </c>
    </row>
    <row r="1053" spans="1:6" s="8" customFormat="1" ht="16.5" customHeight="1">
      <c r="A1053" s="1"/>
      <c r="B1053" s="474"/>
      <c r="C1053" s="32" t="s">
        <v>1040</v>
      </c>
      <c r="D1053" s="190">
        <v>200</v>
      </c>
      <c r="E1053" s="191">
        <v>98.427</v>
      </c>
      <c r="F1053" s="43">
        <f t="shared" si="18"/>
        <v>-50.7865</v>
      </c>
    </row>
    <row r="1054" spans="1:6" s="8" customFormat="1" ht="16.5" customHeight="1">
      <c r="A1054" s="1"/>
      <c r="B1054" s="474"/>
      <c r="C1054" s="32" t="s">
        <v>1041</v>
      </c>
      <c r="D1054" s="192">
        <v>0</v>
      </c>
      <c r="E1054" s="191">
        <v>0</v>
      </c>
      <c r="F1054" s="43"/>
    </row>
    <row r="1055" spans="1:6" s="8" customFormat="1" ht="16.5" customHeight="1">
      <c r="A1055" s="1"/>
      <c r="B1055" s="474"/>
      <c r="C1055" s="32" t="s">
        <v>1042</v>
      </c>
      <c r="D1055" s="192">
        <v>0</v>
      </c>
      <c r="E1055" s="191">
        <v>0</v>
      </c>
      <c r="F1055" s="43"/>
    </row>
    <row r="1056" spans="1:6" s="8" customFormat="1" ht="16.5">
      <c r="A1056" s="1"/>
      <c r="B1056" s="474"/>
      <c r="C1056" s="32" t="s">
        <v>1043</v>
      </c>
      <c r="D1056" s="193">
        <v>0</v>
      </c>
      <c r="E1056" s="191">
        <v>0</v>
      </c>
      <c r="F1056" s="43"/>
    </row>
    <row r="1057" spans="1:6" s="8" customFormat="1" ht="16.5">
      <c r="A1057" s="1"/>
      <c r="B1057" s="522" t="s">
        <v>500</v>
      </c>
      <c r="C1057" s="187" t="s">
        <v>1039</v>
      </c>
      <c r="D1057" s="113">
        <v>169531</v>
      </c>
      <c r="E1057" s="114">
        <f>E1058+E1059+E1060+E1061</f>
        <v>6368.596</v>
      </c>
      <c r="F1057" s="44">
        <f t="shared" si="18"/>
        <v>-96.2434032713781</v>
      </c>
    </row>
    <row r="1058" spans="1:6" s="8" customFormat="1" ht="33">
      <c r="A1058" s="1"/>
      <c r="B1058" s="522"/>
      <c r="C1058" s="187" t="s">
        <v>1040</v>
      </c>
      <c r="D1058" s="113">
        <v>23465</v>
      </c>
      <c r="E1058" s="114">
        <f>E1063</f>
        <v>6368.596</v>
      </c>
      <c r="F1058" s="44">
        <f t="shared" si="18"/>
        <v>-72.85916897506925</v>
      </c>
    </row>
    <row r="1059" spans="1:6" s="8" customFormat="1" ht="16.5">
      <c r="A1059" s="1"/>
      <c r="B1059" s="522"/>
      <c r="C1059" s="187" t="s">
        <v>1041</v>
      </c>
      <c r="D1059" s="194">
        <v>0</v>
      </c>
      <c r="E1059" s="114">
        <v>0</v>
      </c>
      <c r="F1059" s="118" t="s">
        <v>1046</v>
      </c>
    </row>
    <row r="1060" spans="1:6" s="8" customFormat="1" ht="16.5" customHeight="1">
      <c r="A1060" s="1"/>
      <c r="B1060" s="522"/>
      <c r="C1060" s="187" t="s">
        <v>1042</v>
      </c>
      <c r="D1060" s="194">
        <v>0</v>
      </c>
      <c r="E1060" s="114">
        <v>0</v>
      </c>
      <c r="F1060" s="118" t="s">
        <v>1046</v>
      </c>
    </row>
    <row r="1061" spans="1:6" s="8" customFormat="1" ht="16.5" customHeight="1">
      <c r="A1061" s="1"/>
      <c r="B1061" s="522"/>
      <c r="C1061" s="187" t="s">
        <v>1043</v>
      </c>
      <c r="D1061" s="113">
        <v>146046</v>
      </c>
      <c r="E1061" s="114">
        <v>0</v>
      </c>
      <c r="F1061" s="44">
        <f>(E1061/D1061*100)-100</f>
        <v>-100</v>
      </c>
    </row>
    <row r="1062" spans="1:6" s="8" customFormat="1" ht="16.5" customHeight="1">
      <c r="A1062" s="1"/>
      <c r="B1062" s="333" t="s">
        <v>501</v>
      </c>
      <c r="C1062" s="32" t="s">
        <v>1039</v>
      </c>
      <c r="D1062" s="196">
        <v>169531</v>
      </c>
      <c r="E1062" s="191">
        <f>E1063+E1064+E1065+E1066</f>
        <v>6368.596</v>
      </c>
      <c r="F1062" s="43">
        <f>(E1062/D1062*100)-100</f>
        <v>-96.2434032713781</v>
      </c>
    </row>
    <row r="1063" spans="1:6" s="8" customFormat="1" ht="16.5" customHeight="1">
      <c r="A1063" s="1"/>
      <c r="B1063" s="333"/>
      <c r="C1063" s="32" t="s">
        <v>1040</v>
      </c>
      <c r="D1063" s="196">
        <v>23485</v>
      </c>
      <c r="E1063" s="191">
        <v>6368.596</v>
      </c>
      <c r="F1063" s="43">
        <f>(E1063/D1063*100)-100</f>
        <v>-72.88228230785607</v>
      </c>
    </row>
    <row r="1064" spans="1:6" s="8" customFormat="1" ht="16.5" customHeight="1">
      <c r="A1064" s="1"/>
      <c r="B1064" s="333"/>
      <c r="C1064" s="32" t="s">
        <v>1041</v>
      </c>
      <c r="D1064" s="193">
        <v>0</v>
      </c>
      <c r="E1064" s="191">
        <v>0</v>
      </c>
      <c r="F1064" s="10" t="s">
        <v>1046</v>
      </c>
    </row>
    <row r="1065" spans="1:6" s="8" customFormat="1" ht="16.5" customHeight="1">
      <c r="A1065" s="1"/>
      <c r="B1065" s="333"/>
      <c r="C1065" s="32" t="s">
        <v>1042</v>
      </c>
      <c r="D1065" s="193">
        <v>0</v>
      </c>
      <c r="E1065" s="191">
        <v>0</v>
      </c>
      <c r="F1065" s="10" t="s">
        <v>1046</v>
      </c>
    </row>
    <row r="1066" spans="1:6" s="8" customFormat="1" ht="16.5" customHeight="1">
      <c r="A1066" s="1"/>
      <c r="B1066" s="333"/>
      <c r="C1066" s="32" t="s">
        <v>1043</v>
      </c>
      <c r="D1066" s="112">
        <v>146046</v>
      </c>
      <c r="E1066" s="191">
        <v>0</v>
      </c>
      <c r="F1066" s="43">
        <f aca="true" t="shared" si="19" ref="F1066:F1079">(E1066/D1066*100)-100</f>
        <v>-100</v>
      </c>
    </row>
    <row r="1067" spans="1:6" s="8" customFormat="1" ht="16.5" customHeight="1">
      <c r="A1067" s="1"/>
      <c r="B1067" s="522" t="s">
        <v>502</v>
      </c>
      <c r="C1067" s="187" t="s">
        <v>1039</v>
      </c>
      <c r="D1067" s="197">
        <v>219620</v>
      </c>
      <c r="E1067" s="114">
        <f>E1068+E1069+E1070+E1071</f>
        <v>202544.24</v>
      </c>
      <c r="F1067" s="44">
        <f t="shared" si="19"/>
        <v>-7.7751388762407885</v>
      </c>
    </row>
    <row r="1068" spans="1:6" s="8" customFormat="1" ht="16.5" customHeight="1">
      <c r="A1068" s="1"/>
      <c r="B1068" s="522"/>
      <c r="C1068" s="187" t="s">
        <v>1040</v>
      </c>
      <c r="D1068" s="198">
        <v>111661</v>
      </c>
      <c r="E1068" s="114">
        <v>90467.32</v>
      </c>
      <c r="F1068" s="44">
        <f t="shared" si="19"/>
        <v>-18.980378108739842</v>
      </c>
    </row>
    <row r="1069" spans="1:6" s="8" customFormat="1" ht="16.5" customHeight="1">
      <c r="A1069" s="1"/>
      <c r="B1069" s="522"/>
      <c r="C1069" s="187" t="s">
        <v>1041</v>
      </c>
      <c r="D1069" s="198">
        <v>61836</v>
      </c>
      <c r="E1069" s="114">
        <v>67966.42</v>
      </c>
      <c r="F1069" s="44">
        <f t="shared" si="19"/>
        <v>9.913998318131817</v>
      </c>
    </row>
    <row r="1070" spans="1:6" s="8" customFormat="1" ht="16.5" customHeight="1">
      <c r="A1070" s="1"/>
      <c r="B1070" s="522"/>
      <c r="C1070" s="187" t="s">
        <v>1042</v>
      </c>
      <c r="D1070" s="198">
        <v>46123</v>
      </c>
      <c r="E1070" s="114">
        <v>44110.5</v>
      </c>
      <c r="F1070" s="44">
        <f t="shared" si="19"/>
        <v>-4.363332827439663</v>
      </c>
    </row>
    <row r="1071" spans="1:6" s="8" customFormat="1" ht="16.5" customHeight="1">
      <c r="A1071" s="1"/>
      <c r="B1071" s="522"/>
      <c r="C1071" s="187" t="s">
        <v>1043</v>
      </c>
      <c r="D1071" s="199">
        <v>0</v>
      </c>
      <c r="E1071" s="114">
        <v>0</v>
      </c>
      <c r="F1071" s="44"/>
    </row>
    <row r="1072" spans="1:6" s="8" customFormat="1" ht="16.5" customHeight="1">
      <c r="A1072" s="1"/>
      <c r="B1072" s="341" t="s">
        <v>503</v>
      </c>
      <c r="C1072" s="32" t="s">
        <v>1039</v>
      </c>
      <c r="D1072" s="111">
        <v>129935</v>
      </c>
      <c r="E1072" s="191">
        <f>E1073+E1074+E1075+E1076</f>
        <v>118666.451</v>
      </c>
      <c r="F1072" s="43">
        <f t="shared" si="19"/>
        <v>-8.672450840805013</v>
      </c>
    </row>
    <row r="1073" spans="1:6" s="8" customFormat="1" ht="16.5" customHeight="1">
      <c r="A1073" s="1"/>
      <c r="B1073" s="467"/>
      <c r="C1073" s="32" t="s">
        <v>1040</v>
      </c>
      <c r="D1073" s="111">
        <v>83812</v>
      </c>
      <c r="E1073" s="191">
        <v>74555.954</v>
      </c>
      <c r="F1073" s="43">
        <f t="shared" si="19"/>
        <v>-11.043819500787478</v>
      </c>
    </row>
    <row r="1074" spans="1:6" s="8" customFormat="1" ht="16.5" customHeight="1">
      <c r="A1074" s="1"/>
      <c r="B1074" s="467"/>
      <c r="C1074" s="32" t="s">
        <v>1041</v>
      </c>
      <c r="D1074" s="111">
        <v>0</v>
      </c>
      <c r="E1074" s="191">
        <v>0</v>
      </c>
      <c r="F1074" s="10" t="s">
        <v>1046</v>
      </c>
    </row>
    <row r="1075" spans="1:6" s="8" customFormat="1" ht="16.5" customHeight="1">
      <c r="A1075" s="1"/>
      <c r="B1075" s="467"/>
      <c r="C1075" s="32" t="s">
        <v>1042</v>
      </c>
      <c r="D1075" s="112">
        <v>46123</v>
      </c>
      <c r="E1075" s="191">
        <f>13836.945+30273.552</f>
        <v>44110.497</v>
      </c>
      <c r="F1075" s="43">
        <f t="shared" si="19"/>
        <v>-4.363339331786747</v>
      </c>
    </row>
    <row r="1076" spans="1:6" s="8" customFormat="1" ht="44.25" customHeight="1">
      <c r="A1076" s="1"/>
      <c r="B1076" s="342"/>
      <c r="C1076" s="32" t="s">
        <v>1043</v>
      </c>
      <c r="D1076" s="111">
        <v>0</v>
      </c>
      <c r="E1076" s="191">
        <v>0</v>
      </c>
      <c r="F1076" s="10" t="s">
        <v>1046</v>
      </c>
    </row>
    <row r="1077" spans="1:6" s="8" customFormat="1" ht="16.5" customHeight="1">
      <c r="A1077" s="1"/>
      <c r="B1077" s="333" t="s">
        <v>504</v>
      </c>
      <c r="C1077" s="32" t="s">
        <v>1039</v>
      </c>
      <c r="D1077" s="112">
        <v>61836</v>
      </c>
      <c r="E1077" s="191">
        <f>E1078+E1079+E1080+E1081</f>
        <v>67966.417</v>
      </c>
      <c r="F1077" s="43">
        <f t="shared" si="19"/>
        <v>9.913993466589062</v>
      </c>
    </row>
    <row r="1078" spans="1:6" s="8" customFormat="1" ht="16.5" customHeight="1">
      <c r="A1078" s="1"/>
      <c r="B1078" s="333"/>
      <c r="C1078" s="32" t="s">
        <v>1040</v>
      </c>
      <c r="D1078" s="112">
        <v>0</v>
      </c>
      <c r="E1078" s="191">
        <v>0</v>
      </c>
      <c r="F1078" s="10" t="s">
        <v>1046</v>
      </c>
    </row>
    <row r="1079" spans="1:6" s="8" customFormat="1" ht="16.5" customHeight="1">
      <c r="A1079" s="1"/>
      <c r="B1079" s="333"/>
      <c r="C1079" s="32" t="s">
        <v>1041</v>
      </c>
      <c r="D1079" s="112">
        <v>61836</v>
      </c>
      <c r="E1079" s="191">
        <v>67966.417</v>
      </c>
      <c r="F1079" s="43">
        <f t="shared" si="19"/>
        <v>9.913993466589062</v>
      </c>
    </row>
    <row r="1080" spans="1:6" s="8" customFormat="1" ht="16.5" customHeight="1">
      <c r="A1080" s="1"/>
      <c r="B1080" s="333"/>
      <c r="C1080" s="32" t="s">
        <v>1042</v>
      </c>
      <c r="D1080" s="111">
        <v>0</v>
      </c>
      <c r="E1080" s="191">
        <v>0</v>
      </c>
      <c r="F1080" s="10" t="s">
        <v>1046</v>
      </c>
    </row>
    <row r="1081" spans="1:6" s="8" customFormat="1" ht="16.5" customHeight="1">
      <c r="A1081" s="1"/>
      <c r="B1081" s="333"/>
      <c r="C1081" s="32" t="s">
        <v>1043</v>
      </c>
      <c r="D1081" s="111">
        <v>0</v>
      </c>
      <c r="E1081" s="191">
        <v>0</v>
      </c>
      <c r="F1081" s="10" t="s">
        <v>1046</v>
      </c>
    </row>
    <row r="1082" spans="1:6" s="8" customFormat="1" ht="16.5" customHeight="1">
      <c r="A1082" s="1"/>
      <c r="B1082" s="474" t="s">
        <v>505</v>
      </c>
      <c r="C1082" s="32" t="s">
        <v>1039</v>
      </c>
      <c r="D1082" s="112">
        <v>27849</v>
      </c>
      <c r="E1082" s="191">
        <f>E1083+E1084+E1085+E1086</f>
        <v>15510.516</v>
      </c>
      <c r="F1082" s="43">
        <f>(E1082/D1082*100)-100</f>
        <v>-44.30494452224496</v>
      </c>
    </row>
    <row r="1083" spans="1:6" s="8" customFormat="1" ht="16.5" customHeight="1">
      <c r="A1083" s="1"/>
      <c r="B1083" s="474"/>
      <c r="C1083" s="32" t="s">
        <v>1040</v>
      </c>
      <c r="D1083" s="112">
        <v>27849</v>
      </c>
      <c r="E1083" s="191">
        <v>15510.516</v>
      </c>
      <c r="F1083" s="43">
        <f>(E1083/D1083*100)-100</f>
        <v>-44.30494452224496</v>
      </c>
    </row>
    <row r="1084" spans="1:6" s="8" customFormat="1" ht="16.5" customHeight="1">
      <c r="A1084" s="1"/>
      <c r="B1084" s="474"/>
      <c r="C1084" s="32" t="s">
        <v>1041</v>
      </c>
      <c r="D1084" s="111">
        <v>0</v>
      </c>
      <c r="E1084" s="191">
        <v>0</v>
      </c>
      <c r="F1084" s="10" t="s">
        <v>1046</v>
      </c>
    </row>
    <row r="1085" spans="1:6" s="8" customFormat="1" ht="16.5" customHeight="1">
      <c r="A1085" s="1"/>
      <c r="B1085" s="474"/>
      <c r="C1085" s="32" t="s">
        <v>1042</v>
      </c>
      <c r="D1085" s="111">
        <v>0</v>
      </c>
      <c r="E1085" s="191">
        <v>0</v>
      </c>
      <c r="F1085" s="10" t="s">
        <v>1046</v>
      </c>
    </row>
    <row r="1086" spans="1:6" s="8" customFormat="1" ht="28.5" customHeight="1">
      <c r="A1086" s="1"/>
      <c r="B1086" s="474"/>
      <c r="C1086" s="32" t="s">
        <v>1043</v>
      </c>
      <c r="D1086" s="200">
        <v>0</v>
      </c>
      <c r="E1086" s="191">
        <v>0</v>
      </c>
      <c r="F1086" s="10" t="s">
        <v>1046</v>
      </c>
    </row>
    <row r="1087" spans="1:6" s="8" customFormat="1" ht="16.5" customHeight="1">
      <c r="A1087" s="1"/>
      <c r="B1087" s="341" t="s">
        <v>506</v>
      </c>
      <c r="C1087" s="328" t="s">
        <v>1039</v>
      </c>
      <c r="D1087" s="200">
        <v>0</v>
      </c>
      <c r="E1087" s="191">
        <f>E1088+E1089+E1090+E1091</f>
        <v>400.85</v>
      </c>
      <c r="F1087" s="10" t="s">
        <v>1046</v>
      </c>
    </row>
    <row r="1088" spans="1:6" s="8" customFormat="1" ht="16.5" customHeight="1">
      <c r="A1088" s="1"/>
      <c r="B1088" s="467"/>
      <c r="C1088" s="328"/>
      <c r="D1088" s="200">
        <v>0</v>
      </c>
      <c r="E1088" s="191">
        <f>272.6+128.25</f>
        <v>400.85</v>
      </c>
      <c r="F1088" s="10"/>
    </row>
    <row r="1089" spans="1:6" s="8" customFormat="1" ht="16.5" customHeight="1">
      <c r="A1089" s="1"/>
      <c r="B1089" s="467"/>
      <c r="C1089" s="32" t="s">
        <v>1040</v>
      </c>
      <c r="D1089" s="200">
        <v>0</v>
      </c>
      <c r="E1089" s="191">
        <v>0</v>
      </c>
      <c r="F1089" s="10" t="s">
        <v>1046</v>
      </c>
    </row>
    <row r="1090" spans="1:6" s="8" customFormat="1" ht="16.5" customHeight="1">
      <c r="A1090" s="1"/>
      <c r="B1090" s="467"/>
      <c r="C1090" s="32" t="s">
        <v>1041</v>
      </c>
      <c r="D1090" s="111">
        <v>0</v>
      </c>
      <c r="E1090" s="191">
        <v>0</v>
      </c>
      <c r="F1090" s="10" t="s">
        <v>1046</v>
      </c>
    </row>
    <row r="1091" spans="1:6" s="8" customFormat="1" ht="16.5" customHeight="1">
      <c r="A1091" s="1"/>
      <c r="B1091" s="467"/>
      <c r="C1091" s="32" t="s">
        <v>1042</v>
      </c>
      <c r="D1091" s="111">
        <v>0</v>
      </c>
      <c r="E1091" s="191">
        <v>0</v>
      </c>
      <c r="F1091" s="10" t="s">
        <v>1046</v>
      </c>
    </row>
    <row r="1092" spans="1:6" s="8" customFormat="1" ht="16.5" customHeight="1">
      <c r="A1092" s="1"/>
      <c r="B1092" s="342"/>
      <c r="C1092" s="32" t="s">
        <v>1043</v>
      </c>
      <c r="D1092" s="111">
        <v>0</v>
      </c>
      <c r="E1092" s="191">
        <v>0</v>
      </c>
      <c r="F1092" s="10" t="s">
        <v>1046</v>
      </c>
    </row>
    <row r="1093" spans="1:6" s="8" customFormat="1" ht="16.5" customHeight="1">
      <c r="A1093" s="1"/>
      <c r="B1093" s="24"/>
      <c r="C1093" s="32" t="s">
        <v>1039</v>
      </c>
      <c r="D1093" s="111">
        <v>0</v>
      </c>
      <c r="E1093" s="191">
        <v>0</v>
      </c>
      <c r="F1093" s="10" t="s">
        <v>1046</v>
      </c>
    </row>
    <row r="1094" spans="1:6" s="8" customFormat="1" ht="57" customHeight="1">
      <c r="A1094" s="1"/>
      <c r="B1094" s="30" t="s">
        <v>490</v>
      </c>
      <c r="C1094" s="32" t="s">
        <v>1040</v>
      </c>
      <c r="D1094" s="111">
        <v>0</v>
      </c>
      <c r="E1094" s="191"/>
      <c r="F1094" s="10" t="s">
        <v>1046</v>
      </c>
    </row>
    <row r="1095" spans="1:6" s="8" customFormat="1" ht="16.5" customHeight="1">
      <c r="A1095" s="1"/>
      <c r="B1095" s="22"/>
      <c r="C1095" s="32" t="s">
        <v>1041</v>
      </c>
      <c r="D1095" s="111">
        <v>0</v>
      </c>
      <c r="E1095" s="191">
        <v>0</v>
      </c>
      <c r="F1095" s="10" t="s">
        <v>1046</v>
      </c>
    </row>
    <row r="1096" spans="1:6" s="8" customFormat="1" ht="44.25" customHeight="1">
      <c r="A1096" s="1"/>
      <c r="B1096" s="22"/>
      <c r="C1096" s="32" t="s">
        <v>1042</v>
      </c>
      <c r="D1096" s="111">
        <v>0</v>
      </c>
      <c r="E1096" s="191">
        <v>0</v>
      </c>
      <c r="F1096" s="10" t="s">
        <v>1046</v>
      </c>
    </row>
    <row r="1097" spans="1:6" s="8" customFormat="1" ht="16.5" customHeight="1">
      <c r="A1097" s="1"/>
      <c r="B1097" s="22"/>
      <c r="C1097" s="32" t="s">
        <v>1043</v>
      </c>
      <c r="D1097" s="111">
        <v>0</v>
      </c>
      <c r="E1097" s="191">
        <v>0</v>
      </c>
      <c r="F1097" s="43"/>
    </row>
    <row r="1098" spans="1:6" s="8" customFormat="1" ht="16.5" customHeight="1">
      <c r="A1098" s="1"/>
      <c r="B1098" s="522" t="s">
        <v>491</v>
      </c>
      <c r="C1098" s="187" t="s">
        <v>1039</v>
      </c>
      <c r="D1098" s="194">
        <v>1403</v>
      </c>
      <c r="E1098" s="114">
        <f>E1099+E1100+E1101+E1102</f>
        <v>574.573</v>
      </c>
      <c r="F1098" s="44">
        <f>(E1098/D1098*100)-100</f>
        <v>-59.04682822523164</v>
      </c>
    </row>
    <row r="1099" spans="1:6" s="8" customFormat="1" ht="16.5" customHeight="1">
      <c r="A1099" s="1"/>
      <c r="B1099" s="522"/>
      <c r="C1099" s="187" t="s">
        <v>1040</v>
      </c>
      <c r="D1099" s="194">
        <v>1403</v>
      </c>
      <c r="E1099" s="114">
        <f>E1100+E1101+E1102+E1103</f>
        <v>574.573</v>
      </c>
      <c r="F1099" s="44">
        <f>(E1099/D1099*100)-100</f>
        <v>-59.04682822523164</v>
      </c>
    </row>
    <row r="1100" spans="1:6" s="8" customFormat="1" ht="16.5" customHeight="1">
      <c r="A1100" s="1"/>
      <c r="B1100" s="522"/>
      <c r="C1100" s="187" t="s">
        <v>1041</v>
      </c>
      <c r="D1100" s="194"/>
      <c r="E1100" s="114"/>
      <c r="F1100" s="44"/>
    </row>
    <row r="1101" spans="1:6" s="8" customFormat="1" ht="16.5">
      <c r="A1101" s="1"/>
      <c r="B1101" s="522"/>
      <c r="C1101" s="187" t="s">
        <v>1042</v>
      </c>
      <c r="D1101" s="194">
        <v>0</v>
      </c>
      <c r="E1101" s="114">
        <v>0</v>
      </c>
      <c r="F1101" s="118" t="s">
        <v>1046</v>
      </c>
    </row>
    <row r="1102" spans="1:6" s="8" customFormat="1" ht="19.5" customHeight="1">
      <c r="A1102" s="1"/>
      <c r="B1102" s="522"/>
      <c r="C1102" s="187" t="s">
        <v>1043</v>
      </c>
      <c r="D1102" s="194">
        <v>0</v>
      </c>
      <c r="E1102" s="114">
        <v>0</v>
      </c>
      <c r="F1102" s="44"/>
    </row>
    <row r="1103" spans="1:6" s="8" customFormat="1" ht="20.25" customHeight="1">
      <c r="A1103" s="1"/>
      <c r="B1103" s="474" t="s">
        <v>492</v>
      </c>
      <c r="C1103" s="32" t="s">
        <v>1039</v>
      </c>
      <c r="D1103" s="196">
        <v>1395</v>
      </c>
      <c r="E1103" s="191">
        <f>E1104+E1105+E1106+E1107</f>
        <v>574.573</v>
      </c>
      <c r="F1103" s="43">
        <f>(E1103/D1103*100)-100</f>
        <v>-58.81197132616487</v>
      </c>
    </row>
    <row r="1104" spans="1:6" s="8" customFormat="1" ht="18" customHeight="1">
      <c r="A1104" s="1"/>
      <c r="B1104" s="474"/>
      <c r="C1104" s="32" t="s">
        <v>1040</v>
      </c>
      <c r="D1104" s="196">
        <v>1395</v>
      </c>
      <c r="E1104" s="191">
        <v>574.573</v>
      </c>
      <c r="F1104" s="43">
        <f>(E1104/D1104*100)-100</f>
        <v>-58.81197132616487</v>
      </c>
    </row>
    <row r="1105" spans="1:6" s="8" customFormat="1" ht="24" customHeight="1">
      <c r="A1105" s="1"/>
      <c r="B1105" s="474"/>
      <c r="C1105" s="32" t="s">
        <v>1041</v>
      </c>
      <c r="D1105" s="193">
        <v>0</v>
      </c>
      <c r="E1105" s="191">
        <v>0</v>
      </c>
      <c r="F1105" s="43"/>
    </row>
    <row r="1106" spans="1:6" s="8" customFormat="1" ht="18.75" customHeight="1">
      <c r="A1106" s="1"/>
      <c r="B1106" s="474"/>
      <c r="C1106" s="32" t="s">
        <v>1042</v>
      </c>
      <c r="D1106" s="193">
        <v>0</v>
      </c>
      <c r="E1106" s="191">
        <v>0</v>
      </c>
      <c r="F1106" s="43"/>
    </row>
    <row r="1107" spans="1:6" s="8" customFormat="1" ht="13.5" customHeight="1" outlineLevel="1">
      <c r="A1107" s="1"/>
      <c r="B1107" s="474"/>
      <c r="C1107" s="32" t="s">
        <v>1043</v>
      </c>
      <c r="D1107" s="193"/>
      <c r="E1107" s="191"/>
      <c r="F1107" s="43"/>
    </row>
    <row r="1108" spans="1:6" s="8" customFormat="1" ht="21" customHeight="1" outlineLevel="1">
      <c r="A1108" s="1"/>
      <c r="B1108" s="474" t="s">
        <v>493</v>
      </c>
      <c r="C1108" s="32" t="s">
        <v>1039</v>
      </c>
      <c r="D1108" s="193">
        <v>0</v>
      </c>
      <c r="E1108" s="191">
        <v>0</v>
      </c>
      <c r="F1108" s="43"/>
    </row>
    <row r="1109" spans="1:6" s="8" customFormat="1" ht="21" customHeight="1" outlineLevel="1">
      <c r="A1109" s="1"/>
      <c r="B1109" s="474"/>
      <c r="C1109" s="32" t="s">
        <v>1040</v>
      </c>
      <c r="D1109" s="196">
        <v>7</v>
      </c>
      <c r="E1109" s="191">
        <v>0</v>
      </c>
      <c r="F1109" s="43">
        <f aca="true" t="shared" si="20" ref="F1109:F1129">(E1109/D1109*100)-100</f>
        <v>-100</v>
      </c>
    </row>
    <row r="1110" spans="1:6" s="8" customFormat="1" ht="14.25" customHeight="1" outlineLevel="1">
      <c r="A1110" s="1"/>
      <c r="B1110" s="474"/>
      <c r="C1110" s="32" t="s">
        <v>1041</v>
      </c>
      <c r="D1110" s="196">
        <v>7</v>
      </c>
      <c r="E1110" s="191">
        <v>0</v>
      </c>
      <c r="F1110" s="43">
        <f t="shared" si="20"/>
        <v>-100</v>
      </c>
    </row>
    <row r="1111" spans="1:6" s="8" customFormat="1" ht="18.75" customHeight="1" outlineLevel="1">
      <c r="A1111" s="1"/>
      <c r="B1111" s="474"/>
      <c r="C1111" s="32" t="s">
        <v>1042</v>
      </c>
      <c r="D1111" s="193">
        <v>0</v>
      </c>
      <c r="E1111" s="191">
        <v>0</v>
      </c>
      <c r="F1111" s="43" t="e">
        <f t="shared" si="20"/>
        <v>#DIV/0!</v>
      </c>
    </row>
    <row r="1112" spans="1:6" s="8" customFormat="1" ht="15.75" customHeight="1" outlineLevel="1">
      <c r="A1112" s="1"/>
      <c r="B1112" s="474"/>
      <c r="C1112" s="32" t="s">
        <v>1043</v>
      </c>
      <c r="D1112" s="193">
        <v>0</v>
      </c>
      <c r="E1112" s="191">
        <v>0</v>
      </c>
      <c r="F1112" s="43" t="e">
        <f t="shared" si="20"/>
        <v>#DIV/0!</v>
      </c>
    </row>
    <row r="1113" spans="1:6" s="8" customFormat="1" ht="28.5" customHeight="1" outlineLevel="1">
      <c r="A1113" s="1"/>
      <c r="B1113" s="481" t="s">
        <v>494</v>
      </c>
      <c r="C1113" s="187" t="s">
        <v>1039</v>
      </c>
      <c r="D1113" s="113">
        <v>157680</v>
      </c>
      <c r="E1113" s="114">
        <v>57274.02</v>
      </c>
      <c r="F1113" s="44">
        <f t="shared" si="20"/>
        <v>-63.67705479452055</v>
      </c>
    </row>
    <row r="1114" spans="1:6" s="8" customFormat="1" ht="19.5" customHeight="1" outlineLevel="1">
      <c r="A1114" s="1"/>
      <c r="B1114" s="482"/>
      <c r="C1114" s="187" t="s">
        <v>1040</v>
      </c>
      <c r="D1114" s="113">
        <v>148580</v>
      </c>
      <c r="E1114" s="114">
        <v>57242.36</v>
      </c>
      <c r="F1114" s="44">
        <f t="shared" si="20"/>
        <v>-61.47371113205008</v>
      </c>
    </row>
    <row r="1115" spans="1:6" s="8" customFormat="1" ht="19.5" customHeight="1" outlineLevel="1">
      <c r="A1115" s="1"/>
      <c r="B1115" s="482"/>
      <c r="C1115" s="187" t="s">
        <v>1041</v>
      </c>
      <c r="D1115" s="194">
        <v>0</v>
      </c>
      <c r="E1115" s="114">
        <v>0</v>
      </c>
      <c r="F1115" s="44"/>
    </row>
    <row r="1116" spans="1:6" s="8" customFormat="1" ht="18" customHeight="1" outlineLevel="1">
      <c r="A1116" s="1"/>
      <c r="B1116" s="482"/>
      <c r="C1116" s="187" t="s">
        <v>1042</v>
      </c>
      <c r="D1116" s="113">
        <v>100</v>
      </c>
      <c r="E1116" s="114">
        <f>E1121+E1126+E1131+E1136+E1141</f>
        <v>31.663</v>
      </c>
      <c r="F1116" s="44">
        <f t="shared" si="20"/>
        <v>-68.33699999999999</v>
      </c>
    </row>
    <row r="1117" spans="1:6" s="8" customFormat="1" ht="21" customHeight="1" outlineLevel="1">
      <c r="A1117" s="1"/>
      <c r="B1117" s="483"/>
      <c r="C1117" s="187" t="s">
        <v>1043</v>
      </c>
      <c r="D1117" s="113">
        <v>9000</v>
      </c>
      <c r="E1117" s="114">
        <f>E1122+E1127+E1132+E1137+E1142</f>
        <v>0</v>
      </c>
      <c r="F1117" s="44">
        <f t="shared" si="20"/>
        <v>-100</v>
      </c>
    </row>
    <row r="1118" spans="1:6" s="8" customFormat="1" ht="21.75" customHeight="1" outlineLevel="1">
      <c r="A1118" s="1"/>
      <c r="B1118" s="539" t="s">
        <v>495</v>
      </c>
      <c r="C1118" s="32" t="s">
        <v>1039</v>
      </c>
      <c r="D1118" s="196">
        <v>151870</v>
      </c>
      <c r="E1118" s="191">
        <f>E1119+E1120+E1121+E1122</f>
        <v>48202.675</v>
      </c>
      <c r="F1118" s="43">
        <f t="shared" si="20"/>
        <v>-68.26056824916046</v>
      </c>
    </row>
    <row r="1119" spans="1:6" s="8" customFormat="1" ht="19.5" customHeight="1" outlineLevel="1">
      <c r="A1119" s="1"/>
      <c r="B1119" s="540"/>
      <c r="C1119" s="32" t="s">
        <v>1040</v>
      </c>
      <c r="D1119" s="196">
        <v>142870</v>
      </c>
      <c r="E1119" s="191">
        <v>48202.675</v>
      </c>
      <c r="F1119" s="43">
        <f t="shared" si="20"/>
        <v>-66.26116399524042</v>
      </c>
    </row>
    <row r="1120" spans="1:6" s="8" customFormat="1" ht="15" customHeight="1" outlineLevel="1">
      <c r="A1120" s="1"/>
      <c r="B1120" s="540"/>
      <c r="C1120" s="32" t="s">
        <v>1041</v>
      </c>
      <c r="D1120" s="193">
        <v>0</v>
      </c>
      <c r="E1120" s="191">
        <v>0</v>
      </c>
      <c r="F1120" s="43"/>
    </row>
    <row r="1121" spans="1:6" s="8" customFormat="1" ht="20.25" customHeight="1" outlineLevel="1">
      <c r="A1121" s="1"/>
      <c r="B1121" s="540"/>
      <c r="C1121" s="32" t="s">
        <v>1042</v>
      </c>
      <c r="D1121" s="193">
        <v>0</v>
      </c>
      <c r="E1121" s="191">
        <v>0</v>
      </c>
      <c r="F1121" s="43"/>
    </row>
    <row r="1122" spans="1:6" s="8" customFormat="1" ht="16.5" customHeight="1" outlineLevel="1">
      <c r="A1122" s="1"/>
      <c r="B1122" s="541"/>
      <c r="C1122" s="32" t="s">
        <v>1043</v>
      </c>
      <c r="D1122" s="193">
        <v>9000</v>
      </c>
      <c r="E1122" s="191">
        <v>0</v>
      </c>
      <c r="F1122" s="43">
        <f t="shared" si="20"/>
        <v>-100</v>
      </c>
    </row>
    <row r="1123" spans="1:6" s="8" customFormat="1" ht="18.75" customHeight="1" outlineLevel="1">
      <c r="A1123" s="1"/>
      <c r="B1123" s="341" t="s">
        <v>496</v>
      </c>
      <c r="C1123" s="32" t="s">
        <v>1039</v>
      </c>
      <c r="D1123" s="193">
        <v>0</v>
      </c>
      <c r="E1123" s="191">
        <v>0</v>
      </c>
      <c r="F1123" s="43"/>
    </row>
    <row r="1124" spans="1:6" s="8" customFormat="1" ht="18" customHeight="1" outlineLevel="1">
      <c r="A1124" s="1"/>
      <c r="B1124" s="467"/>
      <c r="C1124" s="32" t="s">
        <v>1040</v>
      </c>
      <c r="D1124" s="193">
        <v>0</v>
      </c>
      <c r="E1124" s="191">
        <f>E1125+E1126+E1127+E1128</f>
        <v>266.791</v>
      </c>
      <c r="F1124" s="43"/>
    </row>
    <row r="1125" spans="1:6" s="8" customFormat="1" ht="21" customHeight="1" outlineLevel="1">
      <c r="A1125" s="1"/>
      <c r="B1125" s="467"/>
      <c r="C1125" s="32" t="s">
        <v>1041</v>
      </c>
      <c r="D1125" s="193">
        <v>0</v>
      </c>
      <c r="E1125" s="201">
        <v>0</v>
      </c>
      <c r="F1125" s="43"/>
    </row>
    <row r="1126" spans="1:6" s="8" customFormat="1" ht="18" customHeight="1" outlineLevel="1">
      <c r="A1126" s="1"/>
      <c r="B1126" s="467"/>
      <c r="C1126" s="32" t="s">
        <v>1042</v>
      </c>
      <c r="D1126" s="193">
        <v>0</v>
      </c>
      <c r="E1126" s="201">
        <v>0</v>
      </c>
      <c r="F1126" s="43"/>
    </row>
    <row r="1127" spans="1:6" s="8" customFormat="1" ht="18" customHeight="1" outlineLevel="1">
      <c r="A1127" s="1"/>
      <c r="B1127" s="342"/>
      <c r="C1127" s="32" t="s">
        <v>1043</v>
      </c>
      <c r="D1127" s="193">
        <v>0</v>
      </c>
      <c r="E1127" s="201">
        <v>0</v>
      </c>
      <c r="F1127" s="43"/>
    </row>
    <row r="1128" spans="1:6" s="8" customFormat="1" ht="20.25" customHeight="1" outlineLevel="1">
      <c r="A1128" s="1"/>
      <c r="B1128" s="474" t="s">
        <v>1188</v>
      </c>
      <c r="C1128" s="32" t="s">
        <v>1039</v>
      </c>
      <c r="D1128" s="196">
        <v>663</v>
      </c>
      <c r="E1128" s="191">
        <f>E1129+E1130+E1131+E1132</f>
        <v>266.791</v>
      </c>
      <c r="F1128" s="43">
        <f t="shared" si="20"/>
        <v>-59.76003016591252</v>
      </c>
    </row>
    <row r="1129" spans="1:6" s="8" customFormat="1" ht="23.25" customHeight="1" outlineLevel="1">
      <c r="A1129" s="1"/>
      <c r="B1129" s="474"/>
      <c r="C1129" s="32" t="s">
        <v>1040</v>
      </c>
      <c r="D1129" s="196">
        <v>663</v>
      </c>
      <c r="E1129" s="191">
        <v>266.791</v>
      </c>
      <c r="F1129" s="43">
        <f t="shared" si="20"/>
        <v>-59.76003016591252</v>
      </c>
    </row>
    <row r="1130" spans="1:6" s="8" customFormat="1" ht="17.25" customHeight="1" outlineLevel="1">
      <c r="A1130" s="1"/>
      <c r="B1130" s="474"/>
      <c r="C1130" s="32" t="s">
        <v>1041</v>
      </c>
      <c r="D1130" s="200">
        <v>0</v>
      </c>
      <c r="E1130" s="191">
        <v>0</v>
      </c>
      <c r="F1130" s="10" t="s">
        <v>1046</v>
      </c>
    </row>
    <row r="1131" spans="1:6" s="8" customFormat="1" ht="18" customHeight="1" outlineLevel="1">
      <c r="A1131" s="1"/>
      <c r="B1131" s="474"/>
      <c r="C1131" s="32" t="s">
        <v>1042</v>
      </c>
      <c r="D1131" s="200">
        <v>0</v>
      </c>
      <c r="E1131" s="191">
        <v>0</v>
      </c>
      <c r="F1131" s="10" t="s">
        <v>1046</v>
      </c>
    </row>
    <row r="1132" spans="1:6" s="8" customFormat="1" ht="16.5" customHeight="1">
      <c r="A1132" s="1"/>
      <c r="B1132" s="474"/>
      <c r="C1132" s="32" t="s">
        <v>1043</v>
      </c>
      <c r="D1132" s="200">
        <v>0</v>
      </c>
      <c r="E1132" s="191">
        <v>0</v>
      </c>
      <c r="F1132" s="43"/>
    </row>
    <row r="1133" spans="1:6" s="8" customFormat="1" ht="21" customHeight="1">
      <c r="A1133" s="1"/>
      <c r="B1133" s="474" t="s">
        <v>856</v>
      </c>
      <c r="C1133" s="32" t="s">
        <v>1039</v>
      </c>
      <c r="D1133" s="196">
        <v>100</v>
      </c>
      <c r="E1133" s="191">
        <f>E1134+E1135+E1136+E1137</f>
        <v>31.663</v>
      </c>
      <c r="F1133" s="43">
        <f>(E1133/D1133*100)-100</f>
        <v>-68.33699999999999</v>
      </c>
    </row>
    <row r="1134" spans="1:6" s="8" customFormat="1" ht="21" customHeight="1">
      <c r="A1134" s="1"/>
      <c r="B1134" s="474"/>
      <c r="C1134" s="32" t="s">
        <v>1040</v>
      </c>
      <c r="D1134" s="200">
        <v>0</v>
      </c>
      <c r="E1134" s="191">
        <v>0</v>
      </c>
      <c r="F1134" s="43"/>
    </row>
    <row r="1135" spans="1:6" s="8" customFormat="1" ht="21" customHeight="1">
      <c r="A1135" s="1"/>
      <c r="B1135" s="474"/>
      <c r="C1135" s="32" t="s">
        <v>1041</v>
      </c>
      <c r="D1135" s="200">
        <v>0</v>
      </c>
      <c r="E1135" s="191">
        <v>0</v>
      </c>
      <c r="F1135" s="43"/>
    </row>
    <row r="1136" spans="1:6" s="8" customFormat="1" ht="21" customHeight="1">
      <c r="A1136" s="1"/>
      <c r="B1136" s="474"/>
      <c r="C1136" s="32" t="s">
        <v>1042</v>
      </c>
      <c r="D1136" s="196">
        <v>100</v>
      </c>
      <c r="E1136" s="191">
        <v>31.663</v>
      </c>
      <c r="F1136" s="43">
        <f>(E1136/D1136*100)-100</f>
        <v>-68.33699999999999</v>
      </c>
    </row>
    <row r="1137" spans="1:6" s="8" customFormat="1" ht="29.25" customHeight="1">
      <c r="A1137" s="1"/>
      <c r="B1137" s="474"/>
      <c r="C1137" s="32" t="s">
        <v>1043</v>
      </c>
      <c r="D1137" s="200">
        <v>0</v>
      </c>
      <c r="E1137" s="191">
        <v>0</v>
      </c>
      <c r="F1137" s="43"/>
    </row>
    <row r="1138" spans="1:6" s="8" customFormat="1" ht="18.75" customHeight="1">
      <c r="A1138" s="1"/>
      <c r="B1138" s="474" t="s">
        <v>1189</v>
      </c>
      <c r="C1138" s="32" t="s">
        <v>1039</v>
      </c>
      <c r="D1138" s="196">
        <v>5047</v>
      </c>
      <c r="E1138" s="191">
        <f>E1139+E1140+E1141+E1142</f>
        <v>8772.89</v>
      </c>
      <c r="F1138" s="43">
        <f>(E1138/D1138*100)-100</f>
        <v>73.82385575589458</v>
      </c>
    </row>
    <row r="1139" spans="1:6" s="8" customFormat="1" ht="18.75" customHeight="1">
      <c r="A1139" s="1"/>
      <c r="B1139" s="474"/>
      <c r="C1139" s="32" t="s">
        <v>1040</v>
      </c>
      <c r="D1139" s="196">
        <v>5047</v>
      </c>
      <c r="E1139" s="191">
        <v>8772.89</v>
      </c>
      <c r="F1139" s="43">
        <f>(E1139/D1139*100)-100</f>
        <v>73.82385575589458</v>
      </c>
    </row>
    <row r="1140" spans="1:6" s="8" customFormat="1" ht="18.75" customHeight="1">
      <c r="A1140" s="1"/>
      <c r="B1140" s="474"/>
      <c r="C1140" s="32" t="s">
        <v>1041</v>
      </c>
      <c r="D1140" s="200">
        <v>0</v>
      </c>
      <c r="E1140" s="201">
        <v>0</v>
      </c>
      <c r="F1140" s="10" t="s">
        <v>1046</v>
      </c>
    </row>
    <row r="1141" spans="1:6" s="8" customFormat="1" ht="18.75" customHeight="1">
      <c r="A1141" s="1"/>
      <c r="B1141" s="474"/>
      <c r="C1141" s="32" t="s">
        <v>1042</v>
      </c>
      <c r="D1141" s="200">
        <v>0</v>
      </c>
      <c r="E1141" s="201">
        <v>0</v>
      </c>
      <c r="F1141" s="10" t="s">
        <v>1046</v>
      </c>
    </row>
    <row r="1142" spans="1:6" s="8" customFormat="1" ht="20.25" customHeight="1">
      <c r="A1142" s="1"/>
      <c r="B1142" s="474"/>
      <c r="C1142" s="32" t="s">
        <v>1043</v>
      </c>
      <c r="D1142" s="200">
        <v>0</v>
      </c>
      <c r="E1142" s="201">
        <v>0</v>
      </c>
      <c r="F1142" s="43"/>
    </row>
    <row r="1143" spans="1:6" s="8" customFormat="1" ht="25.5" customHeight="1">
      <c r="A1143" s="1"/>
      <c r="B1143" s="471" t="s">
        <v>1190</v>
      </c>
      <c r="C1143" s="187" t="s">
        <v>1039</v>
      </c>
      <c r="D1143" s="113">
        <v>38640</v>
      </c>
      <c r="E1143" s="114">
        <f>E1144+E1145+E1146+E1147</f>
        <v>17156.189</v>
      </c>
      <c r="F1143" s="44">
        <f>(E1143/D1143*100)-100</f>
        <v>-55.59992494824017</v>
      </c>
    </row>
    <row r="1144" spans="1:6" s="8" customFormat="1" ht="18" customHeight="1">
      <c r="A1144" s="1"/>
      <c r="B1144" s="472"/>
      <c r="C1144" s="187" t="s">
        <v>1040</v>
      </c>
      <c r="D1144" s="113">
        <v>38640</v>
      </c>
      <c r="E1144" s="114">
        <f>E1149+E1154</f>
        <v>17156.189</v>
      </c>
      <c r="F1144" s="44">
        <f>(E1144/D1144*100)-100</f>
        <v>-55.59992494824017</v>
      </c>
    </row>
    <row r="1145" spans="1:6" s="8" customFormat="1" ht="18.75" customHeight="1">
      <c r="A1145" s="1"/>
      <c r="B1145" s="472"/>
      <c r="C1145" s="187" t="s">
        <v>1041</v>
      </c>
      <c r="D1145" s="202">
        <v>0</v>
      </c>
      <c r="E1145" s="203">
        <v>0</v>
      </c>
      <c r="F1145" s="118" t="s">
        <v>1046</v>
      </c>
    </row>
    <row r="1146" spans="1:6" s="8" customFormat="1" ht="20.25" customHeight="1">
      <c r="A1146" s="1"/>
      <c r="B1146" s="472"/>
      <c r="C1146" s="187" t="s">
        <v>1042</v>
      </c>
      <c r="D1146" s="202">
        <v>0</v>
      </c>
      <c r="E1146" s="203">
        <v>0</v>
      </c>
      <c r="F1146" s="118" t="s">
        <v>1046</v>
      </c>
    </row>
    <row r="1147" spans="1:6" s="8" customFormat="1" ht="53.25" customHeight="1">
      <c r="A1147" s="1"/>
      <c r="B1147" s="473"/>
      <c r="C1147" s="187" t="s">
        <v>1043</v>
      </c>
      <c r="D1147" s="202">
        <v>0</v>
      </c>
      <c r="E1147" s="203">
        <v>0</v>
      </c>
      <c r="F1147" s="44"/>
    </row>
    <row r="1148" spans="1:6" s="8" customFormat="1" ht="18.75" customHeight="1">
      <c r="A1148" s="1"/>
      <c r="B1148" s="341" t="s">
        <v>124</v>
      </c>
      <c r="C1148" s="32" t="s">
        <v>1039</v>
      </c>
      <c r="D1148" s="196">
        <v>10686</v>
      </c>
      <c r="E1148" s="191">
        <f>E1149+E1150+E1151+E1152</f>
        <v>5284.829</v>
      </c>
      <c r="F1148" s="43">
        <f>(E1148/D1148*100)-100</f>
        <v>-50.54436646078982</v>
      </c>
    </row>
    <row r="1149" spans="1:6" s="8" customFormat="1" ht="18.75" customHeight="1">
      <c r="A1149" s="1"/>
      <c r="B1149" s="467"/>
      <c r="C1149" s="32" t="s">
        <v>1040</v>
      </c>
      <c r="D1149" s="196">
        <v>10686</v>
      </c>
      <c r="E1149" s="191">
        <v>5284.829</v>
      </c>
      <c r="F1149" s="43">
        <f>(E1149/D1149*100)-100</f>
        <v>-50.54436646078982</v>
      </c>
    </row>
    <row r="1150" spans="1:6" s="8" customFormat="1" ht="18" customHeight="1">
      <c r="A1150" s="1"/>
      <c r="B1150" s="467"/>
      <c r="C1150" s="32" t="s">
        <v>1041</v>
      </c>
      <c r="D1150" s="200">
        <v>0</v>
      </c>
      <c r="E1150" s="201">
        <v>0</v>
      </c>
      <c r="F1150" s="10" t="s">
        <v>1046</v>
      </c>
    </row>
    <row r="1151" spans="1:6" s="8" customFormat="1" ht="20.25" customHeight="1">
      <c r="A1151" s="1"/>
      <c r="B1151" s="467"/>
      <c r="C1151" s="32" t="s">
        <v>1042</v>
      </c>
      <c r="D1151" s="200">
        <v>0</v>
      </c>
      <c r="E1151" s="201">
        <v>0</v>
      </c>
      <c r="F1151" s="10" t="s">
        <v>1046</v>
      </c>
    </row>
    <row r="1152" spans="1:6" s="8" customFormat="1" ht="16.5">
      <c r="A1152" s="1"/>
      <c r="B1152" s="342"/>
      <c r="C1152" s="32" t="s">
        <v>1043</v>
      </c>
      <c r="D1152" s="200">
        <v>0</v>
      </c>
      <c r="E1152" s="201">
        <v>0</v>
      </c>
      <c r="F1152" s="43"/>
    </row>
    <row r="1153" spans="1:6" s="8" customFormat="1" ht="16.5">
      <c r="A1153" s="1"/>
      <c r="B1153" s="328" t="s">
        <v>1191</v>
      </c>
      <c r="C1153" s="32" t="s">
        <v>1039</v>
      </c>
      <c r="D1153" s="196">
        <v>27954</v>
      </c>
      <c r="E1153" s="191">
        <f>E1154+E1155+E1156+E1157</f>
        <v>11871.36</v>
      </c>
      <c r="F1153" s="43">
        <f>(E1153/D1153*100)-100</f>
        <v>-57.532517707662585</v>
      </c>
    </row>
    <row r="1154" spans="1:6" s="8" customFormat="1" ht="16.5">
      <c r="A1154" s="1"/>
      <c r="B1154" s="328"/>
      <c r="C1154" s="32" t="s">
        <v>1040</v>
      </c>
      <c r="D1154" s="196">
        <v>27954</v>
      </c>
      <c r="E1154" s="191">
        <v>11871.36</v>
      </c>
      <c r="F1154" s="43">
        <f>(E1154/D1154*100)-100</f>
        <v>-57.532517707662585</v>
      </c>
    </row>
    <row r="1155" spans="1:6" s="8" customFormat="1" ht="16.5">
      <c r="A1155" s="1"/>
      <c r="B1155" s="328"/>
      <c r="C1155" s="32" t="s">
        <v>1041</v>
      </c>
      <c r="D1155" s="200">
        <v>0</v>
      </c>
      <c r="E1155" s="201">
        <v>0</v>
      </c>
      <c r="F1155" s="10" t="s">
        <v>1046</v>
      </c>
    </row>
    <row r="1156" spans="1:6" s="8" customFormat="1" ht="16.5" customHeight="1">
      <c r="A1156" s="1"/>
      <c r="B1156" s="328"/>
      <c r="C1156" s="32" t="s">
        <v>1042</v>
      </c>
      <c r="D1156" s="200">
        <v>0</v>
      </c>
      <c r="E1156" s="201">
        <v>0</v>
      </c>
      <c r="F1156" s="10" t="s">
        <v>1046</v>
      </c>
    </row>
    <row r="1157" spans="1:6" s="8" customFormat="1" ht="16.5">
      <c r="A1157" s="1"/>
      <c r="B1157" s="328"/>
      <c r="C1157" s="32" t="s">
        <v>1043</v>
      </c>
      <c r="D1157" s="200">
        <v>0</v>
      </c>
      <c r="E1157" s="201">
        <v>0</v>
      </c>
      <c r="F1157" s="10"/>
    </row>
    <row r="1158" spans="1:6" s="8" customFormat="1" ht="16.5">
      <c r="A1158" s="1"/>
      <c r="B1158" s="2"/>
      <c r="C1158" s="6"/>
      <c r="D1158" s="200">
        <v>0</v>
      </c>
      <c r="E1158" s="201">
        <v>0</v>
      </c>
      <c r="F1158" s="6"/>
    </row>
    <row r="1159" spans="1:6" s="8" customFormat="1" ht="19.5" customHeight="1">
      <c r="A1159" s="506" t="s">
        <v>1141</v>
      </c>
      <c r="B1159" s="512" t="s">
        <v>846</v>
      </c>
      <c r="C1159" s="79" t="s">
        <v>1039</v>
      </c>
      <c r="D1159" s="200">
        <v>0</v>
      </c>
      <c r="E1159" s="201">
        <v>0</v>
      </c>
      <c r="F1159" s="104">
        <v>-44.9</v>
      </c>
    </row>
    <row r="1160" spans="1:6" s="8" customFormat="1" ht="20.25" customHeight="1">
      <c r="A1160" s="506"/>
      <c r="B1160" s="512"/>
      <c r="C1160" s="79" t="s">
        <v>1040</v>
      </c>
      <c r="D1160" s="105">
        <v>82139</v>
      </c>
      <c r="E1160" s="105">
        <v>54947.9</v>
      </c>
      <c r="F1160" s="104">
        <v>-33.1</v>
      </c>
    </row>
    <row r="1161" spans="1:6" s="8" customFormat="1" ht="18" customHeight="1">
      <c r="A1161" s="506"/>
      <c r="B1161" s="512"/>
      <c r="C1161" s="79" t="s">
        <v>1041</v>
      </c>
      <c r="D1161" s="104">
        <v>0</v>
      </c>
      <c r="E1161" s="104">
        <v>0</v>
      </c>
      <c r="F1161" s="104">
        <v>0</v>
      </c>
    </row>
    <row r="1162" spans="1:6" s="8" customFormat="1" ht="21.75" customHeight="1">
      <c r="A1162" s="506"/>
      <c r="B1162" s="512"/>
      <c r="C1162" s="79" t="s">
        <v>1042</v>
      </c>
      <c r="D1162" s="104">
        <v>0</v>
      </c>
      <c r="E1162" s="104">
        <v>0</v>
      </c>
      <c r="F1162" s="104">
        <v>0</v>
      </c>
    </row>
    <row r="1163" spans="1:6" s="8" customFormat="1" ht="18" customHeight="1">
      <c r="A1163" s="506"/>
      <c r="B1163" s="512"/>
      <c r="C1163" s="79" t="s">
        <v>1043</v>
      </c>
      <c r="D1163" s="105">
        <v>17600.4</v>
      </c>
      <c r="E1163" s="104">
        <v>0</v>
      </c>
      <c r="F1163" s="104">
        <v>100</v>
      </c>
    </row>
    <row r="1164" spans="1:6" s="8" customFormat="1" ht="19.5" customHeight="1" hidden="1" outlineLevel="1">
      <c r="A1164" s="513" t="s">
        <v>1052</v>
      </c>
      <c r="B1164" s="376" t="s">
        <v>970</v>
      </c>
      <c r="C1164" s="6" t="s">
        <v>1039</v>
      </c>
      <c r="D1164" s="13">
        <v>0</v>
      </c>
      <c r="E1164" s="13">
        <v>0</v>
      </c>
      <c r="F1164" s="13">
        <v>0</v>
      </c>
    </row>
    <row r="1165" spans="1:6" s="8" customFormat="1" ht="18.75" customHeight="1" hidden="1" outlineLevel="1">
      <c r="A1165" s="513"/>
      <c r="B1165" s="376"/>
      <c r="C1165" s="6" t="s">
        <v>1040</v>
      </c>
      <c r="D1165" s="13">
        <v>0</v>
      </c>
      <c r="E1165" s="13">
        <v>0</v>
      </c>
      <c r="F1165" s="13">
        <v>0</v>
      </c>
    </row>
    <row r="1166" spans="1:6" s="8" customFormat="1" ht="18" customHeight="1" hidden="1" outlineLevel="1">
      <c r="A1166" s="513"/>
      <c r="B1166" s="376"/>
      <c r="C1166" s="6" t="s">
        <v>1041</v>
      </c>
      <c r="D1166" s="13">
        <v>0</v>
      </c>
      <c r="E1166" s="13">
        <v>0</v>
      </c>
      <c r="F1166" s="13">
        <v>0</v>
      </c>
    </row>
    <row r="1167" spans="1:6" s="8" customFormat="1" ht="19.5" customHeight="1" hidden="1" outlineLevel="1">
      <c r="A1167" s="513"/>
      <c r="B1167" s="376"/>
      <c r="C1167" s="6" t="s">
        <v>1042</v>
      </c>
      <c r="D1167" s="13">
        <v>0</v>
      </c>
      <c r="E1167" s="13">
        <v>0</v>
      </c>
      <c r="F1167" s="13">
        <v>0</v>
      </c>
    </row>
    <row r="1168" spans="1:6" s="8" customFormat="1" ht="20.25" customHeight="1" hidden="1" outlineLevel="1">
      <c r="A1168" s="513"/>
      <c r="B1168" s="376"/>
      <c r="C1168" s="6" t="s">
        <v>1043</v>
      </c>
      <c r="D1168" s="13">
        <v>0</v>
      </c>
      <c r="E1168" s="13">
        <v>0</v>
      </c>
      <c r="F1168" s="13">
        <v>0</v>
      </c>
    </row>
    <row r="1169" spans="1:6" s="8" customFormat="1" ht="19.5" customHeight="1" hidden="1" outlineLevel="1">
      <c r="A1169" s="513" t="s">
        <v>1200</v>
      </c>
      <c r="B1169" s="376" t="s">
        <v>971</v>
      </c>
      <c r="C1169" s="6" t="s">
        <v>1039</v>
      </c>
      <c r="D1169" s="13">
        <v>0</v>
      </c>
      <c r="E1169" s="13">
        <v>0</v>
      </c>
      <c r="F1169" s="13">
        <v>0</v>
      </c>
    </row>
    <row r="1170" spans="1:6" s="8" customFormat="1" ht="19.5" customHeight="1" hidden="1" outlineLevel="1">
      <c r="A1170" s="513"/>
      <c r="B1170" s="376"/>
      <c r="C1170" s="6" t="s">
        <v>1040</v>
      </c>
      <c r="D1170" s="13">
        <v>0</v>
      </c>
      <c r="E1170" s="13">
        <v>0</v>
      </c>
      <c r="F1170" s="13">
        <v>0</v>
      </c>
    </row>
    <row r="1171" spans="1:6" s="8" customFormat="1" ht="19.5" customHeight="1" hidden="1" outlineLevel="1">
      <c r="A1171" s="513"/>
      <c r="B1171" s="376"/>
      <c r="C1171" s="6" t="s">
        <v>1041</v>
      </c>
      <c r="D1171" s="13">
        <v>0</v>
      </c>
      <c r="E1171" s="13">
        <v>0</v>
      </c>
      <c r="F1171" s="13">
        <v>0</v>
      </c>
    </row>
    <row r="1172" spans="1:6" s="8" customFormat="1" ht="19.5" customHeight="1" hidden="1" outlineLevel="1">
      <c r="A1172" s="513"/>
      <c r="B1172" s="376"/>
      <c r="C1172" s="6" t="s">
        <v>1042</v>
      </c>
      <c r="D1172" s="13">
        <v>0</v>
      </c>
      <c r="E1172" s="13">
        <v>0</v>
      </c>
      <c r="F1172" s="13">
        <v>0</v>
      </c>
    </row>
    <row r="1173" spans="1:6" s="8" customFormat="1" ht="18.75" customHeight="1" hidden="1" outlineLevel="1">
      <c r="A1173" s="513"/>
      <c r="B1173" s="376"/>
      <c r="C1173" s="6" t="s">
        <v>1043</v>
      </c>
      <c r="D1173" s="13">
        <v>0</v>
      </c>
      <c r="E1173" s="13">
        <v>0</v>
      </c>
      <c r="F1173" s="13">
        <v>0</v>
      </c>
    </row>
    <row r="1174" spans="1:6" s="8" customFormat="1" ht="17.25" customHeight="1" hidden="1" outlineLevel="1">
      <c r="A1174" s="544" t="s">
        <v>1201</v>
      </c>
      <c r="B1174" s="365" t="s">
        <v>972</v>
      </c>
      <c r="C1174" s="6" t="s">
        <v>1039</v>
      </c>
      <c r="D1174" s="13">
        <v>0</v>
      </c>
      <c r="E1174" s="13">
        <v>0</v>
      </c>
      <c r="F1174" s="13">
        <v>0</v>
      </c>
    </row>
    <row r="1175" spans="1:6" s="8" customFormat="1" ht="16.5" customHeight="1" hidden="1" outlineLevel="1">
      <c r="A1175" s="334"/>
      <c r="B1175" s="365"/>
      <c r="C1175" s="6" t="s">
        <v>1040</v>
      </c>
      <c r="D1175" s="13">
        <v>0</v>
      </c>
      <c r="E1175" s="13">
        <v>0</v>
      </c>
      <c r="F1175" s="13">
        <v>0</v>
      </c>
    </row>
    <row r="1176" spans="1:6" s="8" customFormat="1" ht="15.75" customHeight="1" hidden="1" outlineLevel="1">
      <c r="A1176" s="334"/>
      <c r="B1176" s="365"/>
      <c r="C1176" s="6" t="s">
        <v>1041</v>
      </c>
      <c r="D1176" s="13">
        <v>0</v>
      </c>
      <c r="E1176" s="13">
        <v>0</v>
      </c>
      <c r="F1176" s="13">
        <v>0</v>
      </c>
    </row>
    <row r="1177" spans="1:6" s="8" customFormat="1" ht="15.75" customHeight="1" hidden="1" outlineLevel="1">
      <c r="A1177" s="334"/>
      <c r="B1177" s="365"/>
      <c r="C1177" s="6" t="s">
        <v>1042</v>
      </c>
      <c r="D1177" s="13">
        <v>0</v>
      </c>
      <c r="E1177" s="13">
        <v>0</v>
      </c>
      <c r="F1177" s="13">
        <v>0</v>
      </c>
    </row>
    <row r="1178" spans="1:6" s="8" customFormat="1" ht="18" customHeight="1" hidden="1" outlineLevel="1">
      <c r="A1178" s="334"/>
      <c r="B1178" s="365"/>
      <c r="C1178" s="6" t="s">
        <v>1043</v>
      </c>
      <c r="D1178" s="13">
        <v>0</v>
      </c>
      <c r="E1178" s="13">
        <v>0</v>
      </c>
      <c r="F1178" s="13">
        <v>0</v>
      </c>
    </row>
    <row r="1179" spans="1:6" s="8" customFormat="1" ht="18.75" customHeight="1" hidden="1" outlineLevel="1">
      <c r="A1179" s="513" t="s">
        <v>1202</v>
      </c>
      <c r="B1179" s="365" t="s">
        <v>973</v>
      </c>
      <c r="C1179" s="6" t="s">
        <v>1039</v>
      </c>
      <c r="D1179" s="13">
        <v>0</v>
      </c>
      <c r="E1179" s="13">
        <v>0</v>
      </c>
      <c r="F1179" s="13">
        <v>0</v>
      </c>
    </row>
    <row r="1180" spans="1:6" s="8" customFormat="1" ht="17.25" customHeight="1" hidden="1" outlineLevel="1">
      <c r="A1180" s="513"/>
      <c r="B1180" s="365"/>
      <c r="C1180" s="6" t="s">
        <v>1040</v>
      </c>
      <c r="D1180" s="13">
        <v>0</v>
      </c>
      <c r="E1180" s="13">
        <v>0</v>
      </c>
      <c r="F1180" s="13">
        <v>0</v>
      </c>
    </row>
    <row r="1181" spans="1:6" s="8" customFormat="1" ht="17.25" customHeight="1" hidden="1" outlineLevel="1">
      <c r="A1181" s="513"/>
      <c r="B1181" s="365"/>
      <c r="C1181" s="6" t="s">
        <v>1041</v>
      </c>
      <c r="D1181" s="13">
        <v>0</v>
      </c>
      <c r="E1181" s="13">
        <v>0</v>
      </c>
      <c r="F1181" s="13">
        <v>0</v>
      </c>
    </row>
    <row r="1182" spans="1:6" s="8" customFormat="1" ht="16.5" customHeight="1" hidden="1" outlineLevel="1">
      <c r="A1182" s="513"/>
      <c r="B1182" s="365"/>
      <c r="C1182" s="6" t="s">
        <v>1042</v>
      </c>
      <c r="D1182" s="13">
        <v>0</v>
      </c>
      <c r="E1182" s="13">
        <v>0</v>
      </c>
      <c r="F1182" s="13">
        <v>0</v>
      </c>
    </row>
    <row r="1183" spans="1:6" s="8" customFormat="1" ht="18.75" customHeight="1" hidden="1" outlineLevel="1">
      <c r="A1183" s="513"/>
      <c r="B1183" s="365"/>
      <c r="C1183" s="6" t="s">
        <v>1043</v>
      </c>
      <c r="D1183" s="13">
        <v>0</v>
      </c>
      <c r="E1183" s="13">
        <v>0</v>
      </c>
      <c r="F1183" s="13">
        <v>0</v>
      </c>
    </row>
    <row r="1184" spans="1:6" s="8" customFormat="1" ht="18.75" customHeight="1" hidden="1" outlineLevel="1">
      <c r="A1184" s="513" t="s">
        <v>1203</v>
      </c>
      <c r="B1184" s="365" t="s">
        <v>974</v>
      </c>
      <c r="C1184" s="6" t="s">
        <v>1039</v>
      </c>
      <c r="D1184" s="13">
        <v>0</v>
      </c>
      <c r="E1184" s="13">
        <v>0</v>
      </c>
      <c r="F1184" s="13">
        <v>0</v>
      </c>
    </row>
    <row r="1185" spans="1:6" s="8" customFormat="1" ht="18.75" customHeight="1" hidden="1" outlineLevel="1">
      <c r="A1185" s="513"/>
      <c r="B1185" s="365"/>
      <c r="C1185" s="6" t="s">
        <v>1040</v>
      </c>
      <c r="D1185" s="13">
        <v>0</v>
      </c>
      <c r="E1185" s="13">
        <v>0</v>
      </c>
      <c r="F1185" s="13">
        <v>0</v>
      </c>
    </row>
    <row r="1186" spans="1:6" s="8" customFormat="1" ht="18.75" customHeight="1" hidden="1" outlineLevel="1">
      <c r="A1186" s="513"/>
      <c r="B1186" s="365"/>
      <c r="C1186" s="6" t="s">
        <v>1041</v>
      </c>
      <c r="D1186" s="13">
        <v>0</v>
      </c>
      <c r="E1186" s="13">
        <v>0</v>
      </c>
      <c r="F1186" s="13">
        <v>0</v>
      </c>
    </row>
    <row r="1187" spans="1:6" s="8" customFormat="1" ht="18.75" customHeight="1" hidden="1" outlineLevel="1">
      <c r="A1187" s="513"/>
      <c r="B1187" s="365"/>
      <c r="C1187" s="6" t="s">
        <v>1042</v>
      </c>
      <c r="D1187" s="13">
        <v>0</v>
      </c>
      <c r="E1187" s="13">
        <v>0</v>
      </c>
      <c r="F1187" s="13">
        <v>0</v>
      </c>
    </row>
    <row r="1188" spans="1:6" s="8" customFormat="1" ht="18.75" customHeight="1" hidden="1" outlineLevel="1">
      <c r="A1188" s="513"/>
      <c r="B1188" s="365"/>
      <c r="C1188" s="6" t="s">
        <v>1043</v>
      </c>
      <c r="D1188" s="13">
        <v>0</v>
      </c>
      <c r="E1188" s="13">
        <v>0</v>
      </c>
      <c r="F1188" s="13">
        <v>0</v>
      </c>
    </row>
    <row r="1189" spans="1:6" s="8" customFormat="1" ht="18.75" customHeight="1" collapsed="1">
      <c r="A1189" s="513"/>
      <c r="B1189" s="512" t="s">
        <v>975</v>
      </c>
      <c r="C1189" s="79" t="s">
        <v>1039</v>
      </c>
      <c r="D1189" s="105">
        <v>64698</v>
      </c>
      <c r="E1189" s="105">
        <v>37262.4</v>
      </c>
      <c r="F1189" s="104">
        <v>-42.4</v>
      </c>
    </row>
    <row r="1190" spans="1:6" s="8" customFormat="1" ht="18.75" customHeight="1">
      <c r="A1190" s="513"/>
      <c r="B1190" s="512"/>
      <c r="C1190" s="79" t="s">
        <v>1040</v>
      </c>
      <c r="D1190" s="105">
        <v>64698</v>
      </c>
      <c r="E1190" s="105">
        <v>37262.4</v>
      </c>
      <c r="F1190" s="104">
        <v>-42.4</v>
      </c>
    </row>
    <row r="1191" spans="1:6" s="8" customFormat="1" ht="18.75" customHeight="1">
      <c r="A1191" s="513"/>
      <c r="B1191" s="512"/>
      <c r="C1191" s="79" t="s">
        <v>1041</v>
      </c>
      <c r="D1191" s="204">
        <v>0</v>
      </c>
      <c r="E1191" s="204">
        <v>0</v>
      </c>
      <c r="F1191" s="204">
        <v>0</v>
      </c>
    </row>
    <row r="1192" spans="1:6" s="8" customFormat="1" ht="18.75" customHeight="1">
      <c r="A1192" s="513"/>
      <c r="B1192" s="512"/>
      <c r="C1192" s="79" t="s">
        <v>1042</v>
      </c>
      <c r="D1192" s="204">
        <v>0</v>
      </c>
      <c r="E1192" s="204">
        <v>0</v>
      </c>
      <c r="F1192" s="204">
        <v>0</v>
      </c>
    </row>
    <row r="1193" spans="1:6" s="8" customFormat="1" ht="18.75" customHeight="1">
      <c r="A1193" s="513"/>
      <c r="B1193" s="512"/>
      <c r="C1193" s="79" t="s">
        <v>1043</v>
      </c>
      <c r="D1193" s="204">
        <v>0</v>
      </c>
      <c r="E1193" s="204">
        <v>0</v>
      </c>
      <c r="F1193" s="204">
        <v>0</v>
      </c>
    </row>
    <row r="1194" spans="1:6" s="8" customFormat="1" ht="18.75" customHeight="1">
      <c r="A1194" s="513"/>
      <c r="B1194" s="365" t="s">
        <v>395</v>
      </c>
      <c r="C1194" s="6" t="s">
        <v>1039</v>
      </c>
      <c r="D1194" s="182">
        <v>64698</v>
      </c>
      <c r="E1194" s="182">
        <v>37262.4</v>
      </c>
      <c r="F1194" s="13">
        <v>-42.4</v>
      </c>
    </row>
    <row r="1195" spans="1:6" s="8" customFormat="1" ht="18.75" customHeight="1">
      <c r="A1195" s="513"/>
      <c r="B1195" s="365"/>
      <c r="C1195" s="6" t="s">
        <v>1040</v>
      </c>
      <c r="D1195" s="182">
        <v>64698</v>
      </c>
      <c r="E1195" s="182">
        <v>37262.4</v>
      </c>
      <c r="F1195" s="13">
        <v>-42.4</v>
      </c>
    </row>
    <row r="1196" spans="1:6" s="8" customFormat="1" ht="18.75" customHeight="1">
      <c r="A1196" s="513"/>
      <c r="B1196" s="365"/>
      <c r="C1196" s="6" t="s">
        <v>1041</v>
      </c>
      <c r="D1196" s="205">
        <v>0</v>
      </c>
      <c r="E1196" s="205">
        <v>0</v>
      </c>
      <c r="F1196" s="205">
        <v>0</v>
      </c>
    </row>
    <row r="1197" spans="1:6" s="8" customFormat="1" ht="18.75" customHeight="1">
      <c r="A1197" s="513"/>
      <c r="B1197" s="365"/>
      <c r="C1197" s="6" t="s">
        <v>1042</v>
      </c>
      <c r="D1197" s="205">
        <v>0</v>
      </c>
      <c r="E1197" s="205">
        <v>0</v>
      </c>
      <c r="F1197" s="205">
        <v>0</v>
      </c>
    </row>
    <row r="1198" spans="1:6" s="8" customFormat="1" ht="18.75" customHeight="1">
      <c r="A1198" s="513"/>
      <c r="B1198" s="365"/>
      <c r="C1198" s="6" t="s">
        <v>1043</v>
      </c>
      <c r="D1198" s="205">
        <v>0</v>
      </c>
      <c r="E1198" s="205">
        <v>0</v>
      </c>
      <c r="F1198" s="205">
        <v>0</v>
      </c>
    </row>
    <row r="1199" spans="1:6" s="8" customFormat="1" ht="20.25" customHeight="1">
      <c r="A1199" s="513"/>
      <c r="B1199" s="512" t="s">
        <v>396</v>
      </c>
      <c r="C1199" s="79" t="s">
        <v>1039</v>
      </c>
      <c r="D1199" s="105">
        <v>35041.4</v>
      </c>
      <c r="E1199" s="105">
        <v>17685.6</v>
      </c>
      <c r="F1199" s="104">
        <v>-49.5</v>
      </c>
    </row>
    <row r="1200" spans="1:6" s="8" customFormat="1" ht="21" customHeight="1">
      <c r="A1200" s="513"/>
      <c r="B1200" s="512"/>
      <c r="C1200" s="79" t="s">
        <v>1040</v>
      </c>
      <c r="D1200" s="105">
        <v>17441</v>
      </c>
      <c r="E1200" s="105">
        <v>17685.6</v>
      </c>
      <c r="F1200" s="104">
        <v>1.4</v>
      </c>
    </row>
    <row r="1201" spans="1:6" s="8" customFormat="1" ht="18.75" customHeight="1">
      <c r="A1201" s="513"/>
      <c r="B1201" s="512"/>
      <c r="C1201" s="79" t="s">
        <v>1041</v>
      </c>
      <c r="D1201" s="105">
        <v>0</v>
      </c>
      <c r="E1201" s="105">
        <v>0</v>
      </c>
      <c r="F1201" s="204">
        <v>0</v>
      </c>
    </row>
    <row r="1202" spans="1:6" s="8" customFormat="1" ht="24.75" customHeight="1">
      <c r="A1202" s="513"/>
      <c r="B1202" s="512"/>
      <c r="C1202" s="79" t="s">
        <v>1042</v>
      </c>
      <c r="D1202" s="105">
        <v>0</v>
      </c>
      <c r="E1202" s="105">
        <v>0</v>
      </c>
      <c r="F1202" s="204">
        <v>0</v>
      </c>
    </row>
    <row r="1203" spans="1:6" s="8" customFormat="1" ht="33" customHeight="1">
      <c r="A1203" s="513"/>
      <c r="B1203" s="512"/>
      <c r="C1203" s="79" t="s">
        <v>1043</v>
      </c>
      <c r="D1203" s="105">
        <v>17600</v>
      </c>
      <c r="E1203" s="105">
        <v>0</v>
      </c>
      <c r="F1203" s="204">
        <v>100</v>
      </c>
    </row>
    <row r="1204" spans="1:6" s="8" customFormat="1" ht="18.75" customHeight="1">
      <c r="A1204" s="513"/>
      <c r="B1204" s="365" t="s">
        <v>397</v>
      </c>
      <c r="C1204" s="6" t="s">
        <v>1039</v>
      </c>
      <c r="D1204" s="182">
        <v>35041.4</v>
      </c>
      <c r="E1204" s="182">
        <v>17685.6</v>
      </c>
      <c r="F1204" s="13">
        <v>-49.5</v>
      </c>
    </row>
    <row r="1205" spans="1:6" s="8" customFormat="1" ht="18.75" customHeight="1">
      <c r="A1205" s="334"/>
      <c r="B1205" s="365"/>
      <c r="C1205" s="6" t="s">
        <v>1040</v>
      </c>
      <c r="D1205" s="182">
        <v>17441</v>
      </c>
      <c r="E1205" s="182">
        <v>17685.6</v>
      </c>
      <c r="F1205" s="13">
        <v>1.4</v>
      </c>
    </row>
    <row r="1206" spans="1:6" s="8" customFormat="1" ht="18.75" customHeight="1">
      <c r="A1206" s="334"/>
      <c r="B1206" s="365"/>
      <c r="C1206" s="6" t="s">
        <v>1041</v>
      </c>
      <c r="D1206" s="182">
        <v>0</v>
      </c>
      <c r="E1206" s="182">
        <v>0</v>
      </c>
      <c r="F1206" s="205">
        <v>0</v>
      </c>
    </row>
    <row r="1207" spans="1:6" s="8" customFormat="1" ht="18" customHeight="1">
      <c r="A1207" s="334"/>
      <c r="B1207" s="365"/>
      <c r="C1207" s="6" t="s">
        <v>1042</v>
      </c>
      <c r="D1207" s="182">
        <v>0</v>
      </c>
      <c r="E1207" s="182">
        <v>0</v>
      </c>
      <c r="F1207" s="205">
        <v>0</v>
      </c>
    </row>
    <row r="1208" spans="1:6" s="8" customFormat="1" ht="20.25" customHeight="1">
      <c r="A1208" s="334"/>
      <c r="B1208" s="365"/>
      <c r="C1208" s="6" t="s">
        <v>1043</v>
      </c>
      <c r="D1208" s="182">
        <v>17600</v>
      </c>
      <c r="E1208" s="182">
        <v>0</v>
      </c>
      <c r="F1208" s="205">
        <v>100</v>
      </c>
    </row>
    <row r="1209" spans="1:6" s="8" customFormat="1" ht="31.5" customHeight="1">
      <c r="A1209" s="4"/>
      <c r="B1209" s="33"/>
      <c r="C1209" s="155"/>
      <c r="D1209" s="6"/>
      <c r="E1209" s="6"/>
      <c r="F1209" s="6"/>
    </row>
    <row r="1210" spans="1:6" s="8" customFormat="1" ht="19.5" customHeight="1">
      <c r="A1210" s="4" t="s">
        <v>1142</v>
      </c>
      <c r="B1210" s="481" t="s">
        <v>1038</v>
      </c>
      <c r="C1210" s="108" t="s">
        <v>1048</v>
      </c>
      <c r="D1210" s="106">
        <v>15446</v>
      </c>
      <c r="E1210" s="106">
        <v>3630.294</v>
      </c>
      <c r="F1210" s="107">
        <f>(E1210/D1210*100)-100</f>
        <v>-76.49686650265441</v>
      </c>
    </row>
    <row r="1211" spans="1:6" s="8" customFormat="1" ht="33">
      <c r="A1211" s="4"/>
      <c r="B1211" s="482"/>
      <c r="C1211" s="206" t="s">
        <v>1040</v>
      </c>
      <c r="D1211" s="106">
        <v>15446</v>
      </c>
      <c r="E1211" s="106">
        <v>3630.294</v>
      </c>
      <c r="F1211" s="107">
        <f>(E1211/D1211*100)-100</f>
        <v>-76.49686650265441</v>
      </c>
    </row>
    <row r="1212" spans="1:6" s="8" customFormat="1" ht="16.5">
      <c r="A1212" s="4"/>
      <c r="B1212" s="482"/>
      <c r="C1212" s="206" t="s">
        <v>1041</v>
      </c>
      <c r="D1212" s="207">
        <v>0</v>
      </c>
      <c r="E1212" s="208">
        <v>0</v>
      </c>
      <c r="F1212" s="208">
        <v>0</v>
      </c>
    </row>
    <row r="1213" spans="1:6" s="8" customFormat="1" ht="16.5">
      <c r="A1213" s="4"/>
      <c r="B1213" s="482"/>
      <c r="C1213" s="206" t="s">
        <v>1042</v>
      </c>
      <c r="D1213" s="207">
        <v>0</v>
      </c>
      <c r="E1213" s="208">
        <v>0</v>
      </c>
      <c r="F1213" s="208">
        <v>0</v>
      </c>
    </row>
    <row r="1214" spans="1:6" s="8" customFormat="1" ht="27" customHeight="1">
      <c r="A1214" s="209"/>
      <c r="B1214" s="483"/>
      <c r="C1214" s="206" t="s">
        <v>1043</v>
      </c>
      <c r="D1214" s="207">
        <v>0</v>
      </c>
      <c r="E1214" s="208">
        <v>0</v>
      </c>
      <c r="F1214" s="208">
        <v>0</v>
      </c>
    </row>
    <row r="1215" spans="1:6" s="8" customFormat="1" ht="15.75" customHeight="1">
      <c r="A1215" s="209"/>
      <c r="B1215" s="514" t="s">
        <v>240</v>
      </c>
      <c r="C1215" s="108" t="s">
        <v>1048</v>
      </c>
      <c r="D1215" s="106">
        <v>13796</v>
      </c>
      <c r="E1215" s="210">
        <v>3296.694</v>
      </c>
      <c r="F1215" s="107">
        <f>(E1215/D1215*100)-100</f>
        <v>-76.10398666280082</v>
      </c>
    </row>
    <row r="1216" spans="1:6" s="8" customFormat="1" ht="18.75" customHeight="1">
      <c r="A1216" s="27"/>
      <c r="B1216" s="515"/>
      <c r="C1216" s="206" t="s">
        <v>1040</v>
      </c>
      <c r="D1216" s="106">
        <v>13796</v>
      </c>
      <c r="E1216" s="210">
        <v>3296.694</v>
      </c>
      <c r="F1216" s="107">
        <f>(E1216/D1216*100)-100</f>
        <v>-76.10398666280082</v>
      </c>
    </row>
    <row r="1217" spans="1:6" s="8" customFormat="1" ht="16.5">
      <c r="A1217" s="27"/>
      <c r="B1217" s="515"/>
      <c r="C1217" s="206" t="s">
        <v>1041</v>
      </c>
      <c r="D1217" s="207">
        <v>0</v>
      </c>
      <c r="E1217" s="208">
        <v>0</v>
      </c>
      <c r="F1217" s="208">
        <v>0</v>
      </c>
    </row>
    <row r="1218" spans="1:6" s="8" customFormat="1" ht="16.5">
      <c r="A1218" s="27"/>
      <c r="B1218" s="515"/>
      <c r="C1218" s="206" t="s">
        <v>1042</v>
      </c>
      <c r="D1218" s="207">
        <v>0</v>
      </c>
      <c r="E1218" s="208">
        <v>0</v>
      </c>
      <c r="F1218" s="208">
        <v>0</v>
      </c>
    </row>
    <row r="1219" spans="1:6" s="8" customFormat="1" ht="15.75" customHeight="1">
      <c r="A1219" s="27"/>
      <c r="B1219" s="516"/>
      <c r="C1219" s="206" t="s">
        <v>1043</v>
      </c>
      <c r="D1219" s="207">
        <v>0</v>
      </c>
      <c r="E1219" s="208">
        <v>0</v>
      </c>
      <c r="F1219" s="208">
        <v>0</v>
      </c>
    </row>
    <row r="1220" spans="1:6" s="8" customFormat="1" ht="35.25" customHeight="1">
      <c r="A1220" s="211"/>
      <c r="B1220" s="341" t="s">
        <v>241</v>
      </c>
      <c r="C1220" s="30" t="s">
        <v>1048</v>
      </c>
      <c r="D1220" s="46">
        <v>100</v>
      </c>
      <c r="E1220" s="47">
        <v>0</v>
      </c>
      <c r="F1220" s="212">
        <f>(E1220/D1220*100)-100</f>
        <v>-100</v>
      </c>
    </row>
    <row r="1221" spans="1:6" s="8" customFormat="1" ht="16.5">
      <c r="A1221" s="27"/>
      <c r="B1221" s="467"/>
      <c r="C1221" s="213" t="s">
        <v>1040</v>
      </c>
      <c r="D1221" s="46">
        <v>100</v>
      </c>
      <c r="E1221" s="47">
        <v>0</v>
      </c>
      <c r="F1221" s="212">
        <f>(E1221/D1221*100)-100</f>
        <v>-100</v>
      </c>
    </row>
    <row r="1222" spans="1:6" s="8" customFormat="1" ht="16.5">
      <c r="A1222" s="27"/>
      <c r="B1222" s="467"/>
      <c r="C1222" s="213" t="s">
        <v>1041</v>
      </c>
      <c r="D1222" s="214">
        <v>0</v>
      </c>
      <c r="E1222" s="31">
        <v>0</v>
      </c>
      <c r="F1222" s="31">
        <v>0</v>
      </c>
    </row>
    <row r="1223" spans="1:6" s="8" customFormat="1" ht="21.75" customHeight="1">
      <c r="A1223" s="27"/>
      <c r="B1223" s="467"/>
      <c r="C1223" s="213" t="s">
        <v>1042</v>
      </c>
      <c r="D1223" s="214">
        <v>0</v>
      </c>
      <c r="E1223" s="31">
        <v>0</v>
      </c>
      <c r="F1223" s="31">
        <v>0</v>
      </c>
    </row>
    <row r="1224" spans="1:6" s="8" customFormat="1" ht="15.75" customHeight="1">
      <c r="A1224" s="27"/>
      <c r="B1224" s="342"/>
      <c r="C1224" s="213" t="s">
        <v>1043</v>
      </c>
      <c r="D1224" s="214">
        <v>0</v>
      </c>
      <c r="E1224" s="31">
        <v>0</v>
      </c>
      <c r="F1224" s="31">
        <v>0</v>
      </c>
    </row>
    <row r="1225" spans="1:6" s="8" customFormat="1" ht="66" customHeight="1">
      <c r="A1225" s="211"/>
      <c r="B1225" s="475" t="s">
        <v>161</v>
      </c>
      <c r="C1225" s="30" t="s">
        <v>1048</v>
      </c>
      <c r="D1225" s="46">
        <v>2057</v>
      </c>
      <c r="E1225" s="47">
        <v>815.977</v>
      </c>
      <c r="F1225" s="212">
        <f>(E1225/D1225*100)-100</f>
        <v>-60.33169664560039</v>
      </c>
    </row>
    <row r="1226" spans="1:6" s="8" customFormat="1" ht="16.5">
      <c r="A1226" s="27"/>
      <c r="B1226" s="476"/>
      <c r="C1226" s="213" t="s">
        <v>1040</v>
      </c>
      <c r="D1226" s="46">
        <v>2057</v>
      </c>
      <c r="E1226" s="47">
        <v>815.977</v>
      </c>
      <c r="F1226" s="212">
        <f>(E1226/D1226*100)-100</f>
        <v>-60.33169664560039</v>
      </c>
    </row>
    <row r="1227" spans="1:6" s="8" customFormat="1" ht="16.5">
      <c r="A1227" s="27"/>
      <c r="B1227" s="476"/>
      <c r="C1227" s="213" t="s">
        <v>1041</v>
      </c>
      <c r="D1227" s="214">
        <v>0</v>
      </c>
      <c r="E1227" s="31">
        <v>0</v>
      </c>
      <c r="F1227" s="31">
        <v>0</v>
      </c>
    </row>
    <row r="1228" spans="1:6" s="8" customFormat="1" ht="16.5">
      <c r="A1228" s="27"/>
      <c r="B1228" s="476"/>
      <c r="C1228" s="213" t="s">
        <v>1042</v>
      </c>
      <c r="D1228" s="214">
        <v>0</v>
      </c>
      <c r="E1228" s="31">
        <v>0</v>
      </c>
      <c r="F1228" s="31">
        <v>0</v>
      </c>
    </row>
    <row r="1229" spans="1:6" s="8" customFormat="1" ht="15.75" customHeight="1">
      <c r="A1229" s="27"/>
      <c r="B1229" s="477"/>
      <c r="C1229" s="213" t="s">
        <v>1043</v>
      </c>
      <c r="D1229" s="214">
        <v>0</v>
      </c>
      <c r="E1229" s="31">
        <v>0</v>
      </c>
      <c r="F1229" s="31">
        <v>0</v>
      </c>
    </row>
    <row r="1230" spans="1:6" s="8" customFormat="1" ht="40.5" customHeight="1">
      <c r="A1230" s="211"/>
      <c r="B1230" s="341" t="s">
        <v>242</v>
      </c>
      <c r="C1230" s="30" t="s">
        <v>1048</v>
      </c>
      <c r="D1230" s="47">
        <v>2578</v>
      </c>
      <c r="E1230" s="47">
        <v>413.337</v>
      </c>
      <c r="F1230" s="212">
        <f>(E1230/D1230*100)-100</f>
        <v>-83.9667571761055</v>
      </c>
    </row>
    <row r="1231" spans="1:6" s="8" customFormat="1" ht="16.5">
      <c r="A1231" s="27"/>
      <c r="B1231" s="467"/>
      <c r="C1231" s="213" t="s">
        <v>1040</v>
      </c>
      <c r="D1231" s="47">
        <v>2578</v>
      </c>
      <c r="E1231" s="47">
        <v>413.337</v>
      </c>
      <c r="F1231" s="212">
        <f>(E1231/D1231*100)-100</f>
        <v>-83.9667571761055</v>
      </c>
    </row>
    <row r="1232" spans="1:6" s="8" customFormat="1" ht="16.5">
      <c r="A1232" s="27"/>
      <c r="B1232" s="467"/>
      <c r="C1232" s="213" t="s">
        <v>1041</v>
      </c>
      <c r="D1232" s="214">
        <v>0</v>
      </c>
      <c r="E1232" s="31">
        <v>0</v>
      </c>
      <c r="F1232" s="31">
        <v>0</v>
      </c>
    </row>
    <row r="1233" spans="1:6" s="8" customFormat="1" ht="16.5">
      <c r="A1233" s="27"/>
      <c r="B1233" s="467"/>
      <c r="C1233" s="213" t="s">
        <v>1042</v>
      </c>
      <c r="D1233" s="214">
        <v>0</v>
      </c>
      <c r="E1233" s="31">
        <v>0</v>
      </c>
      <c r="F1233" s="31">
        <v>0</v>
      </c>
    </row>
    <row r="1234" spans="1:6" s="8" customFormat="1" ht="15.75" customHeight="1">
      <c r="A1234" s="27"/>
      <c r="B1234" s="342"/>
      <c r="C1234" s="213" t="s">
        <v>1043</v>
      </c>
      <c r="D1234" s="214">
        <v>0</v>
      </c>
      <c r="E1234" s="31">
        <v>0</v>
      </c>
      <c r="F1234" s="31">
        <v>0</v>
      </c>
    </row>
    <row r="1235" spans="1:6" s="8" customFormat="1" ht="55.5" customHeight="1">
      <c r="A1235" s="211"/>
      <c r="B1235" s="341" t="s">
        <v>243</v>
      </c>
      <c r="C1235" s="30" t="s">
        <v>1048</v>
      </c>
      <c r="D1235" s="47">
        <v>7593</v>
      </c>
      <c r="E1235" s="47">
        <v>1873.805</v>
      </c>
      <c r="F1235" s="212">
        <f>(E1235/D1235*100)-100</f>
        <v>-75.3219412616884</v>
      </c>
    </row>
    <row r="1236" spans="1:6" s="8" customFormat="1" ht="16.5">
      <c r="A1236" s="27"/>
      <c r="B1236" s="467"/>
      <c r="C1236" s="213" t="s">
        <v>1040</v>
      </c>
      <c r="D1236" s="47">
        <v>7593</v>
      </c>
      <c r="E1236" s="47">
        <v>1873.805</v>
      </c>
      <c r="F1236" s="212">
        <f>(E1236/D1236*100)-100</f>
        <v>-75.3219412616884</v>
      </c>
    </row>
    <row r="1237" spans="1:6" s="8" customFormat="1" ht="16.5">
      <c r="A1237" s="27"/>
      <c r="B1237" s="467"/>
      <c r="C1237" s="213" t="s">
        <v>1041</v>
      </c>
      <c r="D1237" s="214">
        <v>0</v>
      </c>
      <c r="E1237" s="31">
        <v>0</v>
      </c>
      <c r="F1237" s="31">
        <v>0</v>
      </c>
    </row>
    <row r="1238" spans="1:6" s="8" customFormat="1" ht="16.5">
      <c r="A1238" s="27"/>
      <c r="B1238" s="467"/>
      <c r="C1238" s="213" t="s">
        <v>1042</v>
      </c>
      <c r="D1238" s="214">
        <v>0</v>
      </c>
      <c r="E1238" s="31">
        <v>0</v>
      </c>
      <c r="F1238" s="31">
        <v>0</v>
      </c>
    </row>
    <row r="1239" spans="1:6" s="8" customFormat="1" ht="15.75" customHeight="1">
      <c r="A1239" s="27"/>
      <c r="B1239" s="342"/>
      <c r="C1239" s="213" t="s">
        <v>1043</v>
      </c>
      <c r="D1239" s="214">
        <v>0</v>
      </c>
      <c r="E1239" s="31">
        <v>0</v>
      </c>
      <c r="F1239" s="31">
        <v>0</v>
      </c>
    </row>
    <row r="1240" spans="1:6" s="8" customFormat="1" ht="66">
      <c r="A1240" s="211"/>
      <c r="B1240" s="341" t="s">
        <v>244</v>
      </c>
      <c r="C1240" s="213" t="s">
        <v>1049</v>
      </c>
      <c r="D1240" s="47">
        <v>114</v>
      </c>
      <c r="E1240" s="47">
        <v>29.5</v>
      </c>
      <c r="F1240" s="212">
        <f>(E1240/D1240*100)-100</f>
        <v>-74.12280701754386</v>
      </c>
    </row>
    <row r="1241" spans="1:6" s="8" customFormat="1" ht="16.5">
      <c r="A1241" s="27"/>
      <c r="B1241" s="467"/>
      <c r="C1241" s="213" t="s">
        <v>1040</v>
      </c>
      <c r="D1241" s="47">
        <v>114</v>
      </c>
      <c r="E1241" s="47">
        <v>29.5</v>
      </c>
      <c r="F1241" s="212">
        <f>(E1241/D1241*100)-100</f>
        <v>-74.12280701754386</v>
      </c>
    </row>
    <row r="1242" spans="1:6" s="8" customFormat="1" ht="16.5">
      <c r="A1242" s="27"/>
      <c r="B1242" s="467"/>
      <c r="C1242" s="213" t="s">
        <v>1041</v>
      </c>
      <c r="D1242" s="214">
        <v>0</v>
      </c>
      <c r="E1242" s="31">
        <v>0</v>
      </c>
      <c r="F1242" s="31">
        <v>0</v>
      </c>
    </row>
    <row r="1243" spans="1:6" s="8" customFormat="1" ht="16.5">
      <c r="A1243" s="27"/>
      <c r="B1243" s="467"/>
      <c r="C1243" s="213" t="s">
        <v>1042</v>
      </c>
      <c r="D1243" s="214">
        <v>0</v>
      </c>
      <c r="E1243" s="31">
        <v>0</v>
      </c>
      <c r="F1243" s="31">
        <v>0</v>
      </c>
    </row>
    <row r="1244" spans="1:6" s="8" customFormat="1" ht="15.75" customHeight="1">
      <c r="A1244" s="27"/>
      <c r="B1244" s="342"/>
      <c r="C1244" s="213" t="s">
        <v>1043</v>
      </c>
      <c r="D1244" s="214">
        <v>0</v>
      </c>
      <c r="E1244" s="31">
        <v>0</v>
      </c>
      <c r="F1244" s="31">
        <v>0</v>
      </c>
    </row>
    <row r="1245" spans="1:6" s="8" customFormat="1" ht="24" customHeight="1">
      <c r="A1245" s="211"/>
      <c r="B1245" s="475" t="s">
        <v>245</v>
      </c>
      <c r="C1245" s="30" t="s">
        <v>1048</v>
      </c>
      <c r="D1245" s="47">
        <v>1324</v>
      </c>
      <c r="E1245" s="47">
        <v>158.635</v>
      </c>
      <c r="F1245" s="212">
        <f>(E1245/D1245*100)-100</f>
        <v>-88.01850453172206</v>
      </c>
    </row>
    <row r="1246" spans="1:6" s="8" customFormat="1" ht="16.5">
      <c r="A1246" s="27"/>
      <c r="B1246" s="476"/>
      <c r="C1246" s="213" t="s">
        <v>1040</v>
      </c>
      <c r="D1246" s="47">
        <v>1324</v>
      </c>
      <c r="E1246" s="47">
        <v>158.635</v>
      </c>
      <c r="F1246" s="212">
        <f>(E1246/D1246*100)-100</f>
        <v>-88.01850453172206</v>
      </c>
    </row>
    <row r="1247" spans="1:6" s="8" customFormat="1" ht="16.5">
      <c r="A1247" s="27"/>
      <c r="B1247" s="476"/>
      <c r="C1247" s="213" t="s">
        <v>1041</v>
      </c>
      <c r="D1247" s="214">
        <v>0</v>
      </c>
      <c r="E1247" s="31">
        <v>0</v>
      </c>
      <c r="F1247" s="31">
        <v>0</v>
      </c>
    </row>
    <row r="1248" spans="1:6" s="8" customFormat="1" ht="16.5">
      <c r="A1248" s="27"/>
      <c r="B1248" s="476"/>
      <c r="C1248" s="213" t="s">
        <v>1042</v>
      </c>
      <c r="D1248" s="214">
        <v>0</v>
      </c>
      <c r="E1248" s="31">
        <v>0</v>
      </c>
      <c r="F1248" s="31">
        <v>0</v>
      </c>
    </row>
    <row r="1249" spans="1:6" s="8" customFormat="1" ht="15.75" customHeight="1">
      <c r="A1249" s="27"/>
      <c r="B1249" s="477"/>
      <c r="C1249" s="213" t="s">
        <v>1043</v>
      </c>
      <c r="D1249" s="214">
        <v>0</v>
      </c>
      <c r="E1249" s="31">
        <v>0</v>
      </c>
      <c r="F1249" s="31">
        <v>0</v>
      </c>
    </row>
    <row r="1250" spans="1:6" s="8" customFormat="1" ht="27" customHeight="1">
      <c r="A1250" s="211"/>
      <c r="B1250" s="341" t="s">
        <v>246</v>
      </c>
      <c r="C1250" s="30" t="s">
        <v>1048</v>
      </c>
      <c r="D1250" s="47">
        <v>30</v>
      </c>
      <c r="E1250" s="47">
        <v>5.44</v>
      </c>
      <c r="F1250" s="212">
        <f>(E1250/D1250*100)-100</f>
        <v>-81.86666666666667</v>
      </c>
    </row>
    <row r="1251" spans="1:6" s="8" customFormat="1" ht="15.75" customHeight="1">
      <c r="A1251" s="27"/>
      <c r="B1251" s="467"/>
      <c r="C1251" s="213" t="s">
        <v>1040</v>
      </c>
      <c r="D1251" s="47">
        <v>30</v>
      </c>
      <c r="E1251" s="47">
        <v>5.44</v>
      </c>
      <c r="F1251" s="212">
        <f>(E1251/D1251*100)-100</f>
        <v>-81.86666666666667</v>
      </c>
    </row>
    <row r="1252" spans="1:6" s="8" customFormat="1" ht="15.75" customHeight="1">
      <c r="A1252" s="27"/>
      <c r="B1252" s="467"/>
      <c r="C1252" s="213" t="s">
        <v>1041</v>
      </c>
      <c r="D1252" s="214">
        <v>0</v>
      </c>
      <c r="E1252" s="31">
        <v>0</v>
      </c>
      <c r="F1252" s="31">
        <v>0</v>
      </c>
    </row>
    <row r="1253" spans="1:6" s="8" customFormat="1" ht="15.75" customHeight="1">
      <c r="A1253" s="27"/>
      <c r="B1253" s="467"/>
      <c r="C1253" s="213" t="s">
        <v>1042</v>
      </c>
      <c r="D1253" s="214">
        <v>0</v>
      </c>
      <c r="E1253" s="31">
        <v>0</v>
      </c>
      <c r="F1253" s="31">
        <v>0</v>
      </c>
    </row>
    <row r="1254" spans="1:6" s="8" customFormat="1" ht="15.75" customHeight="1">
      <c r="A1254" s="27"/>
      <c r="B1254" s="342"/>
      <c r="C1254" s="213" t="s">
        <v>1043</v>
      </c>
      <c r="D1254" s="214">
        <v>0</v>
      </c>
      <c r="E1254" s="31">
        <v>0</v>
      </c>
      <c r="F1254" s="31">
        <v>0</v>
      </c>
    </row>
    <row r="1255" spans="1:6" s="8" customFormat="1" ht="21" customHeight="1">
      <c r="A1255" s="209"/>
      <c r="B1255" s="468" t="s">
        <v>247</v>
      </c>
      <c r="C1255" s="108" t="s">
        <v>1048</v>
      </c>
      <c r="D1255" s="215">
        <f>D1260+D1265</f>
        <v>1650</v>
      </c>
      <c r="E1255" s="215">
        <v>333.6</v>
      </c>
      <c r="F1255" s="107">
        <f>(E1255/D1255*100)-100</f>
        <v>-79.78181818181818</v>
      </c>
    </row>
    <row r="1256" spans="1:6" s="8" customFormat="1" ht="15.75" customHeight="1">
      <c r="A1256" s="27"/>
      <c r="B1256" s="469"/>
      <c r="C1256" s="206" t="s">
        <v>1040</v>
      </c>
      <c r="D1256" s="215">
        <f>D1261+D1266</f>
        <v>1650</v>
      </c>
      <c r="E1256" s="215">
        <v>333.6</v>
      </c>
      <c r="F1256" s="107">
        <f>(E1256/D1256*100)-100</f>
        <v>-79.78181818181818</v>
      </c>
    </row>
    <row r="1257" spans="1:6" s="8" customFormat="1" ht="15.75" customHeight="1">
      <c r="A1257" s="27"/>
      <c r="B1257" s="469"/>
      <c r="C1257" s="206" t="s">
        <v>1041</v>
      </c>
      <c r="D1257" s="207">
        <v>0</v>
      </c>
      <c r="E1257" s="208">
        <v>0</v>
      </c>
      <c r="F1257" s="208">
        <v>0</v>
      </c>
    </row>
    <row r="1258" spans="1:6" s="8" customFormat="1" ht="15.75" customHeight="1">
      <c r="A1258" s="27"/>
      <c r="B1258" s="469"/>
      <c r="C1258" s="206" t="s">
        <v>1042</v>
      </c>
      <c r="D1258" s="207">
        <v>0</v>
      </c>
      <c r="E1258" s="208">
        <v>0</v>
      </c>
      <c r="F1258" s="208">
        <v>0</v>
      </c>
    </row>
    <row r="1259" spans="1:6" s="8" customFormat="1" ht="15.75" customHeight="1">
      <c r="A1259" s="27"/>
      <c r="B1259" s="470"/>
      <c r="C1259" s="206" t="s">
        <v>1043</v>
      </c>
      <c r="D1259" s="207">
        <v>0</v>
      </c>
      <c r="E1259" s="208">
        <v>0</v>
      </c>
      <c r="F1259" s="208">
        <v>0</v>
      </c>
    </row>
    <row r="1260" spans="1:6" s="8" customFormat="1" ht="33" customHeight="1">
      <c r="A1260" s="211"/>
      <c r="B1260" s="341" t="s">
        <v>248</v>
      </c>
      <c r="C1260" s="30" t="s">
        <v>1048</v>
      </c>
      <c r="D1260" s="46">
        <v>1084</v>
      </c>
      <c r="E1260" s="47">
        <v>253.6</v>
      </c>
      <c r="F1260" s="212">
        <f>(E1260/D1260*100)-100</f>
        <v>-76.60516605166052</v>
      </c>
    </row>
    <row r="1261" spans="1:6" s="8" customFormat="1" ht="15.75" customHeight="1">
      <c r="A1261" s="27"/>
      <c r="B1261" s="467"/>
      <c r="C1261" s="213" t="s">
        <v>1040</v>
      </c>
      <c r="D1261" s="46">
        <v>1084</v>
      </c>
      <c r="E1261" s="47">
        <v>253.6</v>
      </c>
      <c r="F1261" s="212">
        <f>(E1261/D1261*100)-100</f>
        <v>-76.60516605166052</v>
      </c>
    </row>
    <row r="1262" spans="1:6" s="8" customFormat="1" ht="15.75" customHeight="1">
      <c r="A1262" s="27"/>
      <c r="B1262" s="467"/>
      <c r="C1262" s="213" t="s">
        <v>1041</v>
      </c>
      <c r="D1262" s="214">
        <v>0</v>
      </c>
      <c r="E1262" s="31">
        <v>0</v>
      </c>
      <c r="F1262" s="31">
        <v>0</v>
      </c>
    </row>
    <row r="1263" spans="1:6" s="8" customFormat="1" ht="15.75" customHeight="1">
      <c r="A1263" s="27"/>
      <c r="B1263" s="467"/>
      <c r="C1263" s="213" t="s">
        <v>1042</v>
      </c>
      <c r="D1263" s="214">
        <v>0</v>
      </c>
      <c r="E1263" s="31">
        <v>0</v>
      </c>
      <c r="F1263" s="31">
        <v>0</v>
      </c>
    </row>
    <row r="1264" spans="1:6" s="8" customFormat="1" ht="15.75" customHeight="1">
      <c r="A1264" s="27"/>
      <c r="B1264" s="342"/>
      <c r="C1264" s="213" t="s">
        <v>1043</v>
      </c>
      <c r="D1264" s="214">
        <v>0</v>
      </c>
      <c r="E1264" s="31">
        <v>0</v>
      </c>
      <c r="F1264" s="31">
        <v>0</v>
      </c>
    </row>
    <row r="1265" spans="1:6" s="8" customFormat="1" ht="24" customHeight="1">
      <c r="A1265" s="211"/>
      <c r="B1265" s="341" t="s">
        <v>174</v>
      </c>
      <c r="C1265" s="30" t="s">
        <v>1048</v>
      </c>
      <c r="D1265" s="46">
        <v>566</v>
      </c>
      <c r="E1265" s="47">
        <v>80</v>
      </c>
      <c r="F1265" s="212">
        <f>(E1265/D1265*100)-100</f>
        <v>-85.86572438162544</v>
      </c>
    </row>
    <row r="1266" spans="1:6" s="8" customFormat="1" ht="15.75" customHeight="1">
      <c r="A1266" s="27"/>
      <c r="B1266" s="467"/>
      <c r="C1266" s="213" t="s">
        <v>1040</v>
      </c>
      <c r="D1266" s="46">
        <v>566</v>
      </c>
      <c r="E1266" s="47">
        <v>80</v>
      </c>
      <c r="F1266" s="212">
        <f>(E1266/D1266*100)-100</f>
        <v>-85.86572438162544</v>
      </c>
    </row>
    <row r="1267" spans="1:6" s="8" customFormat="1" ht="15.75" customHeight="1">
      <c r="A1267" s="27"/>
      <c r="B1267" s="467"/>
      <c r="C1267" s="213" t="s">
        <v>1041</v>
      </c>
      <c r="D1267" s="214">
        <v>0</v>
      </c>
      <c r="E1267" s="31">
        <v>0</v>
      </c>
      <c r="F1267" s="31">
        <v>0</v>
      </c>
    </row>
    <row r="1268" spans="1:6" s="8" customFormat="1" ht="15.75" customHeight="1">
      <c r="A1268" s="27"/>
      <c r="B1268" s="467"/>
      <c r="C1268" s="213" t="s">
        <v>1042</v>
      </c>
      <c r="D1268" s="214">
        <v>0</v>
      </c>
      <c r="E1268" s="31">
        <v>0</v>
      </c>
      <c r="F1268" s="31">
        <v>0</v>
      </c>
    </row>
    <row r="1269" spans="1:6" s="8" customFormat="1" ht="21" customHeight="1">
      <c r="A1269" s="27"/>
      <c r="B1269" s="342"/>
      <c r="C1269" s="213" t="s">
        <v>1043</v>
      </c>
      <c r="D1269" s="214">
        <v>0</v>
      </c>
      <c r="E1269" s="31">
        <v>0</v>
      </c>
      <c r="F1269" s="31">
        <v>0</v>
      </c>
    </row>
    <row r="1270" spans="1:6" s="8" customFormat="1" ht="15.75" customHeight="1">
      <c r="A1270" s="27"/>
      <c r="B1270" s="216"/>
      <c r="C1270" s="213"/>
      <c r="D1270" s="214"/>
      <c r="E1270" s="31"/>
      <c r="F1270" s="31"/>
    </row>
    <row r="1271" spans="1:6" s="8" customFormat="1" ht="29.25" customHeight="1">
      <c r="A1271" s="504" t="s">
        <v>355</v>
      </c>
      <c r="B1271" s="512" t="s">
        <v>1192</v>
      </c>
      <c r="C1271" s="79" t="s">
        <v>1039</v>
      </c>
      <c r="D1271" s="109">
        <f aca="true" t="shared" si="21" ref="D1271:E1274">D1276+D1311+D1326</f>
        <v>66025</v>
      </c>
      <c r="E1271" s="109">
        <f>E1276+E1311+E1326</f>
        <v>32103.532020000002</v>
      </c>
      <c r="F1271" s="110">
        <f>E1271/D1271*100-100</f>
        <v>-51.37670273381295</v>
      </c>
    </row>
    <row r="1272" spans="1:6" s="8" customFormat="1" ht="16.5">
      <c r="A1272" s="504"/>
      <c r="B1272" s="512"/>
      <c r="C1272" s="79" t="s">
        <v>1040</v>
      </c>
      <c r="D1272" s="109">
        <f>D1277+D1312+D1327</f>
        <v>64632</v>
      </c>
      <c r="E1272" s="109">
        <f t="shared" si="21"/>
        <v>31429.032020000002</v>
      </c>
      <c r="F1272" s="110">
        <f>E1272/D1272*100-100</f>
        <v>-51.37233565416511</v>
      </c>
    </row>
    <row r="1273" spans="1:6" s="8" customFormat="1" ht="16.5">
      <c r="A1273" s="504"/>
      <c r="B1273" s="512"/>
      <c r="C1273" s="79" t="s">
        <v>1041</v>
      </c>
      <c r="D1273" s="109">
        <f t="shared" si="21"/>
        <v>743</v>
      </c>
      <c r="E1273" s="109">
        <f t="shared" si="21"/>
        <v>419.3</v>
      </c>
      <c r="F1273" s="110">
        <f>E1273/D1273*100-100</f>
        <v>-43.56662180349933</v>
      </c>
    </row>
    <row r="1274" spans="1:6" s="8" customFormat="1" ht="15.75" customHeight="1">
      <c r="A1274" s="504"/>
      <c r="B1274" s="512"/>
      <c r="C1274" s="79" t="s">
        <v>1042</v>
      </c>
      <c r="D1274" s="109">
        <f t="shared" si="21"/>
        <v>650</v>
      </c>
      <c r="E1274" s="109">
        <f t="shared" si="21"/>
        <v>255.2</v>
      </c>
      <c r="F1274" s="110">
        <f>E1274/D1274*100-100</f>
        <v>-60.73846153846154</v>
      </c>
    </row>
    <row r="1275" spans="1:6" s="8" customFormat="1" ht="16.5">
      <c r="A1275" s="504"/>
      <c r="B1275" s="512"/>
      <c r="C1275" s="79" t="s">
        <v>1043</v>
      </c>
      <c r="D1275" s="109"/>
      <c r="E1275" s="109"/>
      <c r="F1275" s="110"/>
    </row>
    <row r="1276" spans="1:6" s="8" customFormat="1" ht="24.75" customHeight="1">
      <c r="A1276" s="334"/>
      <c r="B1276" s="512" t="s">
        <v>634</v>
      </c>
      <c r="C1276" s="79" t="s">
        <v>1039</v>
      </c>
      <c r="D1276" s="109">
        <f>D1281+D1286+D1291+D1296+D1306+D1301</f>
        <v>44436</v>
      </c>
      <c r="E1276" s="109">
        <f>E1281+E1286+E1291+E1296+E1306+E1301</f>
        <v>22097.4</v>
      </c>
      <c r="F1276" s="110">
        <f>E1276/D1276*100-100</f>
        <v>-50.27140156629759</v>
      </c>
    </row>
    <row r="1277" spans="1:6" s="8" customFormat="1" ht="18.75" customHeight="1">
      <c r="A1277" s="334"/>
      <c r="B1277" s="512"/>
      <c r="C1277" s="79" t="s">
        <v>1040</v>
      </c>
      <c r="D1277" s="109">
        <f>D1282+D1287+D1292+D1297+D1307</f>
        <v>43043</v>
      </c>
      <c r="E1277" s="109">
        <f>E1282+E1287+E1292+E1297+E1307</f>
        <v>21422.9</v>
      </c>
      <c r="F1277" s="110">
        <f>E1277/D1277*100-100</f>
        <v>-50.229073252329066</v>
      </c>
    </row>
    <row r="1278" spans="1:6" s="8" customFormat="1" ht="18.75" customHeight="1">
      <c r="A1278" s="334"/>
      <c r="B1278" s="512"/>
      <c r="C1278" s="79" t="s">
        <v>1041</v>
      </c>
      <c r="D1278" s="109">
        <f>D1283+D1288+D1293+D1298+D1308+D1303</f>
        <v>743</v>
      </c>
      <c r="E1278" s="109">
        <f>E1283+E1288+E1293+E1298+E1308+E1303</f>
        <v>419.3</v>
      </c>
      <c r="F1278" s="110">
        <f>E1278/D1278*100-100</f>
        <v>-43.56662180349933</v>
      </c>
    </row>
    <row r="1279" spans="1:6" s="8" customFormat="1" ht="21" customHeight="1">
      <c r="A1279" s="334"/>
      <c r="B1279" s="512"/>
      <c r="C1279" s="79" t="s">
        <v>1042</v>
      </c>
      <c r="D1279" s="109">
        <f>D1284+D1289+D1294+D1299+D1309+D1304</f>
        <v>650</v>
      </c>
      <c r="E1279" s="109">
        <f>E1284+E1289+E1294+E1299+E1309+E1304</f>
        <v>255.2</v>
      </c>
      <c r="F1279" s="110">
        <f>E1279/D1279*100-100</f>
        <v>-60.73846153846154</v>
      </c>
    </row>
    <row r="1280" spans="1:6" s="8" customFormat="1" ht="62.25" customHeight="1">
      <c r="A1280" s="334"/>
      <c r="B1280" s="512"/>
      <c r="C1280" s="79" t="s">
        <v>1043</v>
      </c>
      <c r="D1280" s="109"/>
      <c r="E1280" s="109"/>
      <c r="F1280" s="110"/>
    </row>
    <row r="1281" spans="1:6" s="8" customFormat="1" ht="18.75" customHeight="1">
      <c r="A1281" s="334"/>
      <c r="B1281" s="376" t="s">
        <v>653</v>
      </c>
      <c r="C1281" s="6" t="s">
        <v>1039</v>
      </c>
      <c r="D1281" s="217">
        <f>D1282+D1283+D1284+D1285</f>
        <v>2413</v>
      </c>
      <c r="E1281" s="217">
        <f>E1282+E1283+E1284+E1285</f>
        <v>948.4</v>
      </c>
      <c r="F1281" s="218">
        <f>E1281/D1281*100-100</f>
        <v>-60.696228760878576</v>
      </c>
    </row>
    <row r="1282" spans="1:6" s="8" customFormat="1" ht="16.5">
      <c r="A1282" s="334"/>
      <c r="B1282" s="376"/>
      <c r="C1282" s="6" t="s">
        <v>1040</v>
      </c>
      <c r="D1282" s="129">
        <v>2413</v>
      </c>
      <c r="E1282" s="129">
        <v>948.4</v>
      </c>
      <c r="F1282" s="218">
        <f>E1282/D1282*100-100</f>
        <v>-60.696228760878576</v>
      </c>
    </row>
    <row r="1283" spans="1:6" s="8" customFormat="1" ht="16.5">
      <c r="A1283" s="334"/>
      <c r="B1283" s="376"/>
      <c r="C1283" s="6" t="s">
        <v>1041</v>
      </c>
      <c r="D1283" s="83"/>
      <c r="E1283" s="83"/>
      <c r="F1283" s="110"/>
    </row>
    <row r="1284" spans="1:6" s="8" customFormat="1" ht="16.5">
      <c r="A1284" s="334"/>
      <c r="B1284" s="376"/>
      <c r="C1284" s="6" t="s">
        <v>1042</v>
      </c>
      <c r="D1284" s="83"/>
      <c r="E1284" s="83"/>
      <c r="F1284" s="110"/>
    </row>
    <row r="1285" spans="1:6" s="8" customFormat="1" ht="16.5">
      <c r="A1285" s="334"/>
      <c r="B1285" s="376"/>
      <c r="C1285" s="6" t="s">
        <v>1043</v>
      </c>
      <c r="D1285" s="83"/>
      <c r="E1285" s="83"/>
      <c r="F1285" s="110"/>
    </row>
    <row r="1286" spans="1:6" s="8" customFormat="1" ht="18.75" customHeight="1">
      <c r="A1286" s="334"/>
      <c r="B1286" s="508" t="s">
        <v>654</v>
      </c>
      <c r="C1286" s="6" t="s">
        <v>1039</v>
      </c>
      <c r="D1286" s="217">
        <f>D1287+D1288+D1289+D1290</f>
        <v>40630</v>
      </c>
      <c r="E1286" s="217">
        <f>E1287+E1288+E1289+E1290</f>
        <v>20474.5</v>
      </c>
      <c r="F1286" s="218">
        <f>E1286/D1286*100-100</f>
        <v>-49.60743293133153</v>
      </c>
    </row>
    <row r="1287" spans="1:6" s="8" customFormat="1" ht="16.5">
      <c r="A1287" s="334"/>
      <c r="B1287" s="509"/>
      <c r="C1287" s="6" t="s">
        <v>1040</v>
      </c>
      <c r="D1287" s="129">
        <v>40630</v>
      </c>
      <c r="E1287" s="129">
        <v>20474.5</v>
      </c>
      <c r="F1287" s="218">
        <f>E1287/D1287*100-100</f>
        <v>-49.60743293133153</v>
      </c>
    </row>
    <row r="1288" spans="1:6" s="8" customFormat="1" ht="16.5">
      <c r="A1288" s="334"/>
      <c r="B1288" s="509"/>
      <c r="C1288" s="6" t="s">
        <v>1041</v>
      </c>
      <c r="D1288" s="83"/>
      <c r="E1288" s="83"/>
      <c r="F1288" s="110"/>
    </row>
    <row r="1289" spans="1:6" s="8" customFormat="1" ht="16.5">
      <c r="A1289" s="334"/>
      <c r="B1289" s="509"/>
      <c r="C1289" s="6" t="s">
        <v>1042</v>
      </c>
      <c r="D1289" s="83"/>
      <c r="E1289" s="83"/>
      <c r="F1289" s="110"/>
    </row>
    <row r="1290" spans="1:6" s="8" customFormat="1" ht="55.5" customHeight="1">
      <c r="A1290" s="334"/>
      <c r="B1290" s="510"/>
      <c r="C1290" s="6" t="s">
        <v>1043</v>
      </c>
      <c r="D1290" s="83"/>
      <c r="E1290" s="83"/>
      <c r="F1290" s="110"/>
    </row>
    <row r="1291" spans="1:6" s="8" customFormat="1" ht="18.75" customHeight="1">
      <c r="A1291" s="334"/>
      <c r="B1291" s="376" t="s">
        <v>655</v>
      </c>
      <c r="C1291" s="6" t="s">
        <v>1039</v>
      </c>
      <c r="D1291" s="217">
        <f>D1292+D1293+D1294+D1295</f>
        <v>0</v>
      </c>
      <c r="E1291" s="217">
        <f>E1292+E1293+E1294+E1295</f>
        <v>0</v>
      </c>
      <c r="F1291" s="218">
        <v>0</v>
      </c>
    </row>
    <row r="1292" spans="1:6" s="8" customFormat="1" ht="16.5">
      <c r="A1292" s="334"/>
      <c r="B1292" s="376"/>
      <c r="C1292" s="6" t="s">
        <v>1040</v>
      </c>
      <c r="D1292" s="217">
        <v>0</v>
      </c>
      <c r="E1292" s="217">
        <v>0</v>
      </c>
      <c r="F1292" s="218">
        <v>0</v>
      </c>
    </row>
    <row r="1293" spans="1:6" s="8" customFormat="1" ht="16.5">
      <c r="A1293" s="334"/>
      <c r="B1293" s="376"/>
      <c r="C1293" s="6" t="s">
        <v>1041</v>
      </c>
      <c r="D1293" s="83"/>
      <c r="E1293" s="83"/>
      <c r="F1293" s="110"/>
    </row>
    <row r="1294" spans="1:6" s="8" customFormat="1" ht="16.5">
      <c r="A1294" s="334"/>
      <c r="B1294" s="376"/>
      <c r="C1294" s="6" t="s">
        <v>1042</v>
      </c>
      <c r="D1294" s="217">
        <v>0</v>
      </c>
      <c r="E1294" s="217">
        <v>0</v>
      </c>
      <c r="F1294" s="218">
        <v>0</v>
      </c>
    </row>
    <row r="1295" spans="1:6" s="8" customFormat="1" ht="16.5">
      <c r="A1295" s="334"/>
      <c r="B1295" s="376"/>
      <c r="C1295" s="6" t="s">
        <v>1043</v>
      </c>
      <c r="D1295" s="83"/>
      <c r="E1295" s="83"/>
      <c r="F1295" s="218"/>
    </row>
    <row r="1296" spans="1:6" s="8" customFormat="1" ht="18.75" customHeight="1">
      <c r="A1296" s="486"/>
      <c r="B1296" s="376" t="s">
        <v>1170</v>
      </c>
      <c r="C1296" s="6" t="s">
        <v>1039</v>
      </c>
      <c r="D1296" s="217">
        <f>D1297+D1298+D1299+D1300</f>
        <v>743</v>
      </c>
      <c r="E1296" s="217">
        <f>E1297+E1298+E1299+E1300</f>
        <v>419.3</v>
      </c>
      <c r="F1296" s="218">
        <f>E1296/D1296*100-100</f>
        <v>-43.56662180349933</v>
      </c>
    </row>
    <row r="1297" spans="1:6" s="8" customFormat="1" ht="16.5">
      <c r="A1297" s="486"/>
      <c r="B1297" s="376"/>
      <c r="C1297" s="6" t="s">
        <v>1040</v>
      </c>
      <c r="D1297" s="83"/>
      <c r="E1297" s="83"/>
      <c r="F1297" s="218"/>
    </row>
    <row r="1298" spans="1:6" s="8" customFormat="1" ht="16.5">
      <c r="A1298" s="486"/>
      <c r="B1298" s="376"/>
      <c r="C1298" s="6" t="s">
        <v>1041</v>
      </c>
      <c r="D1298" s="217">
        <v>743</v>
      </c>
      <c r="E1298" s="217">
        <v>419.3</v>
      </c>
      <c r="F1298" s="218">
        <f>E1298/D1298*100-100</f>
        <v>-43.56662180349933</v>
      </c>
    </row>
    <row r="1299" spans="1:6" s="8" customFormat="1" ht="16.5">
      <c r="A1299" s="486"/>
      <c r="B1299" s="376"/>
      <c r="C1299" s="6" t="s">
        <v>1042</v>
      </c>
      <c r="D1299" s="83"/>
      <c r="E1299" s="83"/>
      <c r="F1299" s="218"/>
    </row>
    <row r="1300" spans="1:6" s="8" customFormat="1" ht="103.5" customHeight="1">
      <c r="A1300" s="486"/>
      <c r="B1300" s="376"/>
      <c r="C1300" s="6" t="s">
        <v>1043</v>
      </c>
      <c r="D1300" s="83"/>
      <c r="E1300" s="83"/>
      <c r="F1300" s="218"/>
    </row>
    <row r="1301" spans="1:6" s="8" customFormat="1" ht="18.75" customHeight="1">
      <c r="A1301" s="486"/>
      <c r="B1301" s="341" t="s">
        <v>1171</v>
      </c>
      <c r="C1301" s="6" t="s">
        <v>1039</v>
      </c>
      <c r="D1301" s="217">
        <f>D1302+D1303+D1304+D1305</f>
        <v>592</v>
      </c>
      <c r="E1301" s="217">
        <f>E1302+E1303+E1304+E1305</f>
        <v>227.5</v>
      </c>
      <c r="F1301" s="218">
        <f>E1301/D1301*100-100</f>
        <v>-61.57094594594595</v>
      </c>
    </row>
    <row r="1302" spans="1:6" s="8" customFormat="1" ht="16.5">
      <c r="A1302" s="486"/>
      <c r="B1302" s="467"/>
      <c r="C1302" s="6" t="s">
        <v>1040</v>
      </c>
      <c r="D1302" s="83"/>
      <c r="E1302" s="83"/>
      <c r="F1302" s="218"/>
    </row>
    <row r="1303" spans="1:6" s="8" customFormat="1" ht="16.5">
      <c r="A1303" s="486"/>
      <c r="B1303" s="467"/>
      <c r="C1303" s="6" t="s">
        <v>1041</v>
      </c>
      <c r="D1303" s="217"/>
      <c r="E1303" s="217"/>
      <c r="F1303" s="218"/>
    </row>
    <row r="1304" spans="1:6" s="8" customFormat="1" ht="16.5">
      <c r="A1304" s="486"/>
      <c r="B1304" s="467"/>
      <c r="C1304" s="6" t="s">
        <v>1042</v>
      </c>
      <c r="D1304" s="83">
        <v>592</v>
      </c>
      <c r="E1304" s="83">
        <v>227.5</v>
      </c>
      <c r="F1304" s="218">
        <f>E1304/D1304*100-100</f>
        <v>-61.57094594594595</v>
      </c>
    </row>
    <row r="1305" spans="1:6" s="8" customFormat="1" ht="16.5">
      <c r="A1305" s="486"/>
      <c r="B1305" s="342"/>
      <c r="C1305" s="6" t="s">
        <v>1043</v>
      </c>
      <c r="D1305" s="83"/>
      <c r="E1305" s="83"/>
      <c r="F1305" s="218"/>
    </row>
    <row r="1306" spans="1:6" s="8" customFormat="1" ht="18.75" customHeight="1">
      <c r="A1306" s="486"/>
      <c r="B1306" s="508" t="s">
        <v>1172</v>
      </c>
      <c r="C1306" s="6" t="s">
        <v>1039</v>
      </c>
      <c r="D1306" s="217">
        <f>D1307+D1308+D1309+D1310</f>
        <v>58</v>
      </c>
      <c r="E1306" s="217">
        <f>E1307+E1308+E1309+E1310</f>
        <v>27.7</v>
      </c>
      <c r="F1306" s="218">
        <f>E1306/D1306*100-100</f>
        <v>-52.241379310344826</v>
      </c>
    </row>
    <row r="1307" spans="1:6" s="8" customFormat="1" ht="16.5">
      <c r="A1307" s="486"/>
      <c r="B1307" s="509"/>
      <c r="C1307" s="6" t="s">
        <v>1040</v>
      </c>
      <c r="D1307" s="83"/>
      <c r="E1307" s="83"/>
      <c r="F1307" s="218"/>
    </row>
    <row r="1308" spans="1:6" s="8" customFormat="1" ht="16.5">
      <c r="A1308" s="486"/>
      <c r="B1308" s="509"/>
      <c r="C1308" s="6" t="s">
        <v>1041</v>
      </c>
      <c r="D1308" s="217"/>
      <c r="E1308" s="217"/>
      <c r="F1308" s="218"/>
    </row>
    <row r="1309" spans="1:6" s="8" customFormat="1" ht="16.5">
      <c r="A1309" s="486"/>
      <c r="B1309" s="509"/>
      <c r="C1309" s="6" t="s">
        <v>1042</v>
      </c>
      <c r="D1309" s="83">
        <v>58</v>
      </c>
      <c r="E1309" s="83">
        <v>27.7</v>
      </c>
      <c r="F1309" s="218">
        <f>E1309/D1309*100-100</f>
        <v>-52.241379310344826</v>
      </c>
    </row>
    <row r="1310" spans="1:6" s="8" customFormat="1" ht="28.5" customHeight="1">
      <c r="A1310" s="486"/>
      <c r="B1310" s="510"/>
      <c r="C1310" s="6" t="s">
        <v>1043</v>
      </c>
      <c r="D1310" s="83"/>
      <c r="E1310" s="83"/>
      <c r="F1310" s="110"/>
    </row>
    <row r="1311" spans="1:6" s="8" customFormat="1" ht="18.75" customHeight="1">
      <c r="A1311" s="486"/>
      <c r="B1311" s="491" t="s">
        <v>636</v>
      </c>
      <c r="C1311" s="79" t="s">
        <v>1039</v>
      </c>
      <c r="D1311" s="219">
        <f>D1312+D1313+D1314+D1315</f>
        <v>1288</v>
      </c>
      <c r="E1311" s="219">
        <f>E1312+E1313+E1314+E1315</f>
        <v>120.33202</v>
      </c>
      <c r="F1311" s="110">
        <f>E1311/D1311*100-100</f>
        <v>-90.65745186335404</v>
      </c>
    </row>
    <row r="1312" spans="1:6" s="8" customFormat="1" ht="16.5">
      <c r="A1312" s="486"/>
      <c r="B1312" s="492"/>
      <c r="C1312" s="79" t="s">
        <v>1040</v>
      </c>
      <c r="D1312" s="105">
        <f>D1317+D1322</f>
        <v>1288</v>
      </c>
      <c r="E1312" s="105">
        <f>E1317+E1322</f>
        <v>120.33202</v>
      </c>
      <c r="F1312" s="110">
        <f>E1312/D1312*100-100</f>
        <v>-90.65745186335404</v>
      </c>
    </row>
    <row r="1313" spans="1:6" s="8" customFormat="1" ht="16.5">
      <c r="A1313" s="486"/>
      <c r="B1313" s="492"/>
      <c r="C1313" s="79" t="s">
        <v>1041</v>
      </c>
      <c r="D1313" s="109"/>
      <c r="E1313" s="109"/>
      <c r="F1313" s="110"/>
    </row>
    <row r="1314" spans="1:6" s="8" customFormat="1" ht="16.5">
      <c r="A1314" s="486"/>
      <c r="B1314" s="492"/>
      <c r="C1314" s="79" t="s">
        <v>1042</v>
      </c>
      <c r="D1314" s="109"/>
      <c r="E1314" s="109"/>
      <c r="F1314" s="110"/>
    </row>
    <row r="1315" spans="1:6" s="8" customFormat="1" ht="16.5">
      <c r="A1315" s="486"/>
      <c r="B1315" s="493"/>
      <c r="C1315" s="79" t="s">
        <v>1043</v>
      </c>
      <c r="D1315" s="109"/>
      <c r="E1315" s="109"/>
      <c r="F1315" s="110"/>
    </row>
    <row r="1316" spans="1:6" s="8" customFormat="1" ht="18.75" customHeight="1">
      <c r="A1316" s="486"/>
      <c r="B1316" s="508" t="s">
        <v>1173</v>
      </c>
      <c r="C1316" s="6" t="s">
        <v>1039</v>
      </c>
      <c r="D1316" s="217">
        <f>D1317+D1318+D1319+D1320</f>
        <v>1288</v>
      </c>
      <c r="E1316" s="217">
        <f>E1317+E1318+E1319+E1320</f>
        <v>54.7</v>
      </c>
      <c r="F1316" s="218">
        <f>E1316/D1316*100-100</f>
        <v>-95.7531055900621</v>
      </c>
    </row>
    <row r="1317" spans="1:6" s="8" customFormat="1" ht="16.5">
      <c r="A1317" s="486"/>
      <c r="B1317" s="509"/>
      <c r="C1317" s="6" t="s">
        <v>1040</v>
      </c>
      <c r="D1317" s="129">
        <v>1288</v>
      </c>
      <c r="E1317" s="129">
        <v>54.7</v>
      </c>
      <c r="F1317" s="218">
        <f>E1317/D1317*100-100</f>
        <v>-95.7531055900621</v>
      </c>
    </row>
    <row r="1318" spans="1:6" s="8" customFormat="1" ht="16.5">
      <c r="A1318" s="486"/>
      <c r="B1318" s="509"/>
      <c r="C1318" s="6" t="s">
        <v>1041</v>
      </c>
      <c r="D1318" s="83"/>
      <c r="E1318" s="83"/>
      <c r="F1318" s="218"/>
    </row>
    <row r="1319" spans="1:6" s="8" customFormat="1" ht="16.5">
      <c r="A1319" s="486"/>
      <c r="B1319" s="509"/>
      <c r="C1319" s="6" t="s">
        <v>1042</v>
      </c>
      <c r="D1319" s="83"/>
      <c r="E1319" s="83"/>
      <c r="F1319" s="218"/>
    </row>
    <row r="1320" spans="1:6" s="8" customFormat="1" ht="16.5">
      <c r="A1320" s="486"/>
      <c r="B1320" s="510"/>
      <c r="C1320" s="6" t="s">
        <v>1043</v>
      </c>
      <c r="D1320" s="83"/>
      <c r="E1320" s="83"/>
      <c r="F1320" s="218"/>
    </row>
    <row r="1321" spans="1:6" s="8" customFormat="1" ht="18.75" customHeight="1">
      <c r="A1321" s="486"/>
      <c r="B1321" s="508" t="s">
        <v>659</v>
      </c>
      <c r="C1321" s="6" t="s">
        <v>1039</v>
      </c>
      <c r="D1321" s="217">
        <f>D1322+D1323+D1324+D1325</f>
        <v>0</v>
      </c>
      <c r="E1321" s="217">
        <f>E1322+E1323+E1324+E1325</f>
        <v>65.63202</v>
      </c>
      <c r="F1321" s="218"/>
    </row>
    <row r="1322" spans="1:6" s="8" customFormat="1" ht="16.5">
      <c r="A1322" s="486"/>
      <c r="B1322" s="509"/>
      <c r="C1322" s="6" t="s">
        <v>1040</v>
      </c>
      <c r="D1322" s="129">
        <v>0</v>
      </c>
      <c r="E1322" s="129">
        <v>65.63202</v>
      </c>
      <c r="F1322" s="218"/>
    </row>
    <row r="1323" spans="1:6" s="8" customFormat="1" ht="16.5">
      <c r="A1323" s="486"/>
      <c r="B1323" s="509"/>
      <c r="C1323" s="6" t="s">
        <v>1041</v>
      </c>
      <c r="D1323" s="83"/>
      <c r="E1323" s="83"/>
      <c r="F1323" s="110"/>
    </row>
    <row r="1324" spans="1:6" s="8" customFormat="1" ht="16.5">
      <c r="A1324" s="486"/>
      <c r="B1324" s="509"/>
      <c r="C1324" s="6" t="s">
        <v>1042</v>
      </c>
      <c r="D1324" s="83"/>
      <c r="E1324" s="83"/>
      <c r="F1324" s="110"/>
    </row>
    <row r="1325" spans="1:6" s="8" customFormat="1" ht="16.5">
      <c r="A1325" s="486"/>
      <c r="B1325" s="510"/>
      <c r="C1325" s="6" t="s">
        <v>1043</v>
      </c>
      <c r="D1325" s="83"/>
      <c r="E1325" s="83"/>
      <c r="F1325" s="110"/>
    </row>
    <row r="1326" spans="1:6" s="8" customFormat="1" ht="18.75" customHeight="1">
      <c r="A1326" s="486"/>
      <c r="B1326" s="491" t="s">
        <v>637</v>
      </c>
      <c r="C1326" s="79" t="s">
        <v>1039</v>
      </c>
      <c r="D1326" s="109">
        <f>D1331+D1336+D1341</f>
        <v>20301</v>
      </c>
      <c r="E1326" s="109">
        <f>E1331+E1336+E1341</f>
        <v>9885.8</v>
      </c>
      <c r="F1326" s="110">
        <f>E1326/D1326*100-100</f>
        <v>-51.30387665632235</v>
      </c>
    </row>
    <row r="1327" spans="1:6" s="8" customFormat="1" ht="24" customHeight="1">
      <c r="A1327" s="486"/>
      <c r="B1327" s="492"/>
      <c r="C1327" s="79" t="s">
        <v>1040</v>
      </c>
      <c r="D1327" s="109">
        <f>D1332+D1337+D1342</f>
        <v>20301</v>
      </c>
      <c r="E1327" s="109">
        <f>E1332+E1337+E1342</f>
        <v>9885.8</v>
      </c>
      <c r="F1327" s="110">
        <f>E1327/D1327*100-100</f>
        <v>-51.30387665632235</v>
      </c>
    </row>
    <row r="1328" spans="1:6" s="8" customFormat="1" ht="27" customHeight="1">
      <c r="A1328" s="486"/>
      <c r="B1328" s="492"/>
      <c r="C1328" s="79" t="s">
        <v>1041</v>
      </c>
      <c r="D1328" s="109"/>
      <c r="E1328" s="109"/>
      <c r="F1328" s="110"/>
    </row>
    <row r="1329" spans="1:6" s="8" customFormat="1" ht="16.5">
      <c r="A1329" s="486"/>
      <c r="B1329" s="492"/>
      <c r="C1329" s="79" t="s">
        <v>1042</v>
      </c>
      <c r="D1329" s="109"/>
      <c r="E1329" s="109"/>
      <c r="F1329" s="110"/>
    </row>
    <row r="1330" spans="1:6" s="8" customFormat="1" ht="27.75" customHeight="1">
      <c r="A1330" s="486"/>
      <c r="B1330" s="493"/>
      <c r="C1330" s="79" t="s">
        <v>1043</v>
      </c>
      <c r="D1330" s="109"/>
      <c r="E1330" s="109"/>
      <c r="F1330" s="110"/>
    </row>
    <row r="1331" spans="1:6" s="8" customFormat="1" ht="18.75" customHeight="1">
      <c r="A1331" s="486"/>
      <c r="B1331" s="376" t="s">
        <v>660</v>
      </c>
      <c r="C1331" s="6" t="s">
        <v>1039</v>
      </c>
      <c r="D1331" s="217">
        <f>D1332+D1333+D1334+D1335</f>
        <v>12474</v>
      </c>
      <c r="E1331" s="217">
        <f>E1332+E1333+E1334+E1335</f>
        <v>5386.6</v>
      </c>
      <c r="F1331" s="218">
        <f>E1331/D1331*100-100</f>
        <v>-56.81738015071348</v>
      </c>
    </row>
    <row r="1332" spans="1:6" s="8" customFormat="1" ht="18.75" customHeight="1">
      <c r="A1332" s="486"/>
      <c r="B1332" s="376"/>
      <c r="C1332" s="6" t="s">
        <v>1040</v>
      </c>
      <c r="D1332" s="129">
        <v>12474</v>
      </c>
      <c r="E1332" s="129">
        <v>5386.6</v>
      </c>
      <c r="F1332" s="218">
        <f>E1332/D1332*100-100</f>
        <v>-56.81738015071348</v>
      </c>
    </row>
    <row r="1333" spans="1:6" s="8" customFormat="1" ht="18.75" customHeight="1">
      <c r="A1333" s="486"/>
      <c r="B1333" s="376"/>
      <c r="C1333" s="6" t="s">
        <v>1041</v>
      </c>
      <c r="D1333" s="83"/>
      <c r="E1333" s="83"/>
      <c r="F1333" s="218"/>
    </row>
    <row r="1334" spans="1:6" s="8" customFormat="1" ht="18.75" customHeight="1">
      <c r="A1334" s="486"/>
      <c r="B1334" s="376"/>
      <c r="C1334" s="6" t="s">
        <v>1042</v>
      </c>
      <c r="D1334" s="83"/>
      <c r="E1334" s="83"/>
      <c r="F1334" s="218"/>
    </row>
    <row r="1335" spans="1:6" s="8" customFormat="1" ht="25.5" customHeight="1">
      <c r="A1335" s="486"/>
      <c r="B1335" s="376"/>
      <c r="C1335" s="6" t="s">
        <v>1043</v>
      </c>
      <c r="D1335" s="83"/>
      <c r="E1335" s="83"/>
      <c r="F1335" s="218"/>
    </row>
    <row r="1336" spans="1:6" s="8" customFormat="1" ht="18.75" customHeight="1">
      <c r="A1336" s="486"/>
      <c r="B1336" s="376" t="s">
        <v>661</v>
      </c>
      <c r="C1336" s="6" t="s">
        <v>1039</v>
      </c>
      <c r="D1336" s="217">
        <f>D1337+D1338+D1339+D1340</f>
        <v>7827</v>
      </c>
      <c r="E1336" s="217">
        <f>E1337+E1338+E1339+E1340</f>
        <v>2112.9</v>
      </c>
      <c r="F1336" s="218">
        <f>E1336/D1336*100-100</f>
        <v>-73.00498275201227</v>
      </c>
    </row>
    <row r="1337" spans="1:6" s="8" customFormat="1" ht="16.5">
      <c r="A1337" s="486"/>
      <c r="B1337" s="376"/>
      <c r="C1337" s="6" t="s">
        <v>1040</v>
      </c>
      <c r="D1337" s="129">
        <v>7827</v>
      </c>
      <c r="E1337" s="129">
        <v>2112.9</v>
      </c>
      <c r="F1337" s="218">
        <f>E1337/D1337*100-100</f>
        <v>-73.00498275201227</v>
      </c>
    </row>
    <row r="1338" spans="1:6" s="8" customFormat="1" ht="16.5">
      <c r="A1338" s="486"/>
      <c r="B1338" s="376"/>
      <c r="C1338" s="6" t="s">
        <v>1041</v>
      </c>
      <c r="D1338" s="220"/>
      <c r="E1338" s="220"/>
      <c r="F1338" s="221"/>
    </row>
    <row r="1339" spans="1:6" s="8" customFormat="1" ht="16.5">
      <c r="A1339" s="486"/>
      <c r="B1339" s="376"/>
      <c r="C1339" s="6" t="s">
        <v>1042</v>
      </c>
      <c r="D1339" s="220"/>
      <c r="E1339" s="220"/>
      <c r="F1339" s="221"/>
    </row>
    <row r="1340" spans="1:6" s="8" customFormat="1" ht="47.25" customHeight="1">
      <c r="A1340" s="486"/>
      <c r="B1340" s="376"/>
      <c r="C1340" s="6" t="s">
        <v>1043</v>
      </c>
      <c r="D1340" s="83"/>
      <c r="E1340" s="83"/>
      <c r="F1340" s="218"/>
    </row>
    <row r="1341" spans="1:6" s="8" customFormat="1" ht="18.75" customHeight="1">
      <c r="A1341" s="486"/>
      <c r="B1341" s="328" t="s">
        <v>662</v>
      </c>
      <c r="C1341" s="6" t="s">
        <v>1039</v>
      </c>
      <c r="D1341" s="217">
        <f>D1342+D1343+D1344+D1345</f>
        <v>0</v>
      </c>
      <c r="E1341" s="217">
        <f>E1342+E1343+E1344+E1345</f>
        <v>2386.3</v>
      </c>
      <c r="F1341" s="218"/>
    </row>
    <row r="1342" spans="1:6" s="8" customFormat="1" ht="16.5">
      <c r="A1342" s="486"/>
      <c r="B1342" s="328"/>
      <c r="C1342" s="6" t="s">
        <v>1040</v>
      </c>
      <c r="D1342" s="129">
        <v>0</v>
      </c>
      <c r="E1342" s="129">
        <v>2386.3</v>
      </c>
      <c r="F1342" s="218"/>
    </row>
    <row r="1343" spans="1:6" s="8" customFormat="1" ht="16.5">
      <c r="A1343" s="486"/>
      <c r="B1343" s="328"/>
      <c r="C1343" s="6" t="s">
        <v>1041</v>
      </c>
      <c r="D1343" s="83"/>
      <c r="E1343" s="83"/>
      <c r="F1343" s="218"/>
    </row>
    <row r="1344" spans="1:6" s="8" customFormat="1" ht="16.5">
      <c r="A1344" s="486"/>
      <c r="B1344" s="328"/>
      <c r="C1344" s="6" t="s">
        <v>1042</v>
      </c>
      <c r="D1344" s="83"/>
      <c r="E1344" s="83"/>
      <c r="F1344" s="218"/>
    </row>
    <row r="1345" spans="1:6" s="8" customFormat="1" ht="78.75" customHeight="1">
      <c r="A1345" s="486"/>
      <c r="B1345" s="328"/>
      <c r="C1345" s="6" t="s">
        <v>1043</v>
      </c>
      <c r="D1345" s="220"/>
      <c r="E1345" s="220"/>
      <c r="F1345" s="221"/>
    </row>
    <row r="1346" spans="1:6" s="8" customFormat="1" ht="16.5">
      <c r="A1346" s="486" t="s">
        <v>1019</v>
      </c>
      <c r="B1346" s="491" t="s">
        <v>849</v>
      </c>
      <c r="C1346" s="79" t="s">
        <v>1039</v>
      </c>
      <c r="D1346" s="109">
        <f>D1347+D1348+D1349+D1350</f>
        <v>6224.3</v>
      </c>
      <c r="E1346" s="109">
        <f>E1347+E1348+E1349+E1350</f>
        <v>4022.52</v>
      </c>
      <c r="F1346" s="107">
        <f>(E1346/D1346*100)-100</f>
        <v>-35.3739376315409</v>
      </c>
    </row>
    <row r="1347" spans="1:6" s="8" customFormat="1" ht="16.5">
      <c r="A1347" s="486"/>
      <c r="B1347" s="492"/>
      <c r="C1347" s="79" t="s">
        <v>1040</v>
      </c>
      <c r="D1347" s="109">
        <v>0</v>
      </c>
      <c r="E1347" s="109">
        <v>0</v>
      </c>
      <c r="F1347" s="107"/>
    </row>
    <row r="1348" spans="1:6" s="8" customFormat="1" ht="16.5">
      <c r="A1348" s="486"/>
      <c r="B1348" s="492"/>
      <c r="C1348" s="79" t="s">
        <v>1041</v>
      </c>
      <c r="D1348" s="109">
        <v>318</v>
      </c>
      <c r="E1348" s="109">
        <v>564.38</v>
      </c>
      <c r="F1348" s="107">
        <f>(E1348/D1348*100)-100</f>
        <v>77.47798742138366</v>
      </c>
    </row>
    <row r="1349" spans="1:6" s="8" customFormat="1" ht="16.5">
      <c r="A1349" s="486"/>
      <c r="B1349" s="492"/>
      <c r="C1349" s="79" t="s">
        <v>1042</v>
      </c>
      <c r="D1349" s="109">
        <v>617.3</v>
      </c>
      <c r="E1349" s="109">
        <v>241.87</v>
      </c>
      <c r="F1349" s="107">
        <f aca="true" t="shared" si="22" ref="F1349:F1360">(E1349/D1349*100)-100</f>
        <v>-60.818078729953015</v>
      </c>
    </row>
    <row r="1350" spans="1:6" s="8" customFormat="1" ht="20.25" customHeight="1">
      <c r="A1350" s="486"/>
      <c r="B1350" s="493"/>
      <c r="C1350" s="79" t="s">
        <v>1043</v>
      </c>
      <c r="D1350" s="109">
        <v>5289</v>
      </c>
      <c r="E1350" s="109">
        <v>3216.27</v>
      </c>
      <c r="F1350" s="107">
        <f t="shared" si="22"/>
        <v>-39.189449801474765</v>
      </c>
    </row>
    <row r="1351" spans="1:6" s="8" customFormat="1" ht="33.75" customHeight="1">
      <c r="A1351" s="486"/>
      <c r="B1351" s="508" t="s">
        <v>851</v>
      </c>
      <c r="C1351" s="6" t="s">
        <v>1039</v>
      </c>
      <c r="D1351" s="83">
        <v>318</v>
      </c>
      <c r="E1351" s="83">
        <f>E1352+E1353+E1354+E1355</f>
        <v>564.38</v>
      </c>
      <c r="F1351" s="212">
        <f t="shared" si="22"/>
        <v>77.47798742138366</v>
      </c>
    </row>
    <row r="1352" spans="1:6" s="8" customFormat="1" ht="33.75" customHeight="1">
      <c r="A1352" s="486"/>
      <c r="B1352" s="509"/>
      <c r="C1352" s="6" t="s">
        <v>1040</v>
      </c>
      <c r="D1352" s="83">
        <v>0</v>
      </c>
      <c r="E1352" s="83">
        <v>0</v>
      </c>
      <c r="F1352" s="212"/>
    </row>
    <row r="1353" spans="1:6" s="8" customFormat="1" ht="33.75" customHeight="1">
      <c r="A1353" s="486"/>
      <c r="B1353" s="509"/>
      <c r="C1353" s="6" t="s">
        <v>1041</v>
      </c>
      <c r="D1353" s="83">
        <v>318</v>
      </c>
      <c r="E1353" s="83">
        <v>564.38</v>
      </c>
      <c r="F1353" s="42">
        <f t="shared" si="22"/>
        <v>77.47798742138366</v>
      </c>
    </row>
    <row r="1354" spans="1:6" s="8" customFormat="1" ht="33.75" customHeight="1">
      <c r="A1354" s="486"/>
      <c r="B1354" s="509"/>
      <c r="C1354" s="6" t="s">
        <v>1042</v>
      </c>
      <c r="D1354" s="83">
        <v>0</v>
      </c>
      <c r="E1354" s="83">
        <v>0</v>
      </c>
      <c r="F1354" s="42"/>
    </row>
    <row r="1355" spans="1:6" s="8" customFormat="1" ht="52.5" customHeight="1">
      <c r="A1355" s="486"/>
      <c r="B1355" s="510"/>
      <c r="C1355" s="6" t="s">
        <v>1043</v>
      </c>
      <c r="D1355" s="83">
        <v>0</v>
      </c>
      <c r="E1355" s="83">
        <v>0</v>
      </c>
      <c r="F1355" s="42"/>
    </row>
    <row r="1356" spans="1:6" s="8" customFormat="1" ht="36" customHeight="1">
      <c r="A1356" s="486"/>
      <c r="B1356" s="508" t="s">
        <v>859</v>
      </c>
      <c r="C1356" s="6" t="s">
        <v>1039</v>
      </c>
      <c r="D1356" s="83">
        <v>5906.3</v>
      </c>
      <c r="E1356" s="83">
        <f>E1357+E1358+E1359+E1360</f>
        <v>3458.14</v>
      </c>
      <c r="F1356" s="42">
        <f t="shared" si="22"/>
        <v>-41.449977143050646</v>
      </c>
    </row>
    <row r="1357" spans="1:6" s="8" customFormat="1" ht="36" customHeight="1">
      <c r="A1357" s="486"/>
      <c r="B1357" s="509"/>
      <c r="C1357" s="6" t="s">
        <v>1040</v>
      </c>
      <c r="D1357" s="83">
        <v>0</v>
      </c>
      <c r="E1357" s="83">
        <v>0</v>
      </c>
      <c r="F1357" s="212"/>
    </row>
    <row r="1358" spans="1:6" s="8" customFormat="1" ht="36" customHeight="1">
      <c r="A1358" s="486"/>
      <c r="B1358" s="509"/>
      <c r="C1358" s="6" t="s">
        <v>1041</v>
      </c>
      <c r="D1358" s="83">
        <v>0</v>
      </c>
      <c r="E1358" s="83">
        <v>0</v>
      </c>
      <c r="F1358" s="212"/>
    </row>
    <row r="1359" spans="1:6" s="8" customFormat="1" ht="36" customHeight="1">
      <c r="A1359" s="486"/>
      <c r="B1359" s="509"/>
      <c r="C1359" s="6" t="s">
        <v>1042</v>
      </c>
      <c r="D1359" s="83">
        <v>617.3</v>
      </c>
      <c r="E1359" s="83">
        <v>241.87</v>
      </c>
      <c r="F1359" s="42">
        <f t="shared" si="22"/>
        <v>-60.818078729953015</v>
      </c>
    </row>
    <row r="1360" spans="1:6" s="8" customFormat="1" ht="36" customHeight="1">
      <c r="A1360" s="486"/>
      <c r="B1360" s="510"/>
      <c r="C1360" s="6" t="s">
        <v>1043</v>
      </c>
      <c r="D1360" s="83">
        <v>5289</v>
      </c>
      <c r="E1360" s="83">
        <v>3216.27</v>
      </c>
      <c r="F1360" s="42">
        <f t="shared" si="22"/>
        <v>-39.189449801474765</v>
      </c>
    </row>
    <row r="1361" spans="1:6" s="8" customFormat="1" ht="16.5">
      <c r="A1361" s="486"/>
      <c r="B1361" s="376" t="s">
        <v>860</v>
      </c>
      <c r="C1361" s="6" t="s">
        <v>1039</v>
      </c>
      <c r="D1361" s="109">
        <f>D1362+D1363+D1364+D1365</f>
        <v>0</v>
      </c>
      <c r="E1361" s="109">
        <f>E1362+E1363+E1364+E1365</f>
        <v>0</v>
      </c>
      <c r="F1361" s="36"/>
    </row>
    <row r="1362" spans="1:6" s="8" customFormat="1" ht="16.5">
      <c r="A1362" s="486"/>
      <c r="B1362" s="376"/>
      <c r="C1362" s="6" t="s">
        <v>1040</v>
      </c>
      <c r="D1362" s="109">
        <v>0</v>
      </c>
      <c r="E1362" s="109">
        <v>0</v>
      </c>
      <c r="F1362" s="36"/>
    </row>
    <row r="1363" spans="1:6" s="8" customFormat="1" ht="16.5">
      <c r="A1363" s="486"/>
      <c r="B1363" s="376"/>
      <c r="C1363" s="6" t="s">
        <v>1041</v>
      </c>
      <c r="D1363" s="83">
        <v>0</v>
      </c>
      <c r="E1363" s="83">
        <v>0</v>
      </c>
      <c r="F1363" s="35"/>
    </row>
    <row r="1364" spans="1:6" s="8" customFormat="1" ht="16.5">
      <c r="A1364" s="486"/>
      <c r="B1364" s="376"/>
      <c r="C1364" s="6" t="s">
        <v>1042</v>
      </c>
      <c r="D1364" s="83">
        <v>0</v>
      </c>
      <c r="E1364" s="83">
        <v>0</v>
      </c>
      <c r="F1364" s="35"/>
    </row>
    <row r="1365" spans="1:6" s="8" customFormat="1" ht="16.5">
      <c r="A1365" s="486"/>
      <c r="B1365" s="376"/>
      <c r="C1365" s="6" t="s">
        <v>1043</v>
      </c>
      <c r="D1365" s="83">
        <v>0</v>
      </c>
      <c r="E1365" s="83">
        <v>0</v>
      </c>
      <c r="F1365" s="35"/>
    </row>
    <row r="1366" spans="1:6" s="8" customFormat="1" ht="16.5">
      <c r="A1366" s="486"/>
      <c r="B1366" s="376" t="s">
        <v>862</v>
      </c>
      <c r="C1366" s="6" t="s">
        <v>1039</v>
      </c>
      <c r="D1366" s="109">
        <f>D1367+D1368+D1369+D1370</f>
        <v>0</v>
      </c>
      <c r="E1366" s="109">
        <f>E1367+E1368+E1369+E1370</f>
        <v>0</v>
      </c>
      <c r="F1366" s="36"/>
    </row>
    <row r="1367" spans="1:6" s="8" customFormat="1" ht="16.5">
      <c r="A1367" s="486"/>
      <c r="B1367" s="376"/>
      <c r="C1367" s="6" t="s">
        <v>1040</v>
      </c>
      <c r="D1367" s="109">
        <v>0</v>
      </c>
      <c r="E1367" s="109">
        <v>0</v>
      </c>
      <c r="F1367" s="36"/>
    </row>
    <row r="1368" spans="1:6" s="8" customFormat="1" ht="16.5">
      <c r="A1368" s="486"/>
      <c r="B1368" s="376"/>
      <c r="C1368" s="6" t="s">
        <v>1041</v>
      </c>
      <c r="D1368" s="83">
        <v>0</v>
      </c>
      <c r="E1368" s="83">
        <v>0</v>
      </c>
      <c r="F1368" s="35"/>
    </row>
    <row r="1369" spans="1:6" s="8" customFormat="1" ht="16.5">
      <c r="A1369" s="486"/>
      <c r="B1369" s="376"/>
      <c r="C1369" s="6" t="s">
        <v>1042</v>
      </c>
      <c r="D1369" s="83">
        <v>0</v>
      </c>
      <c r="E1369" s="83">
        <v>0</v>
      </c>
      <c r="F1369" s="35"/>
    </row>
    <row r="1370" spans="1:6" s="8" customFormat="1" ht="16.5">
      <c r="A1370" s="486"/>
      <c r="B1370" s="376"/>
      <c r="C1370" s="6" t="s">
        <v>1043</v>
      </c>
      <c r="D1370" s="83">
        <v>0</v>
      </c>
      <c r="E1370" s="83">
        <v>0</v>
      </c>
      <c r="F1370" s="35"/>
    </row>
    <row r="1371" spans="1:6" s="8" customFormat="1" ht="16.5">
      <c r="A1371" s="486"/>
      <c r="B1371" s="376" t="s">
        <v>864</v>
      </c>
      <c r="C1371" s="6" t="s">
        <v>1039</v>
      </c>
      <c r="D1371" s="109">
        <f>D1372+D1373+D1374+D1375</f>
        <v>0</v>
      </c>
      <c r="E1371" s="109">
        <f>E1372+E1373+E1374+E1375</f>
        <v>0</v>
      </c>
      <c r="F1371" s="36"/>
    </row>
    <row r="1372" spans="1:6" s="8" customFormat="1" ht="16.5">
      <c r="A1372" s="486"/>
      <c r="B1372" s="376"/>
      <c r="C1372" s="6" t="s">
        <v>1040</v>
      </c>
      <c r="D1372" s="109">
        <v>0</v>
      </c>
      <c r="E1372" s="109">
        <v>0</v>
      </c>
      <c r="F1372" s="36"/>
    </row>
    <row r="1373" spans="1:6" s="8" customFormat="1" ht="16.5">
      <c r="A1373" s="486"/>
      <c r="B1373" s="376"/>
      <c r="C1373" s="6" t="s">
        <v>1041</v>
      </c>
      <c r="D1373" s="83">
        <v>0</v>
      </c>
      <c r="E1373" s="83">
        <v>0</v>
      </c>
      <c r="F1373" s="35"/>
    </row>
    <row r="1374" spans="1:6" s="8" customFormat="1" ht="16.5">
      <c r="A1374" s="486"/>
      <c r="B1374" s="376"/>
      <c r="C1374" s="6" t="s">
        <v>1042</v>
      </c>
      <c r="D1374" s="83">
        <v>0</v>
      </c>
      <c r="E1374" s="83">
        <v>0</v>
      </c>
      <c r="F1374" s="35"/>
    </row>
    <row r="1375" spans="1:6" s="8" customFormat="1" ht="16.5">
      <c r="A1375" s="486"/>
      <c r="B1375" s="376"/>
      <c r="C1375" s="6" t="s">
        <v>1043</v>
      </c>
      <c r="D1375" s="83">
        <v>0</v>
      </c>
      <c r="E1375" s="83">
        <v>0</v>
      </c>
      <c r="F1375" s="35"/>
    </row>
    <row r="1376" spans="1:6" s="8" customFormat="1" ht="16.5">
      <c r="A1376" s="486"/>
      <c r="B1376" s="376" t="s">
        <v>867</v>
      </c>
      <c r="C1376" s="6" t="s">
        <v>1039</v>
      </c>
      <c r="D1376" s="109">
        <f>D1377+D1378+D1379+D1380</f>
        <v>0</v>
      </c>
      <c r="E1376" s="109">
        <f>E1377+E1378+E1379+E1380</f>
        <v>0</v>
      </c>
      <c r="F1376" s="36"/>
    </row>
    <row r="1377" spans="1:6" s="8" customFormat="1" ht="16.5">
      <c r="A1377" s="486"/>
      <c r="B1377" s="376"/>
      <c r="C1377" s="6" t="s">
        <v>1040</v>
      </c>
      <c r="D1377" s="109">
        <v>0</v>
      </c>
      <c r="E1377" s="109">
        <v>0</v>
      </c>
      <c r="F1377" s="36"/>
    </row>
    <row r="1378" spans="1:6" s="8" customFormat="1" ht="16.5">
      <c r="A1378" s="486"/>
      <c r="B1378" s="376"/>
      <c r="C1378" s="6" t="s">
        <v>1041</v>
      </c>
      <c r="D1378" s="83">
        <v>0</v>
      </c>
      <c r="E1378" s="83">
        <v>0</v>
      </c>
      <c r="F1378" s="35"/>
    </row>
    <row r="1379" spans="1:6" s="8" customFormat="1" ht="16.5">
      <c r="A1379" s="486"/>
      <c r="B1379" s="376"/>
      <c r="C1379" s="6" t="s">
        <v>1042</v>
      </c>
      <c r="D1379" s="83">
        <v>0</v>
      </c>
      <c r="E1379" s="83">
        <v>0</v>
      </c>
      <c r="F1379" s="35"/>
    </row>
    <row r="1380" spans="1:6" s="8" customFormat="1" ht="16.5">
      <c r="A1380" s="486"/>
      <c r="B1380" s="376"/>
      <c r="C1380" s="6" t="s">
        <v>1043</v>
      </c>
      <c r="D1380" s="83">
        <v>0</v>
      </c>
      <c r="E1380" s="83">
        <v>0</v>
      </c>
      <c r="F1380" s="35"/>
    </row>
    <row r="1381" spans="1:6" s="8" customFormat="1" ht="16.5">
      <c r="A1381" s="486"/>
      <c r="B1381" s="376" t="s">
        <v>869</v>
      </c>
      <c r="C1381" s="6" t="s">
        <v>1039</v>
      </c>
      <c r="D1381" s="83">
        <v>0</v>
      </c>
      <c r="E1381" s="83">
        <v>0</v>
      </c>
      <c r="F1381" s="36"/>
    </row>
    <row r="1382" spans="1:6" s="8" customFormat="1" ht="16.5">
      <c r="A1382" s="486"/>
      <c r="B1382" s="376"/>
      <c r="C1382" s="6" t="s">
        <v>1040</v>
      </c>
      <c r="D1382" s="83">
        <v>0</v>
      </c>
      <c r="E1382" s="83">
        <v>0</v>
      </c>
      <c r="F1382" s="36"/>
    </row>
    <row r="1383" spans="1:6" s="8" customFormat="1" ht="16.5">
      <c r="A1383" s="486"/>
      <c r="B1383" s="376"/>
      <c r="C1383" s="6" t="s">
        <v>1041</v>
      </c>
      <c r="D1383" s="83">
        <v>0</v>
      </c>
      <c r="E1383" s="83">
        <v>0</v>
      </c>
      <c r="F1383" s="35"/>
    </row>
    <row r="1384" spans="1:6" s="8" customFormat="1" ht="16.5">
      <c r="A1384" s="486"/>
      <c r="B1384" s="376"/>
      <c r="C1384" s="6" t="s">
        <v>1042</v>
      </c>
      <c r="D1384" s="83">
        <v>0</v>
      </c>
      <c r="E1384" s="83">
        <v>0</v>
      </c>
      <c r="F1384" s="35"/>
    </row>
    <row r="1385" spans="1:6" s="8" customFormat="1" ht="16.5">
      <c r="A1385" s="486"/>
      <c r="B1385" s="376"/>
      <c r="C1385" s="6" t="s">
        <v>1043</v>
      </c>
      <c r="D1385" s="83">
        <v>0</v>
      </c>
      <c r="E1385" s="83">
        <v>0</v>
      </c>
      <c r="F1385" s="35"/>
    </row>
    <row r="1386" spans="1:6" s="8" customFormat="1" ht="16.5">
      <c r="A1386" s="486"/>
      <c r="B1386" s="376" t="s">
        <v>871</v>
      </c>
      <c r="C1386" s="6" t="s">
        <v>1039</v>
      </c>
      <c r="D1386" s="83">
        <v>0</v>
      </c>
      <c r="E1386" s="83">
        <v>0</v>
      </c>
      <c r="F1386" s="36"/>
    </row>
    <row r="1387" spans="1:6" s="8" customFormat="1" ht="16.5">
      <c r="A1387" s="486"/>
      <c r="B1387" s="376"/>
      <c r="C1387" s="6" t="s">
        <v>1040</v>
      </c>
      <c r="D1387" s="83">
        <v>0</v>
      </c>
      <c r="E1387" s="83">
        <v>0</v>
      </c>
      <c r="F1387" s="36"/>
    </row>
    <row r="1388" spans="1:6" s="8" customFormat="1" ht="16.5">
      <c r="A1388" s="486"/>
      <c r="B1388" s="376"/>
      <c r="C1388" s="6" t="s">
        <v>1041</v>
      </c>
      <c r="D1388" s="83">
        <v>0</v>
      </c>
      <c r="E1388" s="83">
        <v>0</v>
      </c>
      <c r="F1388" s="35"/>
    </row>
    <row r="1389" spans="1:6" s="8" customFormat="1" ht="16.5">
      <c r="A1389" s="486"/>
      <c r="B1389" s="376"/>
      <c r="C1389" s="6" t="s">
        <v>1042</v>
      </c>
      <c r="D1389" s="83">
        <v>0</v>
      </c>
      <c r="E1389" s="83">
        <v>0</v>
      </c>
      <c r="F1389" s="35"/>
    </row>
    <row r="1390" spans="1:6" s="8" customFormat="1" ht="16.5">
      <c r="A1390" s="486"/>
      <c r="B1390" s="376"/>
      <c r="C1390" s="6" t="s">
        <v>1043</v>
      </c>
      <c r="D1390" s="10">
        <v>0</v>
      </c>
      <c r="E1390" s="10">
        <v>0</v>
      </c>
      <c r="F1390" s="35"/>
    </row>
    <row r="1391" spans="1:6" s="8" customFormat="1" ht="16.5">
      <c r="A1391" s="486"/>
      <c r="B1391" s="376" t="s">
        <v>872</v>
      </c>
      <c r="C1391" s="6" t="s">
        <v>1039</v>
      </c>
      <c r="D1391" s="109">
        <f>D1392+D1393+D1394+D1395</f>
        <v>0</v>
      </c>
      <c r="E1391" s="109">
        <f>E1392+E1393+E1394+E1395</f>
        <v>0</v>
      </c>
      <c r="F1391" s="36"/>
    </row>
    <row r="1392" spans="1:6" s="8" customFormat="1" ht="16.5">
      <c r="A1392" s="486"/>
      <c r="B1392" s="376"/>
      <c r="C1392" s="6" t="s">
        <v>1040</v>
      </c>
      <c r="D1392" s="109">
        <v>0</v>
      </c>
      <c r="E1392" s="109">
        <v>0</v>
      </c>
      <c r="F1392" s="36"/>
    </row>
    <row r="1393" spans="1:6" s="8" customFormat="1" ht="16.5">
      <c r="A1393" s="486"/>
      <c r="B1393" s="376"/>
      <c r="C1393" s="6" t="s">
        <v>1041</v>
      </c>
      <c r="D1393" s="83">
        <v>0</v>
      </c>
      <c r="E1393" s="83">
        <v>0</v>
      </c>
      <c r="F1393" s="35"/>
    </row>
    <row r="1394" spans="1:6" s="8" customFormat="1" ht="16.5">
      <c r="A1394" s="486"/>
      <c r="B1394" s="376"/>
      <c r="C1394" s="6" t="s">
        <v>1042</v>
      </c>
      <c r="D1394" s="83">
        <v>0</v>
      </c>
      <c r="E1394" s="83">
        <v>0</v>
      </c>
      <c r="F1394" s="35"/>
    </row>
    <row r="1395" spans="1:6" s="8" customFormat="1" ht="16.5">
      <c r="A1395" s="486"/>
      <c r="B1395" s="376"/>
      <c r="C1395" s="6" t="s">
        <v>1043</v>
      </c>
      <c r="D1395" s="83">
        <v>0</v>
      </c>
      <c r="E1395" s="83">
        <v>0</v>
      </c>
      <c r="F1395" s="35"/>
    </row>
    <row r="1396" spans="1:6" s="8" customFormat="1" ht="16.5">
      <c r="A1396" s="486"/>
      <c r="B1396" s="376" t="s">
        <v>873</v>
      </c>
      <c r="C1396" s="6" t="s">
        <v>1039</v>
      </c>
      <c r="D1396" s="109">
        <f>D1397+D1398+D1399+D1400</f>
        <v>0</v>
      </c>
      <c r="E1396" s="109">
        <f>E1397+E1398+E1399+E1400</f>
        <v>0</v>
      </c>
      <c r="F1396" s="36"/>
    </row>
    <row r="1397" spans="1:6" s="8" customFormat="1" ht="16.5">
      <c r="A1397" s="486"/>
      <c r="B1397" s="376"/>
      <c r="C1397" s="6" t="s">
        <v>1040</v>
      </c>
      <c r="D1397" s="109">
        <v>0</v>
      </c>
      <c r="E1397" s="109">
        <v>0</v>
      </c>
      <c r="F1397" s="36"/>
    </row>
    <row r="1398" spans="1:6" s="8" customFormat="1" ht="16.5">
      <c r="A1398" s="486"/>
      <c r="B1398" s="376"/>
      <c r="C1398" s="6" t="s">
        <v>1041</v>
      </c>
      <c r="D1398" s="83">
        <v>0</v>
      </c>
      <c r="E1398" s="83">
        <v>0</v>
      </c>
      <c r="F1398" s="35"/>
    </row>
    <row r="1399" spans="1:6" s="8" customFormat="1" ht="16.5">
      <c r="A1399" s="486"/>
      <c r="B1399" s="376"/>
      <c r="C1399" s="6" t="s">
        <v>1042</v>
      </c>
      <c r="D1399" s="83">
        <v>0</v>
      </c>
      <c r="E1399" s="83">
        <v>0</v>
      </c>
      <c r="F1399" s="35"/>
    </row>
    <row r="1400" spans="1:6" s="8" customFormat="1" ht="16.5">
      <c r="A1400" s="486"/>
      <c r="B1400" s="376"/>
      <c r="C1400" s="6" t="s">
        <v>1043</v>
      </c>
      <c r="D1400" s="83">
        <v>0</v>
      </c>
      <c r="E1400" s="83">
        <v>0</v>
      </c>
      <c r="F1400" s="35"/>
    </row>
    <row r="1401" spans="1:6" s="8" customFormat="1" ht="16.5">
      <c r="A1401" s="486"/>
      <c r="B1401" s="376" t="s">
        <v>979</v>
      </c>
      <c r="C1401" s="6" t="s">
        <v>1039</v>
      </c>
      <c r="D1401" s="109">
        <f>D1402+D1403+D1404+D1405</f>
        <v>0</v>
      </c>
      <c r="E1401" s="109">
        <f>E1402+E1403+E1404+E1405</f>
        <v>0</v>
      </c>
      <c r="F1401" s="36"/>
    </row>
    <row r="1402" spans="1:6" s="8" customFormat="1" ht="16.5">
      <c r="A1402" s="486"/>
      <c r="B1402" s="376"/>
      <c r="C1402" s="6" t="s">
        <v>1040</v>
      </c>
      <c r="D1402" s="109">
        <v>0</v>
      </c>
      <c r="E1402" s="109">
        <v>0</v>
      </c>
      <c r="F1402" s="36"/>
    </row>
    <row r="1403" spans="1:6" s="8" customFormat="1" ht="16.5">
      <c r="A1403" s="486"/>
      <c r="B1403" s="376"/>
      <c r="C1403" s="6" t="s">
        <v>1041</v>
      </c>
      <c r="D1403" s="83">
        <v>0</v>
      </c>
      <c r="E1403" s="83">
        <v>0</v>
      </c>
      <c r="F1403" s="35"/>
    </row>
    <row r="1404" spans="1:6" s="8" customFormat="1" ht="16.5">
      <c r="A1404" s="486"/>
      <c r="B1404" s="376"/>
      <c r="C1404" s="6" t="s">
        <v>1042</v>
      </c>
      <c r="D1404" s="83">
        <v>0</v>
      </c>
      <c r="E1404" s="83">
        <v>0</v>
      </c>
      <c r="F1404" s="35"/>
    </row>
    <row r="1405" spans="1:6" s="8" customFormat="1" ht="16.5">
      <c r="A1405" s="486"/>
      <c r="B1405" s="376"/>
      <c r="C1405" s="6" t="s">
        <v>1043</v>
      </c>
      <c r="D1405" s="83">
        <v>0</v>
      </c>
      <c r="E1405" s="83">
        <v>0</v>
      </c>
      <c r="F1405" s="35"/>
    </row>
    <row r="1406" spans="1:6" ht="18.75">
      <c r="A1406" s="222"/>
      <c r="B1406" s="222"/>
      <c r="C1406" s="222"/>
      <c r="D1406" s="222"/>
      <c r="E1406" s="222"/>
      <c r="F1406" s="222"/>
    </row>
  </sheetData>
  <sheetProtection/>
  <mergeCells count="449">
    <mergeCell ref="B454:B458"/>
    <mergeCell ref="B613:B617"/>
    <mergeCell ref="B828:B832"/>
    <mergeCell ref="B494:B498"/>
    <mergeCell ref="B633:B637"/>
    <mergeCell ref="B499:B503"/>
    <mergeCell ref="B562:B567"/>
    <mergeCell ref="B808:B812"/>
    <mergeCell ref="B718:B722"/>
    <mergeCell ref="B504:B508"/>
    <mergeCell ref="B309:B313"/>
    <mergeCell ref="B429:B433"/>
    <mergeCell ref="B434:B438"/>
    <mergeCell ref="B439:B443"/>
    <mergeCell ref="B399:B403"/>
    <mergeCell ref="B449:B453"/>
    <mergeCell ref="B404:B408"/>
    <mergeCell ref="B289:B293"/>
    <mergeCell ref="B294:B298"/>
    <mergeCell ref="B299:B303"/>
    <mergeCell ref="B389:B393"/>
    <mergeCell ref="B394:B398"/>
    <mergeCell ref="B444:B448"/>
    <mergeCell ref="B409:B413"/>
    <mergeCell ref="B414:B418"/>
    <mergeCell ref="B419:B423"/>
    <mergeCell ref="B424:B428"/>
    <mergeCell ref="B244:B248"/>
    <mergeCell ref="B249:B253"/>
    <mergeCell ref="B254:B258"/>
    <mergeCell ref="B259:B263"/>
    <mergeCell ref="B264:B268"/>
    <mergeCell ref="B269:B273"/>
    <mergeCell ref="B274:B278"/>
    <mergeCell ref="B279:B283"/>
    <mergeCell ref="B284:B288"/>
    <mergeCell ref="B204:B208"/>
    <mergeCell ref="B209:B213"/>
    <mergeCell ref="B214:B218"/>
    <mergeCell ref="B219:B223"/>
    <mergeCell ref="B224:B228"/>
    <mergeCell ref="B229:B233"/>
    <mergeCell ref="B234:B238"/>
    <mergeCell ref="B239:B243"/>
    <mergeCell ref="B164:B168"/>
    <mergeCell ref="B169:B173"/>
    <mergeCell ref="B174:B178"/>
    <mergeCell ref="B179:B183"/>
    <mergeCell ref="B184:B188"/>
    <mergeCell ref="B189:B193"/>
    <mergeCell ref="B194:B198"/>
    <mergeCell ref="B199:B203"/>
    <mergeCell ref="A2:F2"/>
    <mergeCell ref="B109:B113"/>
    <mergeCell ref="B114:B118"/>
    <mergeCell ref="B119:B123"/>
    <mergeCell ref="A18:A23"/>
    <mergeCell ref="B18:B23"/>
    <mergeCell ref="B6:B11"/>
    <mergeCell ref="A6:A11"/>
    <mergeCell ref="A12:A17"/>
    <mergeCell ref="B12:B17"/>
    <mergeCell ref="A374:A378"/>
    <mergeCell ref="B374:B378"/>
    <mergeCell ref="A960:A964"/>
    <mergeCell ref="B960:B964"/>
    <mergeCell ref="A859:A863"/>
    <mergeCell ref="A864:A868"/>
    <mergeCell ref="A894:A898"/>
    <mergeCell ref="A899:A903"/>
    <mergeCell ref="A904:A908"/>
    <mergeCell ref="A909:A913"/>
    <mergeCell ref="B955:B959"/>
    <mergeCell ref="A976:A981"/>
    <mergeCell ref="B1012:B1017"/>
    <mergeCell ref="A1012:A1017"/>
    <mergeCell ref="A965:A969"/>
    <mergeCell ref="B965:B969"/>
    <mergeCell ref="A982:A987"/>
    <mergeCell ref="A1000:A1005"/>
    <mergeCell ref="A994:A999"/>
    <mergeCell ref="B976:B981"/>
    <mergeCell ref="A1018:A1023"/>
    <mergeCell ref="A1024:A1029"/>
    <mergeCell ref="B1030:B1035"/>
    <mergeCell ref="A379:A383"/>
    <mergeCell ref="B379:B383"/>
    <mergeCell ref="A384:A388"/>
    <mergeCell ref="B384:B388"/>
    <mergeCell ref="A823:A827"/>
    <mergeCell ref="A955:A959"/>
    <mergeCell ref="A509:A513"/>
    <mergeCell ref="A364:A368"/>
    <mergeCell ref="B364:B368"/>
    <mergeCell ref="A369:A373"/>
    <mergeCell ref="B369:B373"/>
    <mergeCell ref="A1036:A1041"/>
    <mergeCell ref="B1316:B1320"/>
    <mergeCell ref="B1271:B1275"/>
    <mergeCell ref="A1174:A1178"/>
    <mergeCell ref="A1179:A1183"/>
    <mergeCell ref="B1265:B1269"/>
    <mergeCell ref="A1341:A1345"/>
    <mergeCell ref="A1311:A1315"/>
    <mergeCell ref="A1336:A1340"/>
    <mergeCell ref="B1336:B1340"/>
    <mergeCell ref="A1281:A1285"/>
    <mergeCell ref="B1301:B1305"/>
    <mergeCell ref="B1296:B1300"/>
    <mergeCell ref="B1291:B1295"/>
    <mergeCell ref="A1346:A1350"/>
    <mergeCell ref="B1346:B1350"/>
    <mergeCell ref="A1351:A1355"/>
    <mergeCell ref="B1356:B1360"/>
    <mergeCell ref="B1351:B1355"/>
    <mergeCell ref="A1204:A1208"/>
    <mergeCell ref="B1311:B1315"/>
    <mergeCell ref="A1301:A1305"/>
    <mergeCell ref="A1291:A1295"/>
    <mergeCell ref="B1281:B1285"/>
    <mergeCell ref="A1271:A1275"/>
    <mergeCell ref="A1276:A1280"/>
    <mergeCell ref="A1286:A1290"/>
    <mergeCell ref="A1376:A1380"/>
    <mergeCell ref="A1331:A1335"/>
    <mergeCell ref="A1316:A1320"/>
    <mergeCell ref="A1371:A1375"/>
    <mergeCell ref="A1296:A1300"/>
    <mergeCell ref="A1366:A1370"/>
    <mergeCell ref="A1361:A1365"/>
    <mergeCell ref="A1356:A1360"/>
    <mergeCell ref="B1072:B1076"/>
    <mergeCell ref="B1062:B1066"/>
    <mergeCell ref="B1067:B1071"/>
    <mergeCell ref="B1047:B1051"/>
    <mergeCell ref="B970:B975"/>
    <mergeCell ref="B1036:B1041"/>
    <mergeCell ref="B982:B987"/>
    <mergeCell ref="B994:B999"/>
    <mergeCell ref="A1194:A1198"/>
    <mergeCell ref="B1194:B1198"/>
    <mergeCell ref="A1199:A1203"/>
    <mergeCell ref="C1087:C1088"/>
    <mergeCell ref="B1113:B1117"/>
    <mergeCell ref="B1087:B1092"/>
    <mergeCell ref="B1108:B1112"/>
    <mergeCell ref="B1098:B1102"/>
    <mergeCell ref="B1103:B1107"/>
    <mergeCell ref="A1169:A1173"/>
    <mergeCell ref="B1381:B1385"/>
    <mergeCell ref="B1169:B1173"/>
    <mergeCell ref="B1118:B1122"/>
    <mergeCell ref="B1128:B1132"/>
    <mergeCell ref="B1361:B1365"/>
    <mergeCell ref="B1366:B1370"/>
    <mergeCell ref="B1148:B1152"/>
    <mergeCell ref="B1286:B1290"/>
    <mergeCell ref="B1276:B1280"/>
    <mergeCell ref="B1159:B1163"/>
    <mergeCell ref="B1057:B1061"/>
    <mergeCell ref="A1006:A1011"/>
    <mergeCell ref="A1030:A1035"/>
    <mergeCell ref="A945:A949"/>
    <mergeCell ref="B945:B949"/>
    <mergeCell ref="B950:B954"/>
    <mergeCell ref="A950:A954"/>
    <mergeCell ref="A988:A993"/>
    <mergeCell ref="B988:B993"/>
    <mergeCell ref="B1052:B1056"/>
    <mergeCell ref="B930:B934"/>
    <mergeCell ref="B889:B893"/>
    <mergeCell ref="A879:A883"/>
    <mergeCell ref="A884:A888"/>
    <mergeCell ref="A919:A923"/>
    <mergeCell ref="B914:B918"/>
    <mergeCell ref="B899:B903"/>
    <mergeCell ref="B904:B908"/>
    <mergeCell ref="A940:A944"/>
    <mergeCell ref="A723:A727"/>
    <mergeCell ref="B723:B727"/>
    <mergeCell ref="A828:A829"/>
    <mergeCell ref="B783:B787"/>
    <mergeCell ref="A783:A787"/>
    <mergeCell ref="A738:A742"/>
    <mergeCell ref="B743:B747"/>
    <mergeCell ref="B848:B852"/>
    <mergeCell ref="A930:A934"/>
    <mergeCell ref="A713:A717"/>
    <mergeCell ref="B713:B717"/>
    <mergeCell ref="A683:A687"/>
    <mergeCell ref="B688:B692"/>
    <mergeCell ref="A693:A697"/>
    <mergeCell ref="B693:B697"/>
    <mergeCell ref="A698:A702"/>
    <mergeCell ref="A708:A712"/>
    <mergeCell ref="B708:B712"/>
    <mergeCell ref="B544:B549"/>
    <mergeCell ref="B538:B543"/>
    <mergeCell ref="A658:A662"/>
    <mergeCell ref="B658:B662"/>
    <mergeCell ref="B648:B652"/>
    <mergeCell ref="A633:A637"/>
    <mergeCell ref="B628:B632"/>
    <mergeCell ref="A603:A607"/>
    <mergeCell ref="A653:A657"/>
    <mergeCell ref="B843:B847"/>
    <mergeCell ref="A914:A918"/>
    <mergeCell ref="B874:B878"/>
    <mergeCell ref="B909:B913"/>
    <mergeCell ref="B879:B883"/>
    <mergeCell ref="B884:B888"/>
    <mergeCell ref="A869:A873"/>
    <mergeCell ref="A874:A878"/>
    <mergeCell ref="A848:A852"/>
    <mergeCell ref="B864:B868"/>
    <mergeCell ref="A499:A503"/>
    <mergeCell ref="B514:B519"/>
    <mergeCell ref="B520:B525"/>
    <mergeCell ref="A808:A812"/>
    <mergeCell ref="A803:A807"/>
    <mergeCell ref="B550:B555"/>
    <mergeCell ref="A544:A549"/>
    <mergeCell ref="A514:A519"/>
    <mergeCell ref="A532:A537"/>
    <mergeCell ref="B532:B537"/>
    <mergeCell ref="B556:B561"/>
    <mergeCell ref="B526:B531"/>
    <mergeCell ref="A718:A721"/>
    <mergeCell ref="A663:A667"/>
    <mergeCell ref="B683:B687"/>
    <mergeCell ref="A688:A692"/>
    <mergeCell ref="B673:B677"/>
    <mergeCell ref="A538:A543"/>
    <mergeCell ref="B623:B627"/>
    <mergeCell ref="A550:A555"/>
    <mergeCell ref="B768:B772"/>
    <mergeCell ref="A743:A747"/>
    <mergeCell ref="B758:B762"/>
    <mergeCell ref="A748:A752"/>
    <mergeCell ref="B748:B752"/>
    <mergeCell ref="A753:A757"/>
    <mergeCell ref="B753:B757"/>
    <mergeCell ref="A344:A348"/>
    <mergeCell ref="B344:B348"/>
    <mergeCell ref="B349:B353"/>
    <mergeCell ref="A1184:A1188"/>
    <mergeCell ref="B1184:B1188"/>
    <mergeCell ref="B803:B807"/>
    <mergeCell ref="A728:A732"/>
    <mergeCell ref="A768:A772"/>
    <mergeCell ref="B728:B732"/>
    <mergeCell ref="A733:A737"/>
    <mergeCell ref="A24:A29"/>
    <mergeCell ref="B24:B29"/>
    <mergeCell ref="A54:A59"/>
    <mergeCell ref="B54:B59"/>
    <mergeCell ref="A30:A35"/>
    <mergeCell ref="B30:B35"/>
    <mergeCell ref="A36:A41"/>
    <mergeCell ref="B36:B41"/>
    <mergeCell ref="A66:A71"/>
    <mergeCell ref="A42:A47"/>
    <mergeCell ref="B42:B47"/>
    <mergeCell ref="B66:B71"/>
    <mergeCell ref="A48:A53"/>
    <mergeCell ref="B48:B53"/>
    <mergeCell ref="A60:A65"/>
    <mergeCell ref="B60:B65"/>
    <mergeCell ref="A359:A363"/>
    <mergeCell ref="B359:B363"/>
    <mergeCell ref="B354:B358"/>
    <mergeCell ref="A309:A313"/>
    <mergeCell ref="A319:A323"/>
    <mergeCell ref="B319:B323"/>
    <mergeCell ref="A339:A343"/>
    <mergeCell ref="B339:B343"/>
    <mergeCell ref="A314:A318"/>
    <mergeCell ref="A349:A353"/>
    <mergeCell ref="A329:A333"/>
    <mergeCell ref="B329:B333"/>
    <mergeCell ref="A334:A338"/>
    <mergeCell ref="B102:B107"/>
    <mergeCell ref="B314:B318"/>
    <mergeCell ref="B334:B338"/>
    <mergeCell ref="B144:B148"/>
    <mergeCell ref="B149:B153"/>
    <mergeCell ref="B154:B158"/>
    <mergeCell ref="B159:B163"/>
    <mergeCell ref="B924:B928"/>
    <mergeCell ref="A889:A893"/>
    <mergeCell ref="B733:B737"/>
    <mergeCell ref="B763:B767"/>
    <mergeCell ref="B479:B483"/>
    <mergeCell ref="B474:B478"/>
    <mergeCell ref="B738:B742"/>
    <mergeCell ref="B703:B707"/>
    <mergeCell ref="B489:B493"/>
    <mergeCell ref="B698:B702"/>
    <mergeCell ref="B1321:B1325"/>
    <mergeCell ref="B1260:B1264"/>
    <mergeCell ref="A970:A975"/>
    <mergeCell ref="A853:A857"/>
    <mergeCell ref="B853:B857"/>
    <mergeCell ref="B894:B898"/>
    <mergeCell ref="B869:B873"/>
    <mergeCell ref="A924:A928"/>
    <mergeCell ref="B919:B923"/>
    <mergeCell ref="B940:B944"/>
    <mergeCell ref="B1331:B1335"/>
    <mergeCell ref="A1189:A1193"/>
    <mergeCell ref="A1396:A1400"/>
    <mergeCell ref="B1396:B1400"/>
    <mergeCell ref="B1215:B1219"/>
    <mergeCell ref="B1220:B1224"/>
    <mergeCell ref="B1225:B1229"/>
    <mergeCell ref="A1326:A1330"/>
    <mergeCell ref="A1306:A1310"/>
    <mergeCell ref="A1321:A1325"/>
    <mergeCell ref="A833:A837"/>
    <mergeCell ref="B833:B837"/>
    <mergeCell ref="A1391:A1395"/>
    <mergeCell ref="B1391:B1395"/>
    <mergeCell ref="A1386:A1390"/>
    <mergeCell ref="B1179:B1183"/>
    <mergeCell ref="B1204:B1208"/>
    <mergeCell ref="B1199:B1203"/>
    <mergeCell ref="B1376:B1380"/>
    <mergeCell ref="B1306:B1310"/>
    <mergeCell ref="B1174:B1178"/>
    <mergeCell ref="A1381:A1385"/>
    <mergeCell ref="B813:B817"/>
    <mergeCell ref="A838:A842"/>
    <mergeCell ref="B935:B939"/>
    <mergeCell ref="A935:A939"/>
    <mergeCell ref="A843:A847"/>
    <mergeCell ref="B838:B842"/>
    <mergeCell ref="A818:A822"/>
    <mergeCell ref="B818:B822"/>
    <mergeCell ref="B778:B782"/>
    <mergeCell ref="A798:A802"/>
    <mergeCell ref="B1371:B1375"/>
    <mergeCell ref="B1386:B1390"/>
    <mergeCell ref="B1341:B1345"/>
    <mergeCell ref="A1159:A1163"/>
    <mergeCell ref="B1326:B1330"/>
    <mergeCell ref="B1189:B1193"/>
    <mergeCell ref="A1164:A1168"/>
    <mergeCell ref="B1164:B1168"/>
    <mergeCell ref="A479:A483"/>
    <mergeCell ref="A489:A493"/>
    <mergeCell ref="A526:A531"/>
    <mergeCell ref="A520:A525"/>
    <mergeCell ref="A504:A508"/>
    <mergeCell ref="B798:B802"/>
    <mergeCell ref="A773:A775"/>
    <mergeCell ref="B773:B775"/>
    <mergeCell ref="A778:A782"/>
    <mergeCell ref="A788:A792"/>
    <mergeCell ref="A703:A707"/>
    <mergeCell ref="A758:A762"/>
    <mergeCell ref="A484:A488"/>
    <mergeCell ref="B484:B488"/>
    <mergeCell ref="A588:A592"/>
    <mergeCell ref="B588:B592"/>
    <mergeCell ref="A494:A498"/>
    <mergeCell ref="B643:B647"/>
    <mergeCell ref="B663:B667"/>
    <mergeCell ref="B509:B513"/>
    <mergeCell ref="B90:B95"/>
    <mergeCell ref="B324:B328"/>
    <mergeCell ref="A1401:A1405"/>
    <mergeCell ref="B1401:B1405"/>
    <mergeCell ref="A464:A468"/>
    <mergeCell ref="B464:B468"/>
    <mergeCell ref="A813:A817"/>
    <mergeCell ref="B788:B792"/>
    <mergeCell ref="A793:A797"/>
    <mergeCell ref="B793:B797"/>
    <mergeCell ref="B134:B138"/>
    <mergeCell ref="B139:B143"/>
    <mergeCell ref="A354:A358"/>
    <mergeCell ref="A84:A89"/>
    <mergeCell ref="B84:B89"/>
    <mergeCell ref="A90:A95"/>
    <mergeCell ref="B96:B101"/>
    <mergeCell ref="A96:A101"/>
    <mergeCell ref="A304:A308"/>
    <mergeCell ref="B304:B308"/>
    <mergeCell ref="A556:A561"/>
    <mergeCell ref="A474:A478"/>
    <mergeCell ref="A324:A328"/>
    <mergeCell ref="A72:A77"/>
    <mergeCell ref="B72:B77"/>
    <mergeCell ref="A102:A107"/>
    <mergeCell ref="A78:A83"/>
    <mergeCell ref="B78:B83"/>
    <mergeCell ref="B124:B128"/>
    <mergeCell ref="B129:B133"/>
    <mergeCell ref="A618:A622"/>
    <mergeCell ref="A623:A627"/>
    <mergeCell ref="A459:A463"/>
    <mergeCell ref="B459:B463"/>
    <mergeCell ref="B598:B602"/>
    <mergeCell ref="A583:A587"/>
    <mergeCell ref="A568:A572"/>
    <mergeCell ref="A469:A473"/>
    <mergeCell ref="B469:B473"/>
    <mergeCell ref="B573:B577"/>
    <mergeCell ref="B603:B607"/>
    <mergeCell ref="A593:A597"/>
    <mergeCell ref="B593:B597"/>
    <mergeCell ref="A598:A602"/>
    <mergeCell ref="A608:A612"/>
    <mergeCell ref="B608:B612"/>
    <mergeCell ref="B578:B582"/>
    <mergeCell ref="A562:A567"/>
    <mergeCell ref="B583:B587"/>
    <mergeCell ref="A578:A582"/>
    <mergeCell ref="B568:B572"/>
    <mergeCell ref="A573:A577"/>
    <mergeCell ref="A678:A682"/>
    <mergeCell ref="B678:B682"/>
    <mergeCell ref="A673:A677"/>
    <mergeCell ref="A628:A632"/>
    <mergeCell ref="B653:B657"/>
    <mergeCell ref="A638:A642"/>
    <mergeCell ref="B638:B642"/>
    <mergeCell ref="A648:A652"/>
    <mergeCell ref="A643:A647"/>
    <mergeCell ref="B1235:B1239"/>
    <mergeCell ref="B1240:B1244"/>
    <mergeCell ref="B1245:B1249"/>
    <mergeCell ref="B823:B827"/>
    <mergeCell ref="B1210:B1214"/>
    <mergeCell ref="B1000:B1005"/>
    <mergeCell ref="B1006:B1011"/>
    <mergeCell ref="B1018:B1023"/>
    <mergeCell ref="B1024:B1029"/>
    <mergeCell ref="B859:B863"/>
    <mergeCell ref="B1077:B1081"/>
    <mergeCell ref="B1153:B1157"/>
    <mergeCell ref="B1250:B1254"/>
    <mergeCell ref="B1255:B1259"/>
    <mergeCell ref="B1143:B1147"/>
    <mergeCell ref="B1123:B1127"/>
    <mergeCell ref="B1082:B1086"/>
    <mergeCell ref="B1133:B1137"/>
    <mergeCell ref="B1138:B1142"/>
    <mergeCell ref="B1230:B1234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Окулова</cp:lastModifiedBy>
  <cp:lastPrinted>2015-06-22T06:52:33Z</cp:lastPrinted>
  <dcterms:created xsi:type="dcterms:W3CDTF">1996-10-08T23:32:33Z</dcterms:created>
  <dcterms:modified xsi:type="dcterms:W3CDTF">2015-08-13T11:29:17Z</dcterms:modified>
  <cp:category/>
  <cp:version/>
  <cp:contentType/>
  <cp:contentStatus/>
</cp:coreProperties>
</file>