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145" activeTab="1"/>
  </bookViews>
  <sheets>
    <sheet name="форма 2" sheetId="1" r:id="rId1"/>
    <sheet name=" форма 4" sheetId="2" r:id="rId2"/>
    <sheet name=" форма 7" sheetId="3" r:id="rId3"/>
  </sheets>
  <definedNames/>
  <calcPr fullCalcOnLoad="1"/>
</workbook>
</file>

<file path=xl/sharedStrings.xml><?xml version="1.0" encoding="utf-8"?>
<sst xmlns="http://schemas.openxmlformats.org/spreadsheetml/2006/main" count="4390" uniqueCount="1397">
  <si>
    <t>Основное мероприятие 2.2.«Информационное сопровождение деятельности орга-нов местного самоуправления в печатных и электронных СМИ»</t>
  </si>
  <si>
    <t>1.3.</t>
  </si>
  <si>
    <t>х</t>
  </si>
  <si>
    <t>1.3.1.</t>
  </si>
  <si>
    <t>программа реализована эффективно</t>
  </si>
  <si>
    <t>Доля общей площади капитально отремонтированных многоквартирных домов в общей площади многоквартирных домов, требующих проведение капитального ремонта</t>
  </si>
  <si>
    <t> прогрессирующий</t>
  </si>
  <si>
    <t>Доля общей площади расселенных жилых помещений в общей площади жилых помещений в признанных в установленном порядке аварийными и подлежащему сносу многоквартирных домах на период реализации программы</t>
  </si>
  <si>
    <t>Строительство домов для переселения граждан было закончено в более короткие сроки, что позволило ввести эти дома в эксплуатацию значительно раньше.</t>
  </si>
  <si>
    <t>Потребление топливно-энергетических ресурсов муниципальными учреждениям</t>
  </si>
  <si>
    <t>тыс.т.у.т</t>
  </si>
  <si>
    <t>Проведены мероприятия по снижению потребления топливно-энергетических ресурсов муниципальными учреждениями</t>
  </si>
  <si>
    <t>Доля освещенных улиц, проездов на территории Губкинского городского округа</t>
  </si>
  <si>
    <t>Доля озелененных благоустроенных территорий (парков, скверов и т.д.)</t>
  </si>
  <si>
    <t>Выполнен только первый этап реализации проекта «Губкин –парк». Начаты работы по обустройству восьми парковых зон в сельских населенных пунктах (в с. Теплый Колодезь, Сапрыкино, Толстое, Вислая Дубрава, Уколово, Чуево и в   п. Троицкий)</t>
  </si>
  <si>
    <t>Протяженность построенных инженерных сетей в микрорайонах индивидуального жилищного строительства</t>
  </si>
  <si>
    <t> прогрессирующий </t>
  </si>
  <si>
    <t>км</t>
  </si>
  <si>
    <t>Основное мероприятие 2.1.1. «Капитальный ремонт многоквартирных домов»</t>
  </si>
  <si>
    <t>Подпрограмма 3 «Переселение граждан из аварийного жилищного фонда»</t>
  </si>
  <si>
    <t>Основное мероприятие 3.1.1. «Обеспечение мероприятий по переселению граждан из аварийного жилищного фонда за счет средств бюджета»</t>
  </si>
  <si>
    <t>Основное мероприятие 3.1.2. «Обеспечение мероприятий по переселению граждан из аварийного жилищного фонда за счет средств, поступающих от Фонда содействия реформирования жилищно-коммунального хозяйства»</t>
  </si>
  <si>
    <t>Основное мероприятие 1.1.1.  «Проектные работы по планировке территории округа»</t>
  </si>
  <si>
    <t>Основное мероприятие 5.5. «Проектирование и строительство сетей водоснабжения»</t>
  </si>
  <si>
    <t>Подпрограмма 6 «Обеспечение реализации муниципальной Программы «Обеспечение доступным и комфортным жильем и коммунальными услугами жителей Губкинского городского округа на 2014-2020 годы»</t>
  </si>
  <si>
    <t>Основное мероприятие 6.1.2. «Обеспечение деятельности (оказание услуг) подведомственных учреждений (организаций), в том числе предоставление муниципальным бюджетным и автономным учреждениям субсидий»</t>
  </si>
  <si>
    <t>Показатель 4.1.1.3.1. Количество зданий, оборудованных с учетом нужд инвалидов</t>
  </si>
  <si>
    <t>Мероприятие 4.1.1.4. Оснащение муниципального автобуса автоинформатором с функцией поддержки табло и бегущей строкой НПП Электрон с конвектором USB-RS232</t>
  </si>
  <si>
    <t>Показатель 4.1.1.4.1. Количество автобусов, оснащенных с учетом нужд инвалидов</t>
  </si>
  <si>
    <t>Основное мероприятие 4.1.2. Обеспечение доступности муниципальных учреждений культуры</t>
  </si>
  <si>
    <t xml:space="preserve">Показатель 4.1.2.1.
Количество учреждений культуры, оборудованных с учетом нужд инвалидов
</t>
  </si>
  <si>
    <t>Задача 4.2.  Обеспечение доступности и качества реабилитационных услуг для инвалидов</t>
  </si>
  <si>
    <t>Основное мероприятие 4.2.1. Повышение доступности и качества реабилитацион-ных услуг для инвалидов</t>
  </si>
  <si>
    <t xml:space="preserve">Показатель 4.2.1.1
Доля инвалидов, прошедших социально-культурную и социально-средовую реабилитацию, в общем количестве инвалидов, </t>
  </si>
  <si>
    <t xml:space="preserve">Мероприятие 4.2.1.1. Организация работы  пункта 
проката средств реабилитации для граждан, постоянно действующей фотовыставки «Преодоление» и экскурсий для инвалидов
</t>
  </si>
  <si>
    <t>Показатель 4.2.1.1.1. 
Количество инвалидов, получивших технические средства реабилитации</t>
  </si>
  <si>
    <t>Мероприятие 4.2.1.2. Приобретение тифлотехнических средств, персональных компьютеров с адаптированными программами для муниципальных библиотек; музыкальных инструментов для работы коллективов самодеятельности;  специнвентаря для участников клуба  «Точка опоры»</t>
  </si>
  <si>
    <t>Муниципальная программа  "Развитие имущественно-земельных отношений в Губкинском городском округе на 2014-2020 годы"</t>
  </si>
  <si>
    <t>Основное  мероприятие  1.1.11. Выплата пособия  лицам, которым присвоено звание  «Почетный гражданин Белгородской области»</t>
  </si>
  <si>
    <t>Показатель 1.1.11.1.
Количество лиц, которым присвоено звание "Почетный гражданин Белгородской области", получивших социальную поддержку</t>
  </si>
  <si>
    <t>Основное  мероприятие  1.1.12. Оплата ежемесячных денежных выплат  ветеранам труда, ветеранам военной службы</t>
  </si>
  <si>
    <t>Показатель 1.1.12.1.
Количество ветеранов труда, ветеранов военной службы, получивших услуги по оплате ежемесячных денежных выплат</t>
  </si>
  <si>
    <t>Основное  мероприятие  1.1.13. Оплата ежемесячных денежных выплат труженикам тыла</t>
  </si>
  <si>
    <t>Показатель 1.1.13.1.
Количество тружеников тыла, получивших услуги по оплате ежемесячных денежных выплат</t>
  </si>
  <si>
    <t xml:space="preserve">Основное  мероприятие  1.1.14. Оплата ежемесячных денежных выплат  реабилитирован-
ным лицам
</t>
  </si>
  <si>
    <t>Показатель 1.1.14.1.
Количество реабилитированных лиц, получивших услуги по оплате ежемесячных денежных выплат</t>
  </si>
  <si>
    <t>Основное  мероприятие  1.1.15. Оплата ежемесячных денежных выплат лицам, признанным пострадавшими от политических репрессий</t>
  </si>
  <si>
    <t>Показатель 1.1.15.1.
Количество лиц, признанных пострадавшими от политических репрессий, получивших услуги по оплате ежемесячных денежных выплат</t>
  </si>
  <si>
    <t>Основное  мероприятие  1.1.16. Оплата ежемесячных денежных выплат  лицам, родившимся в период с 22 июня 1923 года по 3 сентября 1945 года (Дети войны)</t>
  </si>
  <si>
    <t>Показатель 1.1.16.1.
Количество лиц, родившихся в период с 22 июня 1923 года по 3 сентября 1945 года (Дети войны), получивших услуги по оплате ежемесячных денежных выплат</t>
  </si>
  <si>
    <t>Основное  мероприятие  1.1.17. Выплата субсидий ветеранам боевых действий и  другим категориям военнослужащих</t>
  </si>
  <si>
    <t>Показатель 1.1.17.1.
Количество ветеранов боевых действий и других категорий военнослужащих,  получивших услуги по выплате субсидий</t>
  </si>
  <si>
    <t>Основное  мероприятие  1.1.18. Осуществление мер соцзащиты многодетных семей (оплата услуг связи)</t>
  </si>
  <si>
    <t>Показатель 1.1.18.1.
Количество многодетных семей,  получивших услуги по выплате субсидий</t>
  </si>
  <si>
    <t>Основное  мероприятие  1.1.19. Осуществление мер соцзащиты многодетных семей (приобретение школьной формы первоклассникам, питание и оплата проезда школьников)</t>
  </si>
  <si>
    <t>Показатель 1.1.19.1.
Количество обучающихся, получивших меру социальной защиты многодетных семей по обеспечению питанием</t>
  </si>
  <si>
    <t>Показатель 1.1.19.2.
Количество обучающихся, получивших меру социальной защиты многодетных семей по обеспечению льготного проезда детей</t>
  </si>
  <si>
    <t>регрессирующий</t>
  </si>
  <si>
    <t>тыс. кв.м</t>
  </si>
  <si>
    <t>Срок сдачи выполненных работ по благоустройству дворовой территории в пер. Горняков 1, 2, 3, 3а, 5 – 01.07. 2015 года.</t>
  </si>
  <si>
    <t>Основное мероприятие 3.1.4. «Мероприятия»</t>
  </si>
  <si>
    <t>Выкуп объектов недвижимости для переселения</t>
  </si>
  <si>
    <t>В связи со смертью собственника и вступлением в права наследования имущества родственников  в 2015 году</t>
  </si>
  <si>
    <t>Ликвидация жилищного фонда, признанного непригодным для проживания</t>
  </si>
  <si>
    <t>Основное мероприятие 3.1.5. «Проектирование и строительство инженерных сетей»</t>
  </si>
  <si>
    <t>Протяженность построенных сетей канализации</t>
  </si>
  <si>
    <t>Подпрограмма 4 «Энергосбережение и повышение энергетической эффективности бюджетной сферы Губкинского городского округа на 2014-2020 годы»</t>
  </si>
  <si>
    <t>Потребление топливно-энергетических ресурсов муниципальными учреждениями</t>
  </si>
  <si>
    <t>Основное мероприятие 4.1.1. «Мероприятия по энергосбережению и повышению энергетической эффективности в бюджетной сфере»</t>
  </si>
  <si>
    <t>Удельный расход тепловой энергии муниципальными учреждениями (в расчете на 1 кв. метр общей площади)</t>
  </si>
  <si>
    <t>Гкал/кв.м</t>
  </si>
  <si>
    <t>Среднесуточная температура наружного воздуха в отопительный период выше, чем планировалось</t>
  </si>
  <si>
    <t xml:space="preserve">Удельный расход электрической энергии на обеспечение муниципальных учреждений (в расчете на 1 кв. метр общей площади) </t>
  </si>
  <si>
    <t>кВтч/кв.м</t>
  </si>
  <si>
    <t>Удельный расход холодной воды на снабжение муниципальных учреждений (в расчете на 1 человека)</t>
  </si>
  <si>
    <t>куб.м/чел.</t>
  </si>
  <si>
    <t>Применялись водосберегающие перлаторы.</t>
  </si>
  <si>
    <t>Удельный расход горячей воды на снабжение муниципальных учреждений (в расчете на 1 человека)</t>
  </si>
  <si>
    <t>Удельный расход природного газа на обеспечение муниципальных учреждений (в расчете на 1 человека)</t>
  </si>
  <si>
    <t>Замена старых котлов отопления на энергоэффективные.</t>
  </si>
  <si>
    <t>Основное мероприятие 4.1.2. «Профессиональная подготовка, переподготовка и повышение квалификации»</t>
  </si>
  <si>
    <t xml:space="preserve">Количество лиц, обученных методам энергосбережения, </t>
  </si>
  <si>
    <t>Не представлялось возможным осуществить обучение</t>
  </si>
  <si>
    <t>Подпрограмма 5 «Улучшение среды обитания населения Губкинского городского округа»</t>
  </si>
  <si>
    <t xml:space="preserve">Доля освещенных улиц, проездов на территории Губкинского городского округа </t>
  </si>
  <si>
    <t>Основное мероприятие 5.1.1. «Мероприятия по благоустройству городского округа»</t>
  </si>
  <si>
    <t>Количество горящих светильников наружного освещения на территории городского округа</t>
  </si>
  <si>
    <t>шт.</t>
  </si>
  <si>
    <t>Площадь благоустроенных газонов</t>
  </si>
  <si>
    <t>га</t>
  </si>
  <si>
    <t>проведена работы по обустройству 1,9 га газонов на территории округа (ул. Калинина, квартал 41,  мкр. Лебеди, п. Троицкий, с. Скородное)</t>
  </si>
  <si>
    <t xml:space="preserve">Площадь санитарного содержания мест захоронения </t>
  </si>
  <si>
    <t>Общая площадь благоустроенных территорий</t>
  </si>
  <si>
    <t>тыс.кв.м</t>
  </si>
  <si>
    <t>Основное мероприятие 5.1.2. «Озеленение и ландшафтное обустройство территории Губкинского городского округа»</t>
  </si>
  <si>
    <t>Общая площадь благоустроенных озелененных территорий</t>
  </si>
  <si>
    <t>Основное мероприятие 5.1.3. «Мониторинг окружающей среды»</t>
  </si>
  <si>
    <t>Доля компенсационных расходов на проведение мониторинговых работ за загрязнением атмосферного воздуха в пункте наблюдений от фактически проведенных</t>
  </si>
  <si>
    <t>Основное мероприятие 5.1.4. «Выплата социального пособия на погребение и возмещение расходов по гарантированному перечню услуг по погребению в рамках ст. 12 Федерального закона от 12.01.1996  № 8 -ФЗ»</t>
  </si>
  <si>
    <t>Доля компенсационных расходов на предоставление государственных гарантий от фактически предоставленных услуг</t>
  </si>
  <si>
    <t>Основное мероприятие 5.1.5. «Проектирование и строительство инженерных сетей в микрорайонах ИЖС, благоустройство кладбищ»</t>
  </si>
  <si>
    <t>Проектирование внутриплощадочных сетей водоснабжения в мкр. ИЖС</t>
  </si>
  <si>
    <t>Мероприятие 4.2.1.4. Проведение спартакиады Губкинского городского округа по доступным для инвалидов видам спорта, обеспечение участия инвалидов в областных спортивных мероприятиях</t>
  </si>
  <si>
    <t>Показатель 4.2.1.4.1.
Количество инвалидов, принявших участие в проведении спартакиады  по доступным для инвалидов видам спорта</t>
  </si>
  <si>
    <t>Мероприятие 4.2.1.5. Компенсация расходов        МБУ ДС «Кристалл», понесенных от предоставления  льготного абонемента в плавательный бассейн «Дельфин»  инвалидам  с нарушениями опорно-двигательного аппарата</t>
  </si>
  <si>
    <t>7.2.1.Меры социальной поддержки работников муниципальных учреждений культуры, расположенных в сельских населенных пунктах, рабочих поселках (поселках городского типа).</t>
  </si>
  <si>
    <t>Доля специалистов муниципальных учреждений культуры и искусства, проживающих и (или) работающих в сельской местности и имеющих высшее и среднее специальное образование, пользующихся социальной льготой по социальной норме общей площади жилья и нормативах потребления коммунальных услуг</t>
  </si>
  <si>
    <t>7.3.1. Организация административно-хозяйственного обслуживания учреждений</t>
  </si>
  <si>
    <t>Процент обслуживания подведомственных культурно-досуговых учреждений (организаций) в рамках организации материально-технического обслуживания в общем количестве подведомственных культурно-досуговых учреждений (организаций)</t>
  </si>
  <si>
    <t>Смертность от всех причин</t>
  </si>
  <si>
    <t>случаев на 1 тыс. населения</t>
  </si>
  <si>
    <t>Ожидаемая продолжительность жизни при рождении</t>
  </si>
  <si>
    <t>Соотношение средней заработной платы врачей, имеющих высшее (фармацевтическое) или иное высшее профессиональное образование, предоставляющих медицинские услуги, и средней заработной платы в области (агрегированные значения)</t>
  </si>
  <si>
    <t>Соотношение средней заработной платы среднего медицинского (фармацевтического) персонала (персонала, обеспечивающего предоставление медицинских услуг) и средней заработной платы в области (агрегированные значения)</t>
  </si>
  <si>
    <t>Соотношение средней заработной платы младшего медицинского персонала (персонала, обеспечивающего предоставление медицинских услуг) и средней заработной платы в области (агрегированные значения)</t>
  </si>
  <si>
    <t>Соотношение врачей и среднего медицинского персонала</t>
  </si>
  <si>
    <t>доля</t>
  </si>
  <si>
    <t>1/3</t>
  </si>
  <si>
    <t>Подпрограмма 1 «Обеспечение реализации программы государственных гарантий бесплатного оказания жителям медицинской помощи на 2014-2020 годы»</t>
  </si>
  <si>
    <t>Материнская смертность</t>
  </si>
  <si>
    <t>случаев на 100 тыс. человек, родившихся живыми</t>
  </si>
  <si>
    <t>Младенческая смертность</t>
  </si>
  <si>
    <t>случаев на 1 тыс. человек, родившихся живыми</t>
  </si>
  <si>
    <t>Смертность детей в возрасте от 0 до 17 лет</t>
  </si>
  <si>
    <t>случаев на 10 тыс. чел населения соотв.возраста</t>
  </si>
  <si>
    <t>Смертность от болезней системы кровообращения</t>
  </si>
  <si>
    <t>случаев на 100 тыс. населения</t>
  </si>
  <si>
    <t>Смертность от дорожно-транспортных происшествий</t>
  </si>
  <si>
    <t>Распространенность потребления табака среди взрослого населения</t>
  </si>
  <si>
    <t>Распространенность потребления табака среди детей и подростков</t>
  </si>
  <si>
    <t>Заболеваемость туберкулезом</t>
  </si>
  <si>
    <t>Доля выездов бригад скорой мед.помощи со временем доезда до больного менее 20 минут</t>
  </si>
  <si>
    <t>Основное мероприятие 1.1. Осуществление отдельных государственных полномочий в сфере охраны здоровья населения по обеспечению доступности медицинской помощи и повышению эффективности медицинских услуг</t>
  </si>
  <si>
    <t>Подпрограмма 2           Кадровое обеспечение  муниципального здравоохранения на 2014-2020 годы</t>
  </si>
  <si>
    <t>Уровень обеспечения потребности системы здравоохранения Губкинского городского округа в квалифицированных врачебных кадрах</t>
  </si>
  <si>
    <t>Основное мероприятие 2.1. Обеспечение муниципального здравоохранения врачебными кадрами</t>
  </si>
  <si>
    <t>Обеспеченность врачами</t>
  </si>
  <si>
    <t>численность на 10 тыс.населения</t>
  </si>
  <si>
    <t>Подпрограмма 3 Обеспечение реализации муниципальной программы «Развитие здравоохранения Губкинского городского округа на 2014-2020 годы</t>
  </si>
  <si>
    <t>Уровень удовлетворенности населения Губкинского городского населения медицинской помощью</t>
  </si>
  <si>
    <t xml:space="preserve">Основное мероприятие 3.1. Организация осуществления отдельных полномочий в сфере охраны здоровья населения.  </t>
  </si>
  <si>
    <t>Достижение уровня показателей реализации муниципальной программы "Развитие здравоохранения Губкинского городского округа на 2014-2020 гг" и ее подпрограмм</t>
  </si>
  <si>
    <t>подпрограммы 2 «Развитие общего образования»</t>
  </si>
  <si>
    <t>подпрограммы 3 «Развитие дополнительного образования, поддержка талантливых и одаренных детей»</t>
  </si>
  <si>
    <t>подпрограммы 4 «Здоровое поколение»</t>
  </si>
  <si>
    <t>подпрограммы 5 «Методическая поддержка педагогических работников образовательных учреждений»</t>
  </si>
  <si>
    <t>подпрограммы 6 «Обеспечение безопасного, качественного отдыха и оздоровления детей в летний период»</t>
  </si>
  <si>
    <t xml:space="preserve">подпрограммы 7 «Развитие муниципальной кадровой политики в органах самоуправления Губкинского округа» </t>
  </si>
  <si>
    <t>подпрограммы 8 «Обеспечение реализации подпрограмм и основных мероприятий Программы в соответствии с установленными сроками и этапами»</t>
  </si>
  <si>
    <t>* данные средства перечисляются с лицевого счета департамента агропромышленного комплекса Белгородской области, открытого на едином счете областного бюджета, на именные расчетные счета участников мероприятий</t>
  </si>
  <si>
    <t>Доля детей, нуждающихся в получении услугдошкольного образования и не обеспеченных данными услугами, в общей численности детей дошкольного возраста</t>
  </si>
  <si>
    <t>Не созданы дополнительные места, не были открыты ДОУ</t>
  </si>
  <si>
    <t>Качество знаний обучающихся общеобразовательных учреждений</t>
  </si>
  <si>
    <t>Удельный вес численности обучающихся по дополнительным образовательным программам, участвующих в олимпиадах и конкурсах различного уровня, в общей численности обучающихся по дополнительным образовательным программам</t>
  </si>
  <si>
    <t>Удельный вес детей и подростков, успешно социализированных в общество сверстников (от общего количества получивших специализированную помощь)</t>
  </si>
  <si>
    <t>Охват руководящих и педагогических работников различными формами повышения квалификации</t>
  </si>
  <si>
    <t>Доля детей, охваченных организованным отдыхом и оздоровлением на базе оздоровительных лагерей с дневным пребыванием в учреждениях, подведомственных управлению образования и науки, в общей численности детей в общеобразовательных учреждениях</t>
  </si>
  <si>
    <t>Основное мероприятие 3.1.1. Организация своевременного и в полном объеме предоставления мер социальной поддержки и государственных социальных гарантий семьям, воспитывающим детей-сирот и детей, оставшихся без попечения родителей</t>
  </si>
  <si>
    <t xml:space="preserve">Показатель 3.1.1.1.
 Доля детей-сирот, детей, оставшихся без попечения родителей, в общей численности детей в возрасте
0-17 лет
</t>
  </si>
  <si>
    <t xml:space="preserve">Показатель 3.1.1.2.
Доля детей, оставшихся без попечения родителей, переданных на воспитание в семьи, в общей численности детей, оставшихся без попечения родителей </t>
  </si>
  <si>
    <t xml:space="preserve">Мероприятие  3.1.1.1. Выплата единовременного пособия при всех формах устройства детей, лишенных родительского попечения, в семью </t>
  </si>
  <si>
    <t>Показатель 3.1.1.1.1.
Количество граждан, получающих меры социальной поддержки по выплате единовременного пособия при всех формах устройства детей, лишенных родительского попечения, в семью</t>
  </si>
  <si>
    <t xml:space="preserve"> чел.</t>
  </si>
  <si>
    <t xml:space="preserve">Мероприятие 3.1.1.2. Осуществление мер по социальной защите граждан, являющихся усыновителями  </t>
  </si>
  <si>
    <r>
      <rPr>
        <b/>
        <sz val="12"/>
        <rFont val="Times New Roman"/>
        <family val="1"/>
      </rPr>
      <t xml:space="preserve">Основное мероприятие 1.1. </t>
    </r>
    <r>
      <rPr>
        <sz val="12"/>
        <rFont val="Times New Roman"/>
        <family val="1"/>
      </rPr>
      <t>"Организация возможности получения гражданами и организациями округа государственных и муниципальных услуг с применением информационных и телекоммуникационных технологий"</t>
    </r>
  </si>
  <si>
    <r>
      <rPr>
        <b/>
        <sz val="12"/>
        <color indexed="8"/>
        <rFont val="Times New Roman"/>
        <family val="1"/>
      </rPr>
      <t>Основное мероприятие 1.2.</t>
    </r>
    <r>
      <rPr>
        <sz val="12"/>
        <color indexed="8"/>
        <rFont val="Times New Roman"/>
        <family val="1"/>
      </rPr>
      <t xml:space="preserve">  "Развитие и модернизация информационно-коммуникационной инфраструктуры связи"</t>
    </r>
  </si>
  <si>
    <r>
      <rPr>
        <b/>
        <sz val="12"/>
        <rFont val="Times New Roman"/>
        <family val="1"/>
      </rPr>
      <t xml:space="preserve">Основное мероприятие 1.3.  </t>
    </r>
    <r>
      <rPr>
        <sz val="12"/>
        <rFont val="Times New Roman"/>
        <family val="1"/>
      </rPr>
      <t>"Модернизация и развитие программного и технического комплекса корпоративной сети органов местного самоуправления Губкинского городского округа"</t>
    </r>
  </si>
  <si>
    <r>
      <rPr>
        <b/>
        <sz val="12"/>
        <rFont val="Times New Roman"/>
        <family val="1"/>
      </rPr>
      <t xml:space="preserve">Основное мероприятие 1.4.  </t>
    </r>
    <r>
      <rPr>
        <sz val="12"/>
        <rFont val="Times New Roman"/>
        <family val="1"/>
      </rPr>
      <t>"Совершенствование и сопровождение системы  информационно-аналитического обеспечения деятельности органов местного самоуправления Губкинского городского округа"</t>
    </r>
  </si>
  <si>
    <r>
      <rPr>
        <b/>
        <sz val="12"/>
        <rFont val="Times New Roman"/>
        <family val="1"/>
      </rPr>
      <t xml:space="preserve">Основное мероприятие 1.5. </t>
    </r>
    <r>
      <rPr>
        <sz val="12"/>
        <rFont val="Times New Roman"/>
        <family val="1"/>
      </rPr>
      <t>"Сопровождение системы спутникового мониторинга автотранспорта"</t>
    </r>
  </si>
  <si>
    <r>
      <rPr>
        <b/>
        <sz val="12"/>
        <color indexed="8"/>
        <rFont val="Times New Roman"/>
        <family val="1"/>
      </rPr>
      <t xml:space="preserve">Основное мероприятие 1.6. </t>
    </r>
    <r>
      <rPr>
        <sz val="12"/>
        <color indexed="8"/>
        <rFont val="Times New Roman"/>
        <family val="1"/>
      </rPr>
      <t>"Обеспечение информационной безопасности"</t>
    </r>
  </si>
  <si>
    <r>
      <rPr>
        <b/>
        <sz val="12"/>
        <rFont val="Times New Roman"/>
        <family val="1"/>
      </rPr>
      <t xml:space="preserve">Основное мероприятие 1.7. </t>
    </r>
    <r>
      <rPr>
        <sz val="12"/>
        <rFont val="Times New Roman"/>
        <family val="1"/>
      </rPr>
      <t>"Обеспечение информационной открытости, прозрачности механизмов управления и доступности информации"</t>
    </r>
  </si>
  <si>
    <t>Основное мероприятие 4.3.1. "Укрепление материально – технической базы учреждений (организаций), в том числе реализация мероприятий за счет субсидии на иные цели предоставляемых муниципальным бюджетным и автономным учреждениям"</t>
  </si>
  <si>
    <t>Подпрограмма 5                                                  "Развитие киноискусства Губкинского городского округа  на 2014 - 2020 годы"</t>
  </si>
  <si>
    <t>Основное мероприятие 5.1.1. "Обеспечение деятельности (оказание услуг) подведомственных учреждений (организаций), в том числе предоставление муниципальным бюджетным и автономным учреждениям субсидий"</t>
  </si>
  <si>
    <t>Подпрограмма 6                                                  "Развитие туризма Губкинского городского округа  на 2014 - 2020 годы"</t>
  </si>
  <si>
    <t>Основное мероприятие 6.1.1. "Мероприятия по событийному туризму"</t>
  </si>
  <si>
    <t>Подпрограмма 7                                                  "Обеспечение реализации муниципальной программы «Развитие культуры, искусства и туризма Губкинского городского округа  на 2014 -2020 годы"</t>
  </si>
  <si>
    <t>Основное мероприятие 7.1.1. "Обеспечение функций органов местного самоуправления"</t>
  </si>
  <si>
    <t>Основное мероприятие 7.1.2. "Организация бухгалтерского обслуживания учреждений"</t>
  </si>
  <si>
    <t>Основное мероприятие 7.2.1. "Меры социальной поддержки работников муниципальных учреждений культуры, расположенных в сельских населенных  пунктах, рабочих поселках (поселках городского типа)"</t>
  </si>
  <si>
    <t xml:space="preserve">Основное мероприятие 7.3.1. "Организация административно - хозяйственного обслуживания учреждений" </t>
  </si>
  <si>
    <t>Муниципальная программа                                                                "Развитие культуры, искусства и туризма  Губкинского городского округа на 2014-2020 годы"</t>
  </si>
  <si>
    <t>Подпрограмма 1. Обеспечение реали-зации программы государственных гарантий бесплатного оказания жителям медицинской помощи на 2014-2020 годы</t>
  </si>
  <si>
    <t>Основное мероприятие Осуществление отдельных государственных полномочий в сфере здравоохранение по обеспечению доступности медицинской помощи и повышения эффективности медицинских услуг</t>
  </si>
  <si>
    <t>Подпрограмма 2. Кадровое обеспечение  муниципального здравоохранения на 2014-2020 годы</t>
  </si>
  <si>
    <t>Основное мероприятие Обеспечение муниципального здравоохранения врачебными кадрами</t>
  </si>
  <si>
    <t>Подпрограмма 3. Обеспечение реализации муниципальной программы «Развитие здравоохранения Губкинского городского округа на 2014-2020 годы</t>
  </si>
  <si>
    <t xml:space="preserve">Основное мероприятие  Организация осуществления полномочий в сфере здравоохранения.  </t>
  </si>
  <si>
    <t>Вывод об оценке эффективности реализации программы</t>
  </si>
  <si>
    <t>2.</t>
  </si>
  <si>
    <t>3.</t>
  </si>
  <si>
    <t>Форма 2 сводная. Сведения о достижении значений целевых показателей муниципальных программ за 2014 год</t>
  </si>
  <si>
    <t>4.</t>
  </si>
  <si>
    <t>5.</t>
  </si>
  <si>
    <t>6.</t>
  </si>
  <si>
    <t>7.</t>
  </si>
  <si>
    <t>8.</t>
  </si>
  <si>
    <t>9.</t>
  </si>
  <si>
    <t>10.</t>
  </si>
  <si>
    <t>11.</t>
  </si>
  <si>
    <t>12.</t>
  </si>
  <si>
    <t>13.</t>
  </si>
  <si>
    <t xml:space="preserve"> Муниципальная программа «Обеспечение безопасности жизнедеятельности населения Губкинского городского округа на 2014-2020 годы»</t>
  </si>
  <si>
    <t>Муниципальная программа «Развитие  образования Губкинского городского округа на  2014 – 2020 годы»</t>
  </si>
  <si>
    <t>Муниципальная программа «Молодежь Губкинского городского округа на 2014-2020 годы»</t>
  </si>
  <si>
    <t>Муниципальная программа «Развитие культуры, искусства и туризма  Губкинского городского округа на 2014-2020 годы»</t>
  </si>
  <si>
    <t xml:space="preserve">Муниципальная программа «Развитие здравоохранения Губкинского городского округа  на 
2014-2020 годы» </t>
  </si>
  <si>
    <t>Муниципальная программа  «Социальная поддержка граждан в Губкинском городском округе 
на 2014-2020 годы».</t>
  </si>
  <si>
    <t xml:space="preserve">Муниципальная программа «Развитие физической культуры и спорта в  Губкинском городском округе на 2014-2020 годы» </t>
  </si>
  <si>
    <t>Муниципальная программа «Обеспечение населения Губкинского городского округа информацией о деятельности органов местного самоуправления в печатных и электронных средствах массовой информации на 2014-2020 годы»</t>
  </si>
  <si>
    <t>Муниципальная программа «Развитие экономического потенциала и формирование  благоприятного предпринимательского  климата в  Губкинском городском округе на 2014-2020 годы"</t>
  </si>
  <si>
    <t>1.1.14.</t>
  </si>
  <si>
    <t>1.1.15.</t>
  </si>
  <si>
    <t>1.1.16.</t>
  </si>
  <si>
    <t>1.1.17.</t>
  </si>
  <si>
    <t>1.1.18.</t>
  </si>
  <si>
    <t xml:space="preserve">многодетных семей (приобретение школьной формы первоклассникам, </t>
  </si>
  <si>
    <t>питание и оплата проезда школьников многодетных семей)</t>
  </si>
  <si>
    <t>1.1.19.</t>
  </si>
  <si>
    <t>1.1.20.</t>
  </si>
  <si>
    <t>1.1.21.</t>
  </si>
  <si>
    <t>1.1.22.</t>
  </si>
  <si>
    <t>1.1.23.</t>
  </si>
  <si>
    <t>1.1.24.</t>
  </si>
  <si>
    <t>1.1.25</t>
  </si>
  <si>
    <t>1.1.26.</t>
  </si>
  <si>
    <t>1.1.27.</t>
  </si>
  <si>
    <t>1.1.28.</t>
  </si>
  <si>
    <t>1.1.29.</t>
  </si>
  <si>
    <t>1.1.30.</t>
  </si>
  <si>
    <t>1.1.31.</t>
  </si>
  <si>
    <t>1.1.32.</t>
  </si>
  <si>
    <t>1.1.33.</t>
  </si>
  <si>
    <t>1.1.34.</t>
  </si>
  <si>
    <t>1.1.35</t>
  </si>
  <si>
    <t>3.2.1.</t>
  </si>
  <si>
    <t>дошкольного образования</t>
  </si>
  <si>
    <t>3.3.1.</t>
  </si>
  <si>
    <t>4.3.1.</t>
  </si>
  <si>
    <t>Основное мероприятие 1.1. "Организация возможности получения гражданами и организациями округа государственных и муниципальных услуг 
с применением информационных и телекоммуникационных технологий"</t>
  </si>
  <si>
    <t>1.1.1</t>
  </si>
  <si>
    <t>Доля муниципальных услуг, по которым обеспечена возможность предоставления в электронном виде на Едином портале государственных услуг, от общего количества предоставляемых муниципальных услуг, %</t>
  </si>
  <si>
    <t>1.1.2</t>
  </si>
  <si>
    <t>Показатель 1.1.2. Количество заявителей, получивших услуги на площадке МАУ «МФЦ», человек</t>
  </si>
  <si>
    <t>человек</t>
  </si>
  <si>
    <t>Отклонение фактического значения показателя 
от планового связано с расширением спектра услуг и передачей функций Росреестра по приему и выдачи документов.</t>
  </si>
  <si>
    <t>Основное мероприятие 1.2. "Развитие и модернизация информационно-коммуникационной инфраструктуры связи"</t>
  </si>
  <si>
    <t xml:space="preserve"> 1.2.1</t>
  </si>
  <si>
    <t>Доля структурных подразделений администрации Губкинского городского округа, территориальных администраций, обеспеченных широкополосным доступом в сеть Интернет, %</t>
  </si>
  <si>
    <t xml:space="preserve">Отклонение фактического значения показателя 
от планового связано с тем, что запланированные  на 2015 год ОАО "Ростелеком" работы по вводу в эксплуатацию оборудования для подключены к ЕИКС были выполнены в 2014 году. </t>
  </si>
  <si>
    <t>Основное мероприятие 1.3. "Модернизация и развитие программного и технического комплекса корпоративной сети 
органов местного самоуправления Губкинского городского округа"</t>
  </si>
  <si>
    <t xml:space="preserve"> 1.3.1</t>
  </si>
  <si>
    <t>Доля оснащения автоматизированных рабочих мест и серверов в администрации Губкинского городского округа средствами информатизации, соответствующими современным требованиям, %</t>
  </si>
  <si>
    <t>Отклонение фактического значения показателя 
от планового связано с тем, что: на мероприятие 1.3 «Модернизация и развитие программного и технического комплекса корпоративной сети органов местного самоуправления Губкинского городского округа» для закупки компьютерной техники территориальными администрациями были переведены средства с мероприятия 1.6 «Обеспечение информационной безопасности».</t>
  </si>
  <si>
    <t>Основное мероприятие 1.4. "Совершенствование и сопровождение системы  информационно-аналитического обеспечения деятельности 
органов местного самоуправления Губкинского городского округа"</t>
  </si>
  <si>
    <t>1.4.1</t>
  </si>
  <si>
    <t>Количество программных решений, используемых в администрации Губкинского городского округа для информационно-аналитического обеспечения деятельности, шт.</t>
  </si>
  <si>
    <t>штук</t>
  </si>
  <si>
    <t>Основное мероприятие 1.5. "Сопровождение системы спутникового мониторинга автотранспорта"</t>
  </si>
  <si>
    <t>1.5.1</t>
  </si>
  <si>
    <t>Доля транспортных средств, информация о которых обрабатывается в системе спутникового мониторинга автотранспорта, %</t>
  </si>
  <si>
    <t>Муниципальная программа "Строительство,  реконструкци и капитальный ромонт объектов социальной сферы Губкинского городского округа на 2014-2016 годы"</t>
  </si>
  <si>
    <t>15.</t>
  </si>
  <si>
    <t>Основное мероприятие «Адресная финансовая поддержка спортивных организаций, осуществляющих подготовку спортивного резерва для сборных команд Российской Федерации»</t>
  </si>
  <si>
    <t>Подпрограмма 2 «Развитие футбола в Губкинском городском округе на 2014-2020 годы»</t>
  </si>
  <si>
    <t xml:space="preserve">Основное мероприятие «Обеспечение деятельности (оказание услуг) подведомственных учреждений, в том числе предоставление муниципальным бюджетным и автономным учреждениям субсидий» </t>
  </si>
  <si>
    <t>Основное мероприятие «Мероприятия»</t>
  </si>
  <si>
    <t xml:space="preserve">Подпрограмма 3 «Губкинская школа здоровья на 2014-2020 годы»
</t>
  </si>
  <si>
    <t>Основное мероприятие "Мероприятия"</t>
  </si>
  <si>
    <t>1.4.</t>
  </si>
  <si>
    <t>Подпрограмма 4 «Обеспечение реализации муниципальной программы «Развитие физической культуры и спорта в Губкинском городском округе на 2014-2020 годы»</t>
  </si>
  <si>
    <t>1.4.1.</t>
  </si>
  <si>
    <t>Основное мероприятие «Обеспечение функций органов   местного самоуправления»</t>
  </si>
  <si>
    <t>1.4.2.</t>
  </si>
  <si>
    <t>Основное мероприятие "Организация бухгалтерского обслуживания учреждений в рамках подпрограммы «Обеспечение реализации муниципальной программы «Развитие физической культуры и спорта в Губкинском городском округе"</t>
  </si>
  <si>
    <t>Мероприятие 3.1.1. Организация выставочно-ярмарочной деятельности субъектов малого и среднего  предпринимательства, организации участия субъектов малого и среднего предпринимательства в конференциях, форумах, заседаниях круглых столов, конкурсах предпринимателей по различным номинациям</t>
  </si>
  <si>
    <t>Количество субъектов малого и среднего предпринимательства, участвовавших в выставочно-ярмарочной деятельности,заседаниях круглых столов, конкурсах предпринимателей по различным номинациям</t>
  </si>
  <si>
    <t>Мероприятие 3.1.2 Проведение ежегодного городского конкурса "Губкинский предприниматель", приуроченного к празднованию Дня российского предпринимательства</t>
  </si>
  <si>
    <t>Количество  организованных мероприятий по празднованию Дня российского предпринимательства</t>
  </si>
  <si>
    <t>Мероприятие 3.1.3 Информационно-образовательная подготовка жителей Губкинского городского округа к ведению предпринимательской деятельности</t>
  </si>
  <si>
    <t>Количество  принявших участие</t>
  </si>
  <si>
    <t>Мероприятие 3.1.4  Организация и проведение на территории Губкинского городского округа областных совещаний по развитию сферы сельского хозяйства и занятых в нем ЛПХ и субъектов малого и среднего предпринимательства</t>
  </si>
  <si>
    <t>Количество областных совещаний по развитию сферы сельского хозяйства на территории Губкинского городского округа</t>
  </si>
  <si>
    <t>Основное мероприятие 3.2.  Возмещение части процентной ставки по долгосрочным, среднесрочным и краткосрочным кредитам, взятым малыми формами хозяйствования (федеральный бюджет)</t>
  </si>
  <si>
    <t>Количество просубсидированных кредитов КФХ и ЛПХ</t>
  </si>
  <si>
    <t>Основное мероприятие 3.3.  Финансовая поддержка малого и среднего предпринимательства, а также совершенствование инфраструктуры поддержки малого и среднего предпринимательства в Губкинском городском округе</t>
  </si>
  <si>
    <t>Доля оборота малых и средних предприятий в общем обороте предприятий и организаций городского округа</t>
  </si>
  <si>
    <t>Мероприятие 3.3. 1. Предоставление на конкурсной основе грантов в форме субсидий из бюджета Губкинского городского округа юридическим лицам (за исключением муниципальных учреждений и индивидуальным предпринимателям на организацию групп по присмотру и уходу за детьми дошкольного возраста</t>
  </si>
  <si>
    <t>Количество субъектов малого и среднего предпринимательства, получателей грантов в форме субсидий на организацию частных детских садов и групп дневного времяпровождения детей дошкольного возраста</t>
  </si>
  <si>
    <t>Мероприятие 3.3. 2. Субсидирование за счет средств бюджета Губкинского городского округа части расходов по уплате арендных платежей за пользование нежилыми помещениями субъектам малого и среднего предпринимательства, занятым в приоритетных для экономики Губкинского городского округа отраслях</t>
  </si>
  <si>
    <t>Процент обслуживания подведомственных образовательных учреждений (организаций) в рамках организации материально-технического снабжения, в общем количестве подведомтсвенных образовательных учреждений</t>
  </si>
  <si>
    <t>8.2.1. Меры социальной поддержки педагогических работников муниципальных образовательных учреждений (организаций), проживающих и работающих в сельских населенных пунктах, рабочих поселках (поселках городского типа).</t>
  </si>
  <si>
    <t>Доля педагогических работников, пользующихся социальной льготой на бесплатную жилую площадь с отоплением и освещением, от общего количества педагогических работников, претендующих на указанное право</t>
  </si>
  <si>
    <t>8.2.2. Предоставление мер социальной поддержки педагогическим работникам муниципальных образовательных учреждений (организаций), проживающих и работающих в сельских населенных пунктах, рабочих поселках (поселках городского типа) на территории Белгородской области.</t>
  </si>
  <si>
    <t>Муниципальная программа «Обеспечение доступным и комфортным жильем и коммунальными услугами жителей Губкинского городского округа на 2014-2020 годы»</t>
  </si>
  <si>
    <t>Муниципальная программа «Развитие автомобильных дорог общего пользования местного значения Губкинского городского округа на 2014-2020 годы»</t>
  </si>
  <si>
    <t>Муниципальная программа  "Развитие информационного общества в Губкинском городском округе  на 2014-2020 годы"</t>
  </si>
  <si>
    <t>Муниципальная программа «Развитие имущественно- земельных отношений в Губкинском городском округе на 2014-2020 годы»</t>
  </si>
  <si>
    <t>Муниципальная программа «Устойчивое развитие сельских населенных пунктов Губкинского городского округа на 2014-2020 годы»</t>
  </si>
  <si>
    <t>всего, в том числе:</t>
  </si>
  <si>
    <t>Бюджет Губкинского городского округа</t>
  </si>
  <si>
    <t>Федеральный бюджет</t>
  </si>
  <si>
    <t>Областной бюджет</t>
  </si>
  <si>
    <t>Иные источники</t>
  </si>
  <si>
    <t>Форма 4 сводная. Сведения о ресурсном обеспечении муниципальных  программ за 2014 год</t>
  </si>
  <si>
    <t>Форма 7 сводная. Оценка эффективности реализации муниципальных программ в рамках годового мониторинга за 2014 год</t>
  </si>
  <si>
    <t>14.</t>
  </si>
  <si>
    <t>1.</t>
  </si>
  <si>
    <t>прогрес-
сирующий</t>
  </si>
  <si>
    <t>%</t>
  </si>
  <si>
    <t>-</t>
  </si>
  <si>
    <t>Показатель 1. Доля газетных площадей с информацией о деятельности органов местного самоуправления в общем объеме тиража</t>
  </si>
  <si>
    <t>в связи с увеличением объема официальной информации для населения</t>
  </si>
  <si>
    <t>Показатель 2. Повышение уровня доведенной до сведения жителей Губкинского городского округа информации о социально-экономическом, культурном развитии муниципального образования и его общественной инфраструктуры и иной официальной информации по вопросам жизнедеятельности территории на телевидении «Губкин-ТВ» до 100%.</t>
  </si>
  <si>
    <t>Показатель 3. Доля территории муниципального образования, охваченной качественным теле- и радиовещанием, от общей площади территории</t>
  </si>
  <si>
    <t>в связи с модернизацией рабочих мест и усовершенствованием процесса подготовки телевизионных передач увеличилась площадь охвата качественным телевещанием</t>
  </si>
  <si>
    <t>Показатель 4. Доля сотрудников   редакций СМИ, принявших участие в творческих профессиональных конкурсах, от общего числа сотрудников</t>
  </si>
  <si>
    <t>в связи с участием творческих сотрудников редакций в большем количестве конкурсов, а также с участием коллективов редакций в конкурсах</t>
  </si>
  <si>
    <t>Показатель 1.1. Доля территории муниципального образования, охваченной качественным теле- и радиовещанием, от общей площади территории</t>
  </si>
  <si>
    <t>Показатель 1.1.1. Количество модернизированных рабочих мест в печатных и электронных СМИ</t>
  </si>
  <si>
    <t>Показатель 2.1. Доля газетных площадей с информацией о деятельности органов местного самоуправления, в общем объеме тиража</t>
  </si>
  <si>
    <t>Показатель 2.2. Уровень доведенной до сведения жителей Губкинского городского округа информации о социально-экономическом и культурном развитии муниципального образования, его общественной инфраструктуры и иной официальной информации по вопросам жизнедеятельности территории на телевидении «Губкин-ТВ»</t>
  </si>
  <si>
    <t>Показатель 2.1.1. Количество полос формата А3 в еженедельнике «Эфир Губкина» с официальной информацией о деятельности органов местного самоуправления и иной официальной информацией</t>
  </si>
  <si>
    <t>полосы</t>
  </si>
  <si>
    <t>2.2.2.</t>
  </si>
  <si>
    <t>Показатель 2.1.2. Количество полос формата А3 в прило-жении «Муниципальный вестник» к газете «Эфир Губкина» с официальной информацией о деятельности органов местного самоуправления и иной официальной информацией</t>
  </si>
  <si>
    <t>120.4</t>
  </si>
  <si>
    <t>в связи с необходимостью доведения до сведения жителей муниципального образования официальной информации о социально-экономическом и культурном развитии территории и иной официальной информации в полном объеме увеличилось финансирование муниципального задания, выполняемого МАУ «Губкинский телерадиокомитет»</t>
  </si>
  <si>
    <t>2.2.3.</t>
  </si>
  <si>
    <t>Показатель 2.1.3. Количество минут на телевидении «Губкин-ТВ» с официальной информацией о деятельности органов местного самоуправления и иной официальной информацией</t>
  </si>
  <si>
    <t>минут</t>
  </si>
  <si>
    <t>2.2.4.</t>
  </si>
  <si>
    <t>Показатель 2.1.4. Количество полос формата А3 в Губкинской районной общественно-политической газете Белгородской области  «Сельские просторы» с официальной информацией о деятельности органов местного самоуправления и иной 
официальной информацией</t>
  </si>
  <si>
    <t>2.2.5.</t>
  </si>
  <si>
    <t>Показатель 2.1.5. Количество полос формата А3 в  городской информационно-общественной газете «Новое время» с официальной информацией о деятельности органов местного самоуправления и иной официальной информацией</t>
  </si>
  <si>
    <t>Основное мероприятие 2.2.«Информационное сопровождение деятельности органов местного самоуправления в печатных и электронных СМИ»</t>
  </si>
  <si>
    <t>2.2.6.</t>
  </si>
  <si>
    <t xml:space="preserve">Основное мероприятие «Мероприятия» </t>
  </si>
  <si>
    <t>Основное мероприятие 1.4. «Предоставление права льготного проезда к месту учебы и обратно обучающимся общеобразовательных организаций, в том числе интернатов, студентам и аспирантам профессиональных образовательных организаций и организаций  высшего образования»</t>
  </si>
  <si>
    <t>Количество  граждан  в части льготного проезда к месту учебы и обратно обучающихся общеобразователь-ных организаций, в том числе интернатов, студентов и аспирантов профессиональных образовательных организаций и организаций  высшего образования</t>
  </si>
  <si>
    <t>Основное мероприятие 1.5. «Организация транспортного обслуживания населения в пригородном межмуниципальном сообщении»</t>
  </si>
  <si>
    <t>Количество транспортных маршрутов пригородного межмуниципального сообщения</t>
  </si>
  <si>
    <t>Подпрограмма 2  «Профилактика  немедицинского потребления наркотических средств, психотропных веществ и их аналогов, противо-            действие их незаконному обороту на территории Губкинского городского округа на 2014-2020 годы»</t>
  </si>
  <si>
    <t>Общая заболеваемость наркоманией  и обращаемость лиц, употребляющих наркотики с вредными послед-ствиями (на 100 тыс. населения</t>
  </si>
  <si>
    <t>Доля подростков и молодежи в возрасте от 14 до 30 лет, вовлеченных в мероприятия по профилактике наркомании по отношению к общему числу молодежи</t>
  </si>
  <si>
    <t>Основное мероприятие  2.1. «Мероприятия  по антинаркотической пропаганде и антинаркотическому просвещению»</t>
  </si>
  <si>
    <t>Количество мероприятий по антинаркотической пропаганде и антинаркотическому просвещению</t>
  </si>
  <si>
    <t>Основное мероприятие 2.2. «Мероприятия, направленные на мотивацию к здоровому образу жизни»</t>
  </si>
  <si>
    <t xml:space="preserve">Доля молодежи, охваченной мероприятиями, направленными на мотивацию к здоровому образу жизни, </t>
  </si>
  <si>
    <t xml:space="preserve">Подпрограмма 3. «Профилактика безнадзорности  и правонарушений несовершеннолетних и защита их прав на территории Губкинского городского округа на 2014-2020 годы» </t>
  </si>
  <si>
    <t>Доля преступлений, совершенных несовершеннолет-ними, в общем количестве совершенных преступлений</t>
  </si>
  <si>
    <t>Увеличение охвата несовер-шеннолетних, находящихся в трудной жизненной ситуации, организованными формами отдыха, оздоровления, досуга и занятости</t>
  </si>
  <si>
    <t>Основное мероприятие 3.1. «Мероприятия, направленные на создание условий для обучения, творческого развития, оздоровления, временной        занятости и трудоустройства несовершеннолетних и их правовое воспитание»</t>
  </si>
  <si>
    <t>Основное мероприятие 3.2. «Создание и организация деятельности территориальной комиссии по делам несовершеннолетних и защите их прав»</t>
  </si>
  <si>
    <t>Доля несовершеннолетних, совершивших преступления повторно, в общей численности несовершеннолетних, совершивших преступления</t>
  </si>
  <si>
    <t>Основное мероприятие 3.3. «Мероприятия, направленные  на повышение эффективности работы системы профилактики безнадзорности и правонарушений»</t>
  </si>
  <si>
    <t xml:space="preserve">Удельный вес  подростков, снятых с профилактического учета по положительным основаниям,  </t>
  </si>
  <si>
    <t>Подпрограмма 4. «Мероприятия по гражданской обороне и чрезвычайным ситуациям  на территории Губкинского городского округа на 2014-2020 годы»</t>
  </si>
  <si>
    <t>Количество лиц, погибших в результате пожаров</t>
  </si>
  <si>
    <t>Эффективное исполнение запланированных мероприятий</t>
  </si>
  <si>
    <t>Основное мероприятие 4.1. «Обеспечение деятельности (оказание услуг) подведомственных учреждений (организаций), в том числе предоставление муниципальным бюджетным и автономным учреждениям субсидий»</t>
  </si>
  <si>
    <t>Количество работников, работающих в области ГО и ЧС</t>
  </si>
  <si>
    <t>Основное мероприятие «Поддержание в готовности сил и средств добровольной пожарной охраны, обеспечение первичных мер пожарной безопасности»</t>
  </si>
  <si>
    <t>Количество  добровольно-пожарных команд</t>
  </si>
  <si>
    <t>Количество территориальных  администраций, обеспеченных первичными мерами пожарной безопасности</t>
  </si>
  <si>
    <t>Подпрограмма 1 «Профилактика правонарушений и преступлений, обеспечение  безопасности дорожного движения на территории Губкинского городского округа на 2014-2020 годы»</t>
  </si>
  <si>
    <r>
      <t>У</t>
    </r>
    <r>
      <rPr>
        <sz val="10"/>
        <color indexed="8"/>
        <rFont val="Arial"/>
        <family val="2"/>
      </rPr>
      <t>дельный вес подростков, снятых с учета по положительным основаниям</t>
    </r>
  </si>
  <si>
    <t>Муниципальная программа «Обеспечение безопасности жизнедеятельности населения Губкинского городского округа  на 2014-2020 годы»</t>
  </si>
  <si>
    <t>Государственные внебюджетные фонды</t>
  </si>
  <si>
    <t>Подпрограмма 1. «Профилактика правонарушений и преступлений, обеспечение безопасности  дорожного движения на территории Губкинского городского округа на 2014-2020 годы»</t>
  </si>
  <si>
    <t xml:space="preserve">Основное мероприятие «Мероприятия по профилактике правонарушений и преступлений» </t>
  </si>
  <si>
    <t>Основное мероприятие «Мероприятия по обеспечению безо-пасности дорожного движения»</t>
  </si>
  <si>
    <t xml:space="preserve">Основное мероприятие «Обеспечение деятельности (оказание услуг) подведомственных учреждений (организаций), в том числе предоставление муниципальным  бюджетным и автономным учреждениям субсидий» </t>
  </si>
  <si>
    <t xml:space="preserve">Основное мероприятие «Предоставление права льготного проезда к месту учебы и обратно обучающимся  общеобразовательных организаций, в том числе интернатов, студентам и аспирантам профессиональных образовательных организаций и организаций высшего образования» </t>
  </si>
  <si>
    <t xml:space="preserve">Основное мероприятие «Организация транс-портного обслужива-ния населения в пригородном межмуниципальном сообщении»  </t>
  </si>
  <si>
    <t>Подпрограмма 2. «Профилактика немедицинского потребления наркотических средств, психотропных веществ и их аналогов, противодействие их незаконному обороту на территории Губкинского городского округа на 2014 - 2020 годы»</t>
  </si>
  <si>
    <t>Основное мероприятие «Мероприятия по антинаркотической пропаганде и антинаркотическому просвещению»</t>
  </si>
  <si>
    <t xml:space="preserve">Основное мероприятие «Мероприятия, направленные на мотивацию к здоровому образу жизни» </t>
  </si>
  <si>
    <t>Подпрограмма 3. «Профилактика безнадзорности и правонарушений несовершеннолетних  и защита их прав на территории Губкинского городского округа на 2014-2020 годы»</t>
  </si>
  <si>
    <t>Основное мероприятие  «Мероприятия, направленные на создание условий для обучения, творческого развития, оздоровления, временной занятости и трудоустройства несовершеннолетних и их правовое воспитание»</t>
  </si>
  <si>
    <t>Основное мероприятие  «Создание и организация деятельности территориальных комиссий по делам несовершеннолетних и защите их прав"</t>
  </si>
  <si>
    <t xml:space="preserve">Основное мероприятие «Мероприятия, направленные на повышение эффективности работы системы профилактики безнадзорности и правонарушений» </t>
  </si>
  <si>
    <t>Основное мероприятие «Обеспечение деятельности (оказание услуг) подведомственных учреждений (организаций), в том числе предоставление муниципальным бюджетным и автономным учреждениям субсидий»</t>
  </si>
  <si>
    <t>Основное мероприятие«Поддержание в готовности сил и средств добровольной пожарной охраны, обеспечение первичных мер пожарной безопасности»</t>
  </si>
  <si>
    <t>Показатель 1.                                  Протяженность построенных (реконструированных) подъездных дорог к сельским населенным пунктам</t>
  </si>
  <si>
    <t>Показатель 2.                                                        Протяженность капитально отремонтированных дорог по  населенным пунктам</t>
  </si>
  <si>
    <t>Показатель 3.                                                         Доля площади убираемой территории в общей площади, подлежащей уборке</t>
  </si>
  <si>
    <t>прогресси-рующий</t>
  </si>
  <si>
    <t>Показатель 4.                                              Доля механизированной уборки в общем объеме работ по содер-жанию улично-дорожной сети</t>
  </si>
  <si>
    <t>Показатель 5.                           Количество капитально отремонтированных дворовых территорий и проездов к дворовым территориям многоквартирных домов</t>
  </si>
  <si>
    <t xml:space="preserve">Подпрограмма 1 "Строительство (реконструкция) подъездных дорог с твердым покрытием к населенным пунктам Губкинского городского округа на 2014-2020 годы" </t>
  </si>
  <si>
    <t>Показатель 1.1.                                   Протяженность построенных (реконструированных) подъездных дорог к сельским населенным пунктам</t>
  </si>
  <si>
    <t>Основное мероприятие 2.1.«Обеспечение деятельности (оказание услуг) подведомственных учреждений, в том числе предоставление муниципальным бюджетным и автономным учреждениям субсидий»</t>
  </si>
  <si>
    <t>2.2.1.</t>
  </si>
  <si>
    <t>Подпрограмма 3. «Кадровая политика в сфере развития информационного пространства Губкинского городского округа»</t>
  </si>
  <si>
    <t>2.2.7.</t>
  </si>
  <si>
    <t>Показатель 3.1. Доля сотрудников   редакций СМИ, принявших участие в творческих профессиональных конкурсах, от общего числа сотрудников</t>
  </si>
  <si>
    <t>в связи с участием творческих сотрудников редакций в большем количестве конкурсов</t>
  </si>
  <si>
    <t>Основное мероприятие 3.1. «Мероприятия, направленные на повышение уровня профессионального мастерства»</t>
  </si>
  <si>
    <t>2.2.8.</t>
  </si>
  <si>
    <t>Показатель 3.1.1. Количество проведенных творческих конкурсов, направленных на развитие профессионального мастерства сотрудников редакций СМИ</t>
  </si>
  <si>
    <t>Муниципальная программа «Обеспечение населения Губкинского городского округа информацией о деятельности органов местного самоуправления в печатных и электронных  средствах массовой информации  на 2014-2020 годы»</t>
  </si>
  <si>
    <t>1.1.1.</t>
  </si>
  <si>
    <t>1.2.</t>
  </si>
  <si>
    <t>1.2.1.</t>
  </si>
  <si>
    <t>1.2.2.</t>
  </si>
  <si>
    <t>Основное мероприятие 4.1.1. Повышение уровня доступности  приоритетных объектов и услуг в приоритетных сферах жизнедеятельности инвалидов и других маломобильных групп населения</t>
  </si>
  <si>
    <t xml:space="preserve">Показатель 4.1.1.1.
Количество зданий и сооружений, объектов инженерной инфраструктуры, оборудованных с учетом потребностей инвалидов </t>
  </si>
  <si>
    <t>Мероприятие 4.1.1.1. Оснащение светофорных объектов видеозвуковой сигнализацией</t>
  </si>
  <si>
    <t>Показатель 4.1.1.1.1. Количество светофорных объектов, оборудованных видеозвуковой сигнализацией</t>
  </si>
  <si>
    <t>Мероприятие 4.1.1.2. Обеспечение создания специальных парковок, а также отдельных удобных парковочных мест на общих городских парковках</t>
  </si>
  <si>
    <t>Показатель 4.1.1.2.1. Количество специальных парковок, а также отдельных удобных парковочных мест на общих городских парковках для инвалидов</t>
  </si>
  <si>
    <t>Мероприятие 4.1.1.3. Устройство пандуса и  информационной строки «Пункт назначения» в здании МБУ «Губкин ПАС»</t>
  </si>
  <si>
    <t>Основное мероприятие 3.2. «Обеспечение мероприятий по переселению граждан из аварийного жилищного фонда за счет средств, поступающих от Фонда содействия реформирования жилищно-коммунального хозяйства»</t>
  </si>
  <si>
    <t>Основное мероприятие 3.3. «Капитальный ремонт и ремонт дворовых территорий»</t>
  </si>
  <si>
    <t>Основное мероприятие 3.4. «Мероприятия»</t>
  </si>
  <si>
    <t>Основное мероприятие 3.5. «Проектирование и строительство инженерных сетей»</t>
  </si>
  <si>
    <t>Подпрограмма 4 «Энергосбережение и повышение энергетической эффективности бюджетной сферы Губкинского городского округа»</t>
  </si>
  <si>
    <t>Основное мероприятие 4.1. «Мероприятия по энергосбережению и повышению энергетической эффективности в бюджетной сфере»</t>
  </si>
  <si>
    <t>Основное мероприятие 4.2. «Профессиональная подготовка, переподготовка и повышение квалификации»</t>
  </si>
  <si>
    <t>Подпрограмма 5 «Улучшение среды обитания населения  Губкинского городского округа»</t>
  </si>
  <si>
    <t>Основное мероприятие 5.1. «Мероприятия по благоустройству городского округа»</t>
  </si>
  <si>
    <t>Основное мероприятие 5.2. «Озеленение и ландшафтное обустройство территории Губкинского городского округа»</t>
  </si>
  <si>
    <t>Основное мероприятие 5.3. «Мониторинг окружающей среды»</t>
  </si>
  <si>
    <t>Основное  мероприятие  1.1.5. Выплата ежемесячных денежных компенсаций расходов по оплате   жилищно-коммунальных услуг иным категориям граждан</t>
  </si>
  <si>
    <t xml:space="preserve">Показатель 1.1.5.1.
Количество иных категорий граждан, получивших услуги по выплате ежемесячных денежных компенсаций расходов по оплате жилищно-коммунальных услу </t>
  </si>
  <si>
    <t>Основное  мероприятие  1.1.6. Предоставление гражданам адресных субсидий на оплату жилого помещения и коммунальных услуг</t>
  </si>
  <si>
    <t>Показатель 1.1.6.1.
Количество граждан, получивших услуги по выплате адресных субсидий на оплату жилья и коммунальных услуг</t>
  </si>
  <si>
    <t>Основное  мероприятие  1.1.7. 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</si>
  <si>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Показатель 1.1.7.1.
Количество инвалидов, получивших услуги по выплате компенсаций страховых премий по договорам обязательного страхования гражданской ответственности владельцев транспортных средств</t>
  </si>
  <si>
    <t>Основное  мероприятие  1.1.8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</si>
  <si>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Показатель 1.1.8.1
Количество лиц, награжденных нагрудным знаком "Почетный донор России", получивших услуги по осуществлению ежегодной денежной выплаты</t>
  </si>
  <si>
    <t xml:space="preserve">Основное  мероприятие  1.1.9 Социальная поддержка Героев Социалистического Труда и полных кавалеров ордена Трудовой Славы
</t>
  </si>
  <si>
    <t>Показатель 1.1.9.1
Количество Героев Социалистического Труда и полных кавалеров ордена Трудовой Славы, получивших социальную поддержку</t>
  </si>
  <si>
    <t xml:space="preserve">Основное  мероприятие  1.1.10.  Социальная  поддержка вдов  Героев Советского Союза, Героев Российской Федерации и полных кавалеров ордена Славы, Героев Социалистического Труда и полных кавалеров ордена Трудовой Славы
</t>
  </si>
  <si>
    <t>Показатель 1.1.10.1.
Количество вдов Героев Советского Союза, Героев Российской Федерации и полных кавалеров ордена Славы, Героев Социалистического Труда и полных кавалеров ордена Трудовой Славы, получивших социальную поддержку</t>
  </si>
  <si>
    <t>Количество субъектов малого и среднего предпринимательства, получателей  субсидий за счет средств бюджета городского округа на возмещение части расходов по уплате арендных платежей за пользование нежилыми помещениями</t>
  </si>
  <si>
    <t>Мероприятие 3.3. 3 Предоставление муниципальных гарантий субъектам малого и среднего  предпринимательства для обеспечения исполнения их обязательств перед третьими лицами</t>
  </si>
  <si>
    <t>Предельные расходы бюджета Губкинского гродского округа по исполнению гарантийных обязательств в связи с наступлением гарантийного случая</t>
  </si>
  <si>
    <t>Основное мероприятие 3.4. Возмещение части процентной ставки по долгосрочным, среднесрочным и краткосрочным кредитам, взятыми малыми формами хозяйствования</t>
  </si>
  <si>
    <t xml:space="preserve">Подпрограмма 1                                        "Развитие общественного </t>
  </si>
  <si>
    <t>Всего</t>
  </si>
  <si>
    <t>питания на территории Губкинского городского округа на 2014-2020 годы"</t>
  </si>
  <si>
    <t>бюджет Губкинского городского округа</t>
  </si>
  <si>
    <t xml:space="preserve">областной бюджет </t>
  </si>
  <si>
    <t>федеральный бюджет</t>
  </si>
  <si>
    <t xml:space="preserve">государственные внебюджетные фонды </t>
  </si>
  <si>
    <t>иные источники</t>
  </si>
  <si>
    <t xml:space="preserve">Основное мероприятие 1.1. "Профессиональная подготовка, </t>
  </si>
  <si>
    <t>переподготовка и повышение квалификации"</t>
  </si>
  <si>
    <t>Основное мероприятие 1.2. "Мероприятия, направленные на повышение уровня профессионального мастерства"</t>
  </si>
  <si>
    <t xml:space="preserve">Подпрограмма 2                                       "Развитие торговли </t>
  </si>
  <si>
    <t xml:space="preserve">на территории Губкинского </t>
  </si>
  <si>
    <t xml:space="preserve">городского округа </t>
  </si>
  <si>
    <t>на 2014-2020 годы"</t>
  </si>
  <si>
    <t xml:space="preserve">Основное мероприятие 2.1. "Профессиональная подготовка, </t>
  </si>
  <si>
    <t xml:space="preserve">переподготовка и повышение </t>
  </si>
  <si>
    <t>квалификации"</t>
  </si>
  <si>
    <t>Основное мероприятие 2.2. "Мероприятия, направленные на повышение уровня</t>
  </si>
  <si>
    <t>профессионального мастерства"</t>
  </si>
  <si>
    <t>Подпрограмма 3                                       "Развитие и поддержка малого и среднего предпринимательства в Губкинском городском округе на 2014 – 2020 годы"</t>
  </si>
  <si>
    <t>областной бюджет ***</t>
  </si>
  <si>
    <t>федеральный бюджет***</t>
  </si>
  <si>
    <t xml:space="preserve">Основное мероприятие 3.1.                      "Мероприятие по поддержке </t>
  </si>
  <si>
    <t xml:space="preserve">субъектов малого и среднего </t>
  </si>
  <si>
    <t>предпринимательства в области ремесленной и выставочно-ярмарочной деятельности"</t>
  </si>
  <si>
    <t>областной бюджет</t>
  </si>
  <si>
    <t xml:space="preserve">Основное мероприятие 3.2.                      "Возмещение части процентной ставки по долгосрочным, </t>
  </si>
  <si>
    <t>среднесрочным и краткосрочным кредитам, взятым малыми формами хозяйствования (федеральный бюджет)</t>
  </si>
  <si>
    <t xml:space="preserve">Основное мероприятие 3.3.                      "Финансовая поддержка малого и среднего предпринимательства, а также совершенствование </t>
  </si>
  <si>
    <t xml:space="preserve">инфраструктуры поддержки </t>
  </si>
  <si>
    <t>малого и среднего предпринимательства в Губкинском городском округе на 2014-2020 годы"</t>
  </si>
  <si>
    <t>Уровень удовлетворенности граждан, проживающих в сельских местности, условиями жизнедеятельности</t>
  </si>
  <si>
    <t>Основное мероприятие 1.1. Реализация мероприятий федеральной целевой программы «Устойчивое развитие сельских территорий на 2014-2017 годы и на период до 2020 года» (за счет субсидий из федерального бюджета в части улучшения жилищных условий молодых семей, специалистов и граждан, проживающих в сельской местности)</t>
  </si>
  <si>
    <t xml:space="preserve">Количество граждан, проживающих в сельской местности, улучшивших жилищные условия </t>
  </si>
  <si>
    <t>Количество молодых семей и молодых специалистов, работающих в сельской местности, проживающих или изъявивших желание проживать в сельской местности, улучшивших жилищные условия</t>
  </si>
  <si>
    <t>Основное мероприятие 1.2. Реализация мероприятий федеральной целевой программы «Устойчивое развитие сельских территорий на 2014-2017 годы и на период до 2020 года» (за счет субсидий из областного бюджета в части улучшения жилищных условий молодых семей, специалистов и граждан, проживающих в сельской местности)</t>
  </si>
  <si>
    <t>Основное мероприятие 2.1. Проведение капитального ремонта общеобразовательных учреждений в сельской местности</t>
  </si>
  <si>
    <t>Доля обучающихся в общеобразовательных учреждениях сельской местности, требующих капитального ремонта</t>
  </si>
  <si>
    <t>Основное мероприятие 2.2. Развитие сети фельдшерско-акушерских пунктов и (или) офисов врача общей практики</t>
  </si>
  <si>
    <t>Удовлетворенность сельского населения оказываемыми медицинскими услугами</t>
  </si>
  <si>
    <t>Основное мероприятие 2.3. Развитие сети плоскостных спортивных сооружений</t>
  </si>
  <si>
    <t>Прирост сельского населения, обеспеченного плоскостными спортивными сооружениями</t>
  </si>
  <si>
    <t>чел</t>
  </si>
  <si>
    <t>Основное мероприятие 2.4. Развитие сети учреждений культурно-досугового типа</t>
  </si>
  <si>
    <t>Прирост количества культурно-массовых мероприятий</t>
  </si>
  <si>
    <t>Основное мероприятие 2.5. Реализация мероприятий федеральной целевой программы "Устойчивое развитие сельских территорий на 2014-017 годы и на период до 2020 года" (за счет субсидии из федерального бюджета в части строительства сетей водоснабжения)</t>
  </si>
  <si>
    <t>Уровень обеспеченности сельского населения питьевой водой</t>
  </si>
  <si>
    <t>Основное мероприятие 2.6. Софинансирование капитальных вложений (строительства, реконструкции) в объекты муниципальной собственности</t>
  </si>
  <si>
    <t>Основное мероприятие 2.7. Проектирование и строительство инженерных сетей</t>
  </si>
  <si>
    <t>Основное мероприятие 2.8. Реализация проекта комплексного обустройства площадки под компактную жилищную застройку в сельской местности</t>
  </si>
  <si>
    <t>Количество созданных рабочих мест на селе</t>
  </si>
  <si>
    <t>мест</t>
  </si>
  <si>
    <t>Основное мероприятие 3.1. Грантовая поддержка местных инициатив граждан, проживающих в сельской местности</t>
  </si>
  <si>
    <t>Количество реализованных проектов местных инициатив граждан, проживающих в сельской местности, получивших грантовую поддержку</t>
  </si>
  <si>
    <t>подпрограммы 1 «Развитие библиотечного дела Губкинского городского округа  на 2014 -2020 годы»</t>
  </si>
  <si>
    <t>Число зарегистрированных пользователей в муниципальных библиотеках</t>
  </si>
  <si>
    <t>Изменен алгоритм подсчета пользователей</t>
  </si>
  <si>
    <t>1.1.1 Обеспечение деятельности (оказание услуг) подведомственных учреждений (организаций), в том числе предоставление муниципальным бюджетным учреждениям субсидий.</t>
  </si>
  <si>
    <t>Уровень выполнения параметров, доведенных муниципальным заданием</t>
  </si>
  <si>
    <t>1.2.1.Мероприятия по созданию модельных библиотек.</t>
  </si>
  <si>
    <t>Число модельных библиотек</t>
  </si>
  <si>
    <t>1.2.2.  Подключение общедоступных библиотек РФ к сети интернет и развитие системы библиотечного дела с учетом задачи расширения информационных технологий и оцифровки.</t>
  </si>
  <si>
    <t>Количество обращений пользователей к справочно-поисковому аппарату общедоступных библиотек</t>
  </si>
  <si>
    <r>
      <t>1.2.3.</t>
    </r>
    <r>
      <rPr>
        <sz val="12"/>
        <color indexed="8"/>
        <rFont val="Times New Roman"/>
        <family val="1"/>
      </rPr>
      <t xml:space="preserve"> Укрепление материально-технической базы учреждений (организаций), в том числе реализация мероприятий за счет субсидии на иные цели предоставляемых муниципальным и автономным учреждениям</t>
    </r>
    <r>
      <rPr>
        <sz val="12"/>
        <rFont val="Times New Roman"/>
        <family val="1"/>
      </rPr>
      <t>.</t>
    </r>
  </si>
  <si>
    <t>Число учреждений</t>
  </si>
  <si>
    <t>1.3.1. Обеспечение актуализации и сохранности библиотечных фондов, комплектование библиотек.</t>
  </si>
  <si>
    <t>Количество книжного фонда муниципальных библиотек</t>
  </si>
  <si>
    <t>тыс.экз.</t>
  </si>
  <si>
    <t>1.3.2. Комплектование книжных фондов библиотек муниципальных образований (за счет межбюджетных трансфертов из федерального бюджета).</t>
  </si>
  <si>
    <t>Число документовыдач</t>
  </si>
  <si>
    <t>подпрограммы 2 «Развитие музейного дела Губкинского городского округа  на 2014 - 2020 годы»</t>
  </si>
  <si>
    <t>Число посещений Губкинского краеведческого музея с филиалами</t>
  </si>
  <si>
    <t>тыс.пос.</t>
  </si>
  <si>
    <t>Новый туристический маршрут с посещением МКК В.Ф. Раевского в с. Богословка</t>
  </si>
  <si>
    <t>2.1.1.Обеспечение деятельности (оказание услуг) подведомственных учреждений (организаций), в том числе предоставление муниципальным бюджетным и автономным учреждениям субсидий.</t>
  </si>
  <si>
    <t>Доля охвата населения округа музейными услугами</t>
  </si>
  <si>
    <t>подпрограммы 3 «Развитие театрального искусства Губкинского городского  округа  на 2014 -2020 годы»</t>
  </si>
  <si>
    <t>Удельный вес жителей Губкинского городского округа, посещающих театрально-зрелищные мероприятия, в общей численности населения</t>
  </si>
  <si>
    <t>3.1.1.Обеспечение деятельности (оказание услуг) подведомственных учреждений (организаций), в том числе предоставление муниципальным бюджетным и автономным учреждениям субсидий.</t>
  </si>
  <si>
    <t>Посещаемость театрально-зрелищных мероприятий</t>
  </si>
  <si>
    <t>тыс.чел.</t>
  </si>
  <si>
    <t>3.1.2. Укрепление материально-технической базы подведомственных учреждений (организаций), в том числе реализация мероприятий за счет субсидии на иные цели предоставляемых муниципальным бюджетным и автономным учреждениям.</t>
  </si>
  <si>
    <t>Уровень выполнения параметров, доведенных муниципальных заданием</t>
  </si>
  <si>
    <t>подпрограммы 4 «Развитие культурно - досуговой деятельности и народного творчества Губкинского городского округа  на 2014 - 2020 годы»</t>
  </si>
  <si>
    <t>Число посещений культурно-досуговых мероприятий</t>
  </si>
  <si>
    <t xml:space="preserve">открытие после капитального ремонта Дворца культуры "Лебединец" </t>
  </si>
  <si>
    <t>4.1.1.Обеспечение деятельности (оказание услуг) подведомственных учреждений (организаций), в том числе предоставление муниципальным бюджетным и автономным учреждениям субсидий</t>
  </si>
  <si>
    <t>Доля населения, участвующего в культурно-массовых мероприятиях клубных учреждений, от общей численности населения</t>
  </si>
  <si>
    <t>4.1.2. Государственная поддержка муниципальных учреждений культуры</t>
  </si>
  <si>
    <t>4.1.3. Укрепление материально-технической базы подведомственных учреждений (организаций), в том числе реализация мероприятий за счет субсидии на иные цели предоставляемых муниципальным и автономным учреждениям.</t>
  </si>
  <si>
    <t>Численность модельных домов культуры</t>
  </si>
  <si>
    <t>4.1.4. Модернизация культурно-досуговых учреждений.</t>
  </si>
  <si>
    <t>Модернизация предусмотрена в 2016 году.</t>
  </si>
  <si>
    <r>
      <t xml:space="preserve">4.1.5. </t>
    </r>
    <r>
      <rPr>
        <sz val="12"/>
        <rFont val="Times New Roman"/>
        <family val="1"/>
      </rPr>
      <t>Строительство учреждений культуры</t>
    </r>
  </si>
  <si>
    <t>Строительство будет завершено в 2015 г.</t>
  </si>
  <si>
    <t>подпрограммы 5 «Развитие киноискусства Губкинского городского округа  на 2014 - 2020 годы»</t>
  </si>
  <si>
    <t>Количество посещений киносеансов</t>
  </si>
  <si>
    <t>5.1.1.Обеспечение деятельности (оказание услуг) подведомственных учреждений (организаций), в том числе предоставление муниципальным бюджетным и автономным учреждениям субсидий</t>
  </si>
  <si>
    <t>Доля населения, охваченная услугами кинопоказа, от общей численности населения</t>
  </si>
  <si>
    <t>подпрограммы 6 «Развитие туризма Губкинского городского округа  на 2014 - 2020 годы»</t>
  </si>
  <si>
    <t>Численность туристского потока</t>
  </si>
  <si>
    <t>6.1.1. Мероприятия по событийному туризму.</t>
  </si>
  <si>
    <t>Доля туристского потока от общей численности населения</t>
  </si>
  <si>
    <t xml:space="preserve">подпрограммы 7 «Обеспечение реализации муниципальной программы «Развитие культуры, искусства и туризма Губкинского городского округа  на 2014 -2020 годы» </t>
  </si>
  <si>
    <t>Уровень удовлетворенности населения Губкинского городского округа качеством предоставления муниципальных услуг в сфере культуры</t>
  </si>
  <si>
    <t>Уровень ежегодного достижения показателей муниципальной программы и ее подпрограмм</t>
  </si>
  <si>
    <t>7.1.1.Обеспечение функций органа местного самоуправления.</t>
  </si>
  <si>
    <t>Доля выполненных основных мероприятий муниципальной программы от запланированных</t>
  </si>
  <si>
    <t>7.1.2.Организация бухгалтерского обслуживания учреждений.</t>
  </si>
  <si>
    <t>Количество подведомственных учреждений (организаций) культуры и искусства, в которых организовано ведение бухгалтерского учета в общем количестве учреждений культуры и искусства</t>
  </si>
  <si>
    <t>Показатель 1.1.19.3.
Количество обучающихся, получивших меру социальной защиты многодетных семей по обеспечению школьной формой</t>
  </si>
  <si>
    <t>Основное  мероприятие  1.1.20. Выплата ежемесячных пособий отдельным категориям граждан (инвалидам боевых действий I и II групп, а также членам семей военнослужащих и сотрудников, погибших при исполнении обязанностей военной службы или служебных обязанностей в районах боевых действий; вдовам погибших (умерших) ветеранов подразделений особого риска</t>
  </si>
  <si>
    <t>Показатель 1.1.20.1.
Количество отдельных категорий граждан (инвалидов боевых действий I и II групп, а также членов семей военнослужащих и сотрудников, погибших при исполнении обязанностей военной службы или служебных обязанностей в районах боевых действий; вдов погибших (умерших) ветеранов подразделений особого риска), получивших услуги на выплату ежемесячных пособий</t>
  </si>
  <si>
    <t>Основное  мероприятие  1.1.21. Предоставление материальной и иной помощи для погребения</t>
  </si>
  <si>
    <t>Показатель 1.1.21.1.
Количество граждан, получивших услуги на предоставление материальной и иной помощи для погребения</t>
  </si>
  <si>
    <t>Основное  мероприятие  1.1.22. Выплата пособий малоимущим гражданам и гражданам, оказавшимся в тяжелой жизненной ситуации</t>
  </si>
  <si>
    <t>Показатель 1.1.22.1.
Количество малоимущих граждан и граждан, оказавшихся в тяжелой жизненной ситуации, получивших услуги на выплату пособий</t>
  </si>
  <si>
    <t>Основное  мероприятие  1.1.23. Выплата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t>
  </si>
  <si>
    <t>Доля муниципальных служащих органов местного самоуправления городского округа, прошедших обучение, переподготовку, повышение квалификации (от общего количества муниципальных служащих)</t>
  </si>
  <si>
    <t>Уровень ежегодного достижения показателей Программы и ее подпрограмм</t>
  </si>
  <si>
    <t>Подпрограмма 1  «Развитие дошкольного образования»</t>
  </si>
  <si>
    <t>Удельный вес воспитанников дошольных образовательных учреждений, обучающихся по программам, соответствующим федеральным государственным образовательным стандартам дошкольного образования, в общей численности воспитанников дошкольных образовательных учреждений</t>
  </si>
  <si>
    <r>
      <t>1.1.1.</t>
    </r>
    <r>
      <rPr>
        <sz val="7"/>
        <rFont val="Times New Roman"/>
        <family val="1"/>
      </rPr>
      <t xml:space="preserve">      </t>
    </r>
    <r>
      <rPr>
        <sz val="12"/>
        <rFont val="Times New Roman"/>
        <family val="1"/>
      </rPr>
      <t>Обеспечение реализации прав граждан на получение общедоступного и бесплатного дошкольного образования в муниципальных и негосударственных образовательных организациях.</t>
    </r>
  </si>
  <si>
    <t>Доля воспитанников, обеспеченных качественными услугами дошкольного образования, %</t>
  </si>
  <si>
    <t>Показатель 3.1.1.2.1.
Количество граждан, являющихся усыновителями, получивших меры социальной поддержки,</t>
  </si>
  <si>
    <t xml:space="preserve">Мероприятие 3.1.1.3. Содержание ребенка в семье опекуна и приемной семье, а также вознаграждение, причитающееся приемному родителю   </t>
  </si>
  <si>
    <t>Доля обязательств, взятых регионом по субсидированию первоначального взноса по выданным кредитам</t>
  </si>
  <si>
    <t>2.3.2. Выплата ежемесячного денежного вознаграждения за классное руководство.</t>
  </si>
  <si>
    <t>Доля педагогических работников, получающих вознаграждение за классное руководство, к общему числу педагогических работников, выполняющих функции классного руководителя</t>
  </si>
  <si>
    <r>
      <t xml:space="preserve">Доля детей, охваченных дополнительными образовательными программами в учреждениях дополнительного образования детей, подведомственных управлению образования </t>
    </r>
    <r>
      <rPr>
        <sz val="12"/>
        <color indexed="10"/>
        <rFont val="Times New Roman"/>
        <family val="1"/>
      </rPr>
      <t xml:space="preserve"> и науки,</t>
    </r>
    <r>
      <rPr>
        <sz val="12"/>
        <rFont val="Times New Roman"/>
        <family val="1"/>
      </rPr>
      <t xml:space="preserve"> в общей численности детей школьного возраста</t>
    </r>
  </si>
  <si>
    <t>Уровень материально-технического обеспечения дополнительного образования детей в соответствии с реализуемыми образовательными программами по направлениям деятельности</t>
  </si>
  <si>
    <t>Охват детей, получающих дополнительное образование в детских школах искусств, подведомственных управлению культуры</t>
  </si>
  <si>
    <t>Выбытие учащихся по окончании учебного года</t>
  </si>
  <si>
    <r>
      <t xml:space="preserve">3.1.1. </t>
    </r>
    <r>
      <rPr>
        <sz val="12"/>
        <rFont val="Times New Roman"/>
        <family val="1"/>
      </rPr>
      <t>Обеспечение деятельности (оказание услуг) подведомственных учреждений (организаций), в том числе предоставление муниципальным бюджетным и автономным учреждениям субсидий.</t>
    </r>
  </si>
  <si>
    <t>Сохранение контингента обучающихся в организации дополнительго образования</t>
  </si>
  <si>
    <t>Уровень выполнения показателей, доведенных муниципальных заданием</t>
  </si>
  <si>
    <t>3.1.2. Мероприятия.</t>
  </si>
  <si>
    <t>Доля детей, ставших победителями и призерами муниципальных, областных, всероссийских, международных конкурсов, в общей численности детей участвующих в указанных конкурсах</t>
  </si>
  <si>
    <t>3.2.1. Мероприятия по выявлению, развитию и поддержке одаренных детей.</t>
  </si>
  <si>
    <t>Доля детей, включенных в систему выявления, развития одаренных детей, от общей численности обучающихся в общеобразовательных учреждениях</t>
  </si>
  <si>
    <t>Доля школьников, получивших выше 50% от максимального балла за выполнение олимпиадных работ в ходе регионального этапа всероссийской олимпиады школьников, от общего количества участников</t>
  </si>
  <si>
    <r>
      <t xml:space="preserve">3.3.1. </t>
    </r>
    <r>
      <rPr>
        <sz val="12"/>
        <rFont val="Times New Roman"/>
        <family val="1"/>
      </rPr>
      <t>Укрепление материально-технической базы подведомственных учреждений (организаций), в том числе реализация мероприятий за счет субсидии на иные цели, предоставляемых муниципальным бюджетным и автономным учреждениям.</t>
    </r>
  </si>
  <si>
    <t>Подпрограмма 1 "Развитие имущественных отношений в Губкинском городском округе на 2014-2020 годы муниципальной программы Развитие имущественно-земельных отношений в Губкинском городском округе на 2014-2020 годы"</t>
  </si>
  <si>
    <t>Основное мероприятие  "Мероприятия по эффективному использованию и оптимизации состава муниципального имущества"</t>
  </si>
  <si>
    <t>1.1.2.</t>
  </si>
  <si>
    <t>Основное мероприятие 1.2."Обеспечение деятельности (оказание услуг) подведомственных учреждений (организаций), в том числе предоставление муниципальным бюджетным и автономным учреждениям субсидий"</t>
  </si>
  <si>
    <t>1.1.3.</t>
  </si>
  <si>
    <t>Основное мероприятие 1.2 "Разработка научно обоснованных проектов бассейнового природопользования"</t>
  </si>
  <si>
    <t>1.1.4.</t>
  </si>
  <si>
    <t xml:space="preserve">Основное мероприятие 1.2. "Осуществление переданных органам государственной власти субъектов Российской Федерации в соответствии с пунктом 1 статьи 4 Федерального закона Об актах гражданского состояния полномочий Российской Федерации на государственную регистрацию актов гражданского состояния" </t>
  </si>
  <si>
    <t>2.1.</t>
  </si>
  <si>
    <t>Подпрограмма 2 "Развитие земельных отношений в Губкинском городском округе на 2014 - 2020 годы"</t>
  </si>
  <si>
    <t>Основное мероприятие 2.1. "Мероприятия, направленные на формирование земельных участков и их рыночной оценки"</t>
  </si>
  <si>
    <t>Основное мероприятие 1.2. "Мероприятия в рамках подпрограммы "Развитие земельных отношений в Губкинском городском округе на 2014 - 2020 годы"</t>
  </si>
  <si>
    <t>3.1.</t>
  </si>
  <si>
    <t>Подпрограмма 3 "Обеспечение реализации муниципальной программы «Развитие имущественно-земельных отношений в Губкинском городском округе на 2014 - 2020 годы"</t>
  </si>
  <si>
    <t>3.1.1.</t>
  </si>
  <si>
    <t>Основное мероприятие 3.1. "Обеспечение функций органов местного самоуправления в сфере развития имущественно-земельных отношений на территории Губкинского городского округа"</t>
  </si>
  <si>
    <t>3.1.2.</t>
  </si>
  <si>
    <t>Показатель  4.2.1.3.1.
Охват детей-инвалидов, нуждающихся в реабилитации с помощью медицинского диагностического и коррекционного оборудования</t>
  </si>
  <si>
    <t>Подпрограмма 2 "Патриотическое воспитание граждан "</t>
  </si>
  <si>
    <t xml:space="preserve">Подпрограмма 3 «Обеспечение жильем молодых семей» </t>
  </si>
  <si>
    <t>Основное мероприятие 3.1.2.  "Мероприятия по обеспечению жильем молодых семей (за счет средств субсидий из областного бюджета"</t>
  </si>
  <si>
    <t>Основное мероприятие 3.1.3.  "Мероприятия по обеспечению жильем молодых семей (за счет средств субсидий из областного бюджета"</t>
  </si>
  <si>
    <t>Показатель 1.1.25.1.
Количество граждан, получивших меры социальной поддержки по ежемесячной денежной выплате, назначаемой в случае рождения третьего ребенка или последующих детей до достижения ребенком возраста трех лет</t>
  </si>
  <si>
    <t>Основное  мероприятие  1.1.26. Выплата ежемесячных пособий гражданам, имеющим детей</t>
  </si>
  <si>
    <t xml:space="preserve">Показатель 1.1.26.1.
Количество граждан, имеющих детей, получивших меры социальной поддержки по выплате ежемесячного пособия, </t>
  </si>
  <si>
    <t>Основное  мероприятия  1.1.27. Обеспечение равной доступности услуг общественного транспорта на территории Белгородской области для отдельных категорий граждан, оказание мер социальной поддержки, которые относятся к ведению Российской Федерации и субъектов Российской Федерации</t>
  </si>
  <si>
    <t>Показатель 1.1.27.1.
Количество реализованных проездных билетов на территории Губкинского городского округа</t>
  </si>
  <si>
    <t xml:space="preserve">штук
</t>
  </si>
  <si>
    <t>Основное  мероприятие  1.1.28. Обеспечение равной доступности услуг общественного транспорта на территории Белгородской области для отдельных категорий граждан, оказание мер социальной поддержки, которые относятся к ведению Российской Федерации и субъектов Российской Федерации</t>
  </si>
  <si>
    <t>Показатель 1.1.28.1.
Количество реализованных проездных билетов на территории Губкинского городского округа</t>
  </si>
  <si>
    <t>Мероприятие  1.1.28.1. Предоставление права приобретения единого социального проездного билета с разовыми социальными проездными талонами</t>
  </si>
  <si>
    <t xml:space="preserve">Показатель 1.1.28.1.1.
Количество реализованных проездных билетов на территории Губкинского городского округа,  </t>
  </si>
  <si>
    <t xml:space="preserve">Показатель 1.1.28.1.2.
Количество пригородных маршрутов с небольшой интенсивностью пассажиропотока </t>
  </si>
  <si>
    <t xml:space="preserve">маршрутов
</t>
  </si>
  <si>
    <t>Показатель 1.1.28.1.3.
Количество реализованных проездных билетов  с разовыми социальными проездными талонами за десять процентов стоимости определенным категориям граждан</t>
  </si>
  <si>
    <t>Мероприятие  1.1.28.2. Предоставление бесплатного проезда на городских  и пригородных маршрутах членам  народной дружины по предоставлению разовых проездных талонов для членов добровольной народной дружины</t>
  </si>
  <si>
    <t>Показатель 1.1.28.2.1.
Количество членов  народной дружины, получающих разовые проездные талоны</t>
  </si>
  <si>
    <t xml:space="preserve">Основное  мероприятие  1.1.29.  Выплата пенсии за выслугу лет лицам, замещавшим  муниципальные должности и должности муниципальной службы </t>
  </si>
  <si>
    <t>Показатель 1.1.29.1.
Количество граждан, получивших услуги по выплате пенсии за выслугу лет лицам, замещавшим  муниципальные должности и должности муниципальной службы</t>
  </si>
  <si>
    <t xml:space="preserve">Основное  мероприятие  1.1.30. Предоставление ежемесячного пособия Почетным гражданам города Губкина и Губкинского района </t>
  </si>
  <si>
    <t>Показатель 1.1.30.1.
Количество граждан, получивших услуги по выплате ежемесячного пособия Почетным гражданам города Губкина и Губкинского района</t>
  </si>
  <si>
    <t>Основное  мероприятие  1.1.31. Мероприятия по социальной поддержке некоторых категорий граждан</t>
  </si>
  <si>
    <t>Показатель 1.1.31.1.
Доля граждан, получающих меры социальной поддержки, в общей численности граждан, обратившихся за получением мер  социальной поддержки в соответствии с нормативными правовыми актами Российской Федерации,  Белгородской области, Губкинского городского округа</t>
  </si>
  <si>
    <t xml:space="preserve"> %
</t>
  </si>
  <si>
    <t>Мероприятие  1.1.31.1. Организация вручения персональных поздравлений Президента РФ ветеранам Великой Отечественной войны</t>
  </si>
  <si>
    <t>Показатель 1.1.31.1.1.
Количество ветеранов Великой Отечественной войны, которым вручены персональные поздравления Президента РФ,</t>
  </si>
  <si>
    <t>Мероприятие  1.1.31.2. Организация  мероприятий  по подготовке и проведению празднования 70-летия Победы в Великой Отечественной войне 1941-1945 гг.</t>
  </si>
  <si>
    <t xml:space="preserve">Показатель 1.1.31.2.1.
Количество ветеранов Великой Отечественной войны,  принявших участие в мероприятиях по проведению празднования 70-летия Победы в Великой Отечественной войне 1941-1945 гг., </t>
  </si>
  <si>
    <t>Мероприятие  1.1.31.3. Организация мероприятий по проведению Дня памяти погибших в радиационных авариях и катастрофах</t>
  </si>
  <si>
    <t>Показатель 1.1.31.3.1.
Количество граждан, пострадавших в результате радиационных катастроф, принявших участие в мероприятиях</t>
  </si>
  <si>
    <t>Мероприятие  1.1.31.4. Организация мероприятий по социальной поддержке инвалидов и ветеранов боевых действий, а также семей военнослужащих (сотрудников), погибших в локальных военных конфликтах</t>
  </si>
  <si>
    <t>Показатель 1.1.31.4.1.
Количество инвалидов и ветеранов боевых действий, а также семей военнослужащих (сотрудников), погибших в локальных военных конфликтах, получивших социальную поддержку, принявших участие в мероприятиях,</t>
  </si>
  <si>
    <t>Основное мероприятие 1.1.32 Осуществление переданных полномочий по предоставлению отдельных мер социальной поддержки граждан, подвергшихся радиации</t>
  </si>
  <si>
    <t>Показатель 1.1.32. 
Количество граждан, подвергшихся радиации, получивших пособия и компенсации,</t>
  </si>
  <si>
    <t xml:space="preserve">Основное мероприятие 1.1.33. Мероприятия по осуществлению дополнительных мер социальной защиты семей, родивших третьего и последующих детей по предоставлению материнского (семейного) капитала
</t>
  </si>
  <si>
    <t>Показатель 1.1.33.
Количество семей, родивших третьего и последующих детей, получивших материнский (семейный) капитал,</t>
  </si>
  <si>
    <t xml:space="preserve"> семей
</t>
  </si>
  <si>
    <t>Основное мероприятие 1.1.34. Оказание адресной финансовой помощи гражданам Украины, имеющим статус беженца или получившим временное убежище на территории Российской Федерации и проживающим в жилых помещениях граждан Российской Федерации</t>
  </si>
  <si>
    <t xml:space="preserve">Показатель 1.1.34
Количество граждан Украины, имеющих статус беженца или получивших временное убежище на территории Российской Федерации и проживающих в жилых помещениях граждан Российской Федерации,  которым оказана адресная финансовая  помощь, </t>
  </si>
  <si>
    <t>Основное мероприятие 1.1.35. Укрепление материально-технической базы учреждений социального обслуживания населения и оказание адресной социальной помощи неработающим пенсионерам</t>
  </si>
  <si>
    <t>Показатель 1.1.35
Количество неработающих пенсионеров, которым оказана адресная социальная помощь на газификацию домовладений,</t>
  </si>
  <si>
    <t>Подпрограмма 2 «Социальное обслуживание населения»</t>
  </si>
  <si>
    <t xml:space="preserve">Показатель 2.1
 Количество  социальных услуг, оказанных муниципальными бюджетными учреждениями социального обслуживания населения </t>
  </si>
  <si>
    <t xml:space="preserve">тыс. ед. 
</t>
  </si>
  <si>
    <t>Показатель 2.2.
Соотношение  средней заработной платы социальных работников и средней заработной платы в Белгородской области</t>
  </si>
  <si>
    <t>Задача 2.1. Повышение эффективности деятельности учреждений социального обслуживания на основе соблюдения стандартов и нормативов социальных услуг</t>
  </si>
  <si>
    <t>Основное мероприятие 2.1.1. Осуществление полномочий по обеспечению права граждан на социальное обслуживание</t>
  </si>
  <si>
    <t xml:space="preserve">Показатель 2.1.1.1. Количество социальных услуг, оказанных муниципальными бюджетными учреждениями социального обслуживания населения </t>
  </si>
  <si>
    <t>Показатель 2.1.1.2.
Уровень выполнения параметров доведенных муниципальных заданий</t>
  </si>
  <si>
    <t>Показатель 2.1.1.3. Соотношение  средней заработной платы социальных работников и средней заработной платы в Белгородской области,</t>
  </si>
  <si>
    <t>Подпрограмма 3 «Социальная поддержка семьи и детей»</t>
  </si>
  <si>
    <t>Показатель 3.1. Доля детей-сирот, детей, оставшихся без попечения родителей, в общей численности детей в возрасте 0-17 лет</t>
  </si>
  <si>
    <t xml:space="preserve">Показатель 3.2.  Доля детей, оставшихся без попечения родителей, переданных на воспитание в семьи, в общей численности детей, оставшихся без попечения родителей </t>
  </si>
  <si>
    <t>Показатель 3.3. Доля  многодетных семей, семей, воспитывающих детей-инвалидов, охваченных социально-культурными
мероприятиями, в общем количестве семей данных категорий</t>
  </si>
  <si>
    <t>Задача 3.1. Организация своевременного и в полном объеме предоставления мер социальной поддержки и государственных социальных гарантий семьям, воспитывающим детей-сирот и детей, оставшихся без попечения родителей</t>
  </si>
  <si>
    <t xml:space="preserve">Подпрограмма 1                                                               </t>
  </si>
  <si>
    <t>"Развитие библиотечного дела Губкинского городского округа  на 2014 -2020 годы"</t>
  </si>
  <si>
    <t>Основное мероприятие 1.1.1. "Обеспечение деятельности (оказание услуг) подведомственных учреждений (организаций), в том числе предоставление муниципальным бюджетным и автономным учреждениям субсидий"</t>
  </si>
  <si>
    <t>Основное мероприятие 1.2.1.  "Мероприятия по созданию модельных библиотек"</t>
  </si>
  <si>
    <t>Основное мероприятие 1.2.2.  "Подключение общедоступных библиотек РФ к сети интернет и развитие системы библиотечного дела с учетом задачи расширения информационных технологий и оцифровки"</t>
  </si>
  <si>
    <t>Основное мероприятие 1.2.3.  "Укрепление материально – технической базы учреждений (организаций), в том числе реализация мероприятий за счет субсидии на иные цели предоставляемых муниципальным бюджетным и автономным учреждениям"</t>
  </si>
  <si>
    <t>Основное мероприятие 1.3.1.  "Обеспечение актуализации и сохранности библиотечных фондов, комплектование библиотек"</t>
  </si>
  <si>
    <t>Подпрограмма 2                                                  "Развитие музейного дела Губкинского городского округа  на 2014 - 2020 годы"</t>
  </si>
  <si>
    <t>Основное мероприятие 2.1.1. "Обеспечение деятельности (оказание услуг) подведомственных учреждений (организаций), в том числе предоставление муниципальным бюджетным и автономным учреждениям субсидий"</t>
  </si>
  <si>
    <t>Подпрограмма 3                                                  "Развитие театрального искусства Губкинского городского  округа  на 2014 -2020 годы"</t>
  </si>
  <si>
    <t>Основное мероприятие 3.1.1. "Обеспечение деятельности (оказание услуг) подведомственных учреждений (организаций), в том числе предоставление муниципальным бюджетным и автономным учреждениям субсидий"</t>
  </si>
  <si>
    <t>Основное мероприятие 3.2.1. "Укрепление материально-технической базы подведомственных учреждений (организаций), в том числе реализация мероприятий за счет субсидии на иные цели предоставляемых муниципальным бюджетным и автономным учреждениям"</t>
  </si>
  <si>
    <t>Подпрограмма 4                                                  "Развитие культурно - досуговой деятельности и народного творчества Губкинского городского округа  на 2014 - 2020 годы"</t>
  </si>
  <si>
    <t>Основное мероприятие 4.1.1. "Обеспечение деятельности (оказание услуг) подведомственных учреждений (организаций), в том числе предоставление муниципальным бюджетным и автономным учреждениям субсидий"</t>
  </si>
  <si>
    <t>Основное мероприятие 4.2.1. "Государственная поддержка муниципальных учреждений культуры"</t>
  </si>
  <si>
    <t xml:space="preserve">Количество земельных участков уменьшилось в связи с предоставлением  земель сельскохозяйственного назначения многоконтурными  участками </t>
  </si>
  <si>
    <t>Основное мероприятие 2.2 «Мероприятия в рамках подпрограммы «Развитие земельных отношений в Губкинском городском округе на 2014-2020 годы»</t>
  </si>
  <si>
    <t>Показатель 2.1.2..1</t>
  </si>
  <si>
    <t>Приобретение векторных цифровых топографических карт   в   масштабе М 1: 10 000 Губкинского района</t>
  </si>
  <si>
    <t>Подпрограмма 3 «Обеспечение реализации муниципальной программы «Развитие имущественно-земельных отношений в Губкинском городском округе на 2014-2020 годы»</t>
  </si>
  <si>
    <t>Показатель 3.1.</t>
  </si>
  <si>
    <t>Достижение предусмотренных Программой, подпрограммами значений целевых показателей (индикаторов) в установленные сроки</t>
  </si>
  <si>
    <t>Основное мероприятие 3.1.1. «Обеспечение функций органов местного самоуправления Губкинского городского округа в сфере развития имущественно-земельных отношений на территории Губкинского городского округа»</t>
  </si>
  <si>
    <t>Показатель 3.1.1.1.</t>
  </si>
  <si>
    <t>Осуществление мероприятий по инвентаризации земельных участков на территории Губкинского городского округа</t>
  </si>
  <si>
    <t>количество проверок</t>
  </si>
  <si>
    <t>Показатель 3.1.1.2.</t>
  </si>
  <si>
    <t>Осуществление мероприятий по контролю за сохранностью и эффективным использованием имущества Губкинского городского округа</t>
  </si>
  <si>
    <t>Показатель  3.1.1.3.</t>
  </si>
  <si>
    <t>Целевое и эффективное использование выделяемых бюджетных средств</t>
  </si>
  <si>
    <t>№ пп.</t>
  </si>
  <si>
    <t>отклонение, %</t>
  </si>
  <si>
    <t>Наименование целевого показателя</t>
  </si>
  <si>
    <t>Вид целевого показателя</t>
  </si>
  <si>
    <t>Ед. изм.</t>
  </si>
  <si>
    <t>Значение целевого показателя</t>
  </si>
  <si>
    <t>Обоснование отклонения фактического от планового значения</t>
  </si>
  <si>
    <t>Базовый период (факт)</t>
  </si>
  <si>
    <t>Отчетный период</t>
  </si>
  <si>
    <t xml:space="preserve">план </t>
  </si>
  <si>
    <t>факт</t>
  </si>
  <si>
    <t>Наименование программы, подпрограммы, основного мероприятия, мероприятия</t>
  </si>
  <si>
    <t>Источник ресурсного обеспечения</t>
  </si>
  <si>
    <t>План, тыс. рублей</t>
  </si>
  <si>
    <t>Кассовый расход, тыс. рублей</t>
  </si>
  <si>
    <t>Отклонение, %</t>
  </si>
  <si>
    <t>Наименование муниципальной программы</t>
  </si>
  <si>
    <t>1. Достижение показателей конечного результата</t>
  </si>
  <si>
    <t xml:space="preserve"> в т.ч ц.п., достижение значений которых соответствует градации (положительная динамика-при росте значений/ при снижении значений)</t>
  </si>
  <si>
    <t xml:space="preserve">100% или выше/ 100% или ниже </t>
  </si>
  <si>
    <t>более 80%, но менее 100%/ более 100%, но менее 120%</t>
  </si>
  <si>
    <t>от 50% до 80%/ от 120% до 150%</t>
  </si>
  <si>
    <t>менее 50%/ более 150%</t>
  </si>
  <si>
    <t>Количество целевых показателей</t>
  </si>
  <si>
    <t>Оценка по 1 критерию, баллов</t>
  </si>
  <si>
    <t>Критерии оценки эффективности</t>
  </si>
  <si>
    <t>Оценка по 2 критерию, баллов</t>
  </si>
  <si>
    <t>2. Достижение показателей непосредственного результата</t>
  </si>
  <si>
    <t>Освоение бюджета Губкинского городского округа</t>
  </si>
  <si>
    <t>Оценка по 3 критерию, баллов</t>
  </si>
  <si>
    <t>Оценка освоения средств бюджета Губкинского городского округа</t>
  </si>
  <si>
    <t>Итоговая  оценка эффективности реализации программы с учетом весовых коэффициентов, баллов</t>
  </si>
  <si>
    <t>2.1.1. Обеспечение реализации прав граждан на получение общедоступного и бесплатного образования в рамках государственного стандарта общего образования.</t>
  </si>
  <si>
    <t>Доля обучающихся, обеспеченных качественными услугами школьного образования</t>
  </si>
  <si>
    <t>Соотношение средней заработной платы педагогических работников общего образования к средней заработной плате субъекта РФ</t>
  </si>
  <si>
    <t>2.1.2. Обеспечение деятельности (оказание услуг) подведомственных учреждений (организаций), в том числе предоставление муниципальным бюджетным и автономным учреждениям субсидий.</t>
  </si>
  <si>
    <t>Укоплектованность образовательного учреждения обучающимися</t>
  </si>
  <si>
    <t>2.1.3. Укрепление материально-технической базы подведомственных учреждений (организаций), в том числе реализация мероприятий за счет субсидии на иные цели, предоставляемых муниципальным бюджетным и автономным учреждениям.</t>
  </si>
  <si>
    <t>Удовлетворенность населения качеством общего образования от общего числа опрошенных родителей, дети которых посещают общеобразовательные учреждения (организации)</t>
  </si>
  <si>
    <t>2.1.4. Мероприятия.</t>
  </si>
  <si>
    <t>Доля выплаченных расходов по судебным актам от общей суммы расходов, предъявленных по решению судебных актов</t>
  </si>
  <si>
    <t>2.2.1. Мероприятия по созданию условий для сохранения и укрепления здоровья детей и подростков, а также формирования у них культуры питания.</t>
  </si>
  <si>
    <t>Доля обучающихся, обеспеченных качественнымм горячим питанием</t>
  </si>
  <si>
    <t>Доля образовательных учреждений (организаций), в которых имеются современные столовые</t>
  </si>
  <si>
    <t>Доля обучающихся, общеобразовательных учреждений, участвующих в мероприятиях, направленных на формирование здорового образа жизни и культуры питания</t>
  </si>
  <si>
    <t>2.3.1. Возмещение части затрат в связи с предоставлением учителям общеобразовательных учреждений ипотечного кредита.</t>
  </si>
  <si>
    <t>Доля населения, участвующего в культурно-досуговых мероприятиях на территории Губкинского городского округа</t>
  </si>
  <si>
    <t>открытие после капитального ремонта Дворца культуры "Лебединец" и Дворца культуры "Никаноровский"</t>
  </si>
  <si>
    <t>Уровень фактической обеспеченности учреждениями культуры в Губкинском городском округе от нормативной потребности</t>
  </si>
  <si>
    <t>Подпрограмма 1 "Молодежная политика"</t>
  </si>
  <si>
    <t>Основное мероприятие 1.1.1.  "Мероприятия молодежной политики направленные на создание целостной системы молодежных информационных ресурсов"</t>
  </si>
  <si>
    <t xml:space="preserve">Основное мероприятие 1.1.2.  "Мероприятия по выявлению и поддержке талантливой молодежи, использование продуктов ее инновационной деятельности" </t>
  </si>
  <si>
    <t xml:space="preserve">Основное мероприятие 1.1.3.  "Развитие и поддержка молодежных инициатив, направленных на организацию добровольного труда молодежи" </t>
  </si>
  <si>
    <t xml:space="preserve">Основное мероприятие 1.1.4.  "Развитие моделей и форм вовлечения молодежи в трудовую и экономическую деятельность" </t>
  </si>
  <si>
    <t xml:space="preserve">Основное мероприятие 1.1.5.  "Мероприятия по развитию активности и вовлечению всех групп молодежи в социальную практику" </t>
  </si>
  <si>
    <t xml:space="preserve">Основное мероприятие 1.1.6.  "Мероприятия по формированию системы духовно - нравственных ценностей и гражданской культуры" </t>
  </si>
  <si>
    <t xml:space="preserve">Основное мероприятие 1.1.7.  "Мероприятия по поддержке и социальной адаптации отдельных категорий граждан" </t>
  </si>
  <si>
    <t>Основное мероприятие 1.1.8.  "Реализация молодежной политики на сельских территориях Губкинского городского округа "</t>
  </si>
  <si>
    <t>Подпрограмма 2 "Патриотическое воспитание граждан"</t>
  </si>
  <si>
    <t>Показатель 2.1.
Доля молодежи, охва-ченной мероприятиями по патриотическому и духовно-нравственному воспита-нию, %.</t>
  </si>
  <si>
    <t xml:space="preserve">Показатель 2.2.
Доля подростков кате-гории групп социального риска, участвующих в мероприятиях по патриотическому и духовно-нравственному воспитанию, %.
</t>
  </si>
  <si>
    <t xml:space="preserve">Основное мероприятие 2.1.1.  "Мероприятия по совершенствованию системы патриотического воспитания граждан" </t>
  </si>
  <si>
    <t>Количество молодежи, охваченной мероприятиями по патриотическому и ду-ховно-нравственному вос-питанию, чел.</t>
  </si>
  <si>
    <t>Основное мероприятие 2.1.2.  "Мероприятия по патриотическому воспитанию граждан в ходе историко-патриотических мероприятий"</t>
  </si>
  <si>
    <t>Количество подростков категории групп социального риска, вовлеченных в мероприятия по патриотическому и духовно-нравственному воспитанию, чел.</t>
  </si>
  <si>
    <t>Увеличение рассматриваемых подростков на коиссии по делам несовершеннолетних</t>
  </si>
  <si>
    <t>Подпрограмма 3 "Обеспечение жильем молодых семей"</t>
  </si>
  <si>
    <t>Показатель 3.1.
Обеспечение молодых семей безвозмездной со-циальной выплатой на улучшение жилищных условий</t>
  </si>
  <si>
    <t>Основное мероприятие 3.1.1.  "Мероприятия по обеспечению жильем молодых семей"</t>
  </si>
  <si>
    <t>Количество молодых семей, улучшивших жи-лищные условия за счет безвозмездной социальной выплаты на улучшение жилищных условий, семей.</t>
  </si>
  <si>
    <t>4.4.1.</t>
  </si>
  <si>
    <t>5.1.</t>
  </si>
  <si>
    <t>5.1.1.</t>
  </si>
  <si>
    <t>5.1.2.</t>
  </si>
  <si>
    <t>5.1.3.</t>
  </si>
  <si>
    <t>6.1.</t>
  </si>
  <si>
    <t>на 2014-2020 годы</t>
  </si>
  <si>
    <t>6.1.1.</t>
  </si>
  <si>
    <t>6.2.1.</t>
  </si>
  <si>
    <t>6.3.1.</t>
  </si>
  <si>
    <t>6.4.1.</t>
  </si>
  <si>
    <t>6.5.1.</t>
  </si>
  <si>
    <t>Удовлетворенность населения городского округа безопасностью жизни</t>
  </si>
  <si>
    <t>Уровень преступности (на 100 тысяч населения)</t>
  </si>
  <si>
    <t>Социальный риск (число погибших в ДТП), на 100 тысяч населения, ед.</t>
  </si>
  <si>
    <t>Доля подростков и молодежи в возрасте от 14 до 30 лет, вовлеченных в мероприятия по профилактике наркомании, по отношению к общему числу молодежи</t>
  </si>
  <si>
    <t>Доля преступлений, совершенных несовершеннолетними, в общем количестве совершенных преступлений</t>
  </si>
  <si>
    <t xml:space="preserve">Основное мероприятие 1.6. "Обеспечение информационной безопасности" </t>
  </si>
  <si>
    <t>1.6.1</t>
  </si>
  <si>
    <t>Доля структурных подразделений администрации Губкинского городского округа, задействованных в системе юридически значимого электронного документооборота с использованием электронной подписи, %</t>
  </si>
  <si>
    <t xml:space="preserve"> 1.6.2</t>
  </si>
  <si>
    <t>Доля аттестованных по требованию безопасности информации автоматизированных рабочих мест структурных подразделений администрации Губкинского городского округа, обрабатывающих информацию ограниченного доступа (сведения, составляющие государственную тайну и сведения конфиденциального характера), %</t>
  </si>
  <si>
    <t>реализуется эффективно</t>
  </si>
  <si>
    <t>Показатель 1.</t>
  </si>
  <si>
    <t xml:space="preserve"> Доля объектов недвижимости, права на которые зарегистрированы, в общем количестве объектов недвижимости, находящихся в муниципальной собственности</t>
  </si>
  <si>
    <t> 90</t>
  </si>
  <si>
    <t> Увеличение объектов недвижимости, право собственности на которые не зарегистрировано</t>
  </si>
  <si>
    <t>Показатель 2.</t>
  </si>
  <si>
    <t>Неналоговые доходы  от сдачи в аренду муниципального имущества, зачисляемые в бюджет Губкинского городского округа</t>
  </si>
  <si>
    <t>тыс. руб.</t>
  </si>
  <si>
    <t>Показатель 3.</t>
  </si>
  <si>
    <t>Неналоговые доходы  от приватизации  муниципального имущества, зачисляемые в бюджет Губкинского городского округа</t>
  </si>
  <si>
    <t>Показатель 4.</t>
  </si>
  <si>
    <t>Неналоговые доходы от сдачи в аренду земельных участков, зачисляемые в бюджет Губкинского городского округа</t>
  </si>
  <si>
    <t>тыс.руб</t>
  </si>
  <si>
    <t xml:space="preserve">                       </t>
  </si>
  <si>
    <t xml:space="preserve">                      -</t>
  </si>
  <si>
    <t>Показатель 5.</t>
  </si>
  <si>
    <t>Неналоговые доходы от продажи земельных участков, зачисляемые в бюджет Губкинского городского округа</t>
  </si>
  <si>
    <t xml:space="preserve">                         -</t>
  </si>
  <si>
    <t>Показатель 6.</t>
  </si>
  <si>
    <t>Доля площади земельных участков, являющихся объектами налогобложения земельным налогом от площади территории Губкинского городского округа</t>
  </si>
  <si>
    <t xml:space="preserve">                       -</t>
  </si>
  <si>
    <t>Доля объектов недвижимости, права на которые зарегистрированы, в общем количестве объектов недвижимости, находящихся в муниципальной собственности</t>
  </si>
  <si>
    <t>90 </t>
  </si>
  <si>
    <t>Основное мероприятие 1.1: «Мероприятия по эффективному использованию и оптимизации состава муниципального имущества»</t>
  </si>
  <si>
    <t xml:space="preserve">Показатель 1.1.1.1. </t>
  </si>
  <si>
    <t>Выполнение работ по проведению технической инвентаризации и изготовление технической документации на объекты недвижимости для последующей государственной регистрации прав собственности Губкинского городского округа на объекты недвижимого имущества</t>
  </si>
  <si>
    <t> 45</t>
  </si>
  <si>
    <t xml:space="preserve">Показатель 1.1.1.2. </t>
  </si>
  <si>
    <t>Строительство внутриплощадочных сетей водоснабжения</t>
  </si>
  <si>
    <t xml:space="preserve">Строительство магистральных сетей водоснабжения и сооружений на них </t>
  </si>
  <si>
    <t>Проектирование сетей водоотведения в мкр. ИЖС</t>
  </si>
  <si>
    <t>Строительство сетей водоотведения в мкр. ИЖС и сооружений на них</t>
  </si>
  <si>
    <t>Подпрограмма 6 «Обеспечение реализации муниципальной Программы «Обеспечение доступным и ком-фортным жильем и коммунальными услугами жителей Губкинского городского округа на 2014-2016 годы»</t>
  </si>
  <si>
    <t>Обеспечение уровня достижения показателей конечных результатов Программы, %</t>
  </si>
  <si>
    <t>Основное мероприятие 3.2. "Обеспечение деятельности (оказание услуг) подведомственных учреждений (организаций), в том числе предоставление муниципальным бюджетным и автономным учреждениям субсидий"</t>
  </si>
  <si>
    <t>Развитие имущественно-земельных отношений в Губкинском городском округе на 2014-2020 годы</t>
  </si>
  <si>
    <t>Показатель 4.2.1.5.1.
Количество инвалидов с нарушениями опорно-двигательного аппарата,  посещающих плавательный бассейн «Дельфин» по льготному абонементу</t>
  </si>
  <si>
    <t>Мероприятие 4.2.1.6. Организация оздоровительных занятий по авторской программе в плавательном бассейне «Дельфин» для школьников с особенностями физического развития</t>
  </si>
  <si>
    <t>Показатель 4.2.1.6.1.  
Количество школьников с особенностями физического развития, участвующих в занятиях по авторской программе в плавательном бассейне «Дельфин»</t>
  </si>
  <si>
    <t>Мероприятие 4.2.1.7. Участие инвалидов во Всероссийских, областных, межрегиональных творческих  конкурсах</t>
  </si>
  <si>
    <t>Показатель 4.2.1.7.1.
Количество инвалидов, принявших участие во Всероссийских, областных, межрегиональных творческих конкурсах</t>
  </si>
  <si>
    <t xml:space="preserve">Мероприятие 4.2.1.8. Организация и проведение фестивалей, конкурсов и  мероприятий для инвалидов
и детей-инвалидов
</t>
  </si>
  <si>
    <t>Показатель 4.2.1.8.1.
Количество инвалидов, принявших участие в фестивалях и конкурсах</t>
  </si>
  <si>
    <t>Мероприятие 4.2.1.9. Организация и проведение конкурса среди общественных организаций инвалидов на получение социального гранта «Город, доступный всем»</t>
  </si>
  <si>
    <t>Показатель 4.2.1.9.1.
Количество общественных организаций, получивших социальный грант</t>
  </si>
  <si>
    <t>Задача 4.3.  Поддержка направлений деятельности общественных организаций</t>
  </si>
  <si>
    <t>Основное мероприятие 4.3.1. Мероприятия по поддержке социально ориентированных некоммерческих организаций</t>
  </si>
  <si>
    <t xml:space="preserve">Показатель 4.3.1.1. 
Количество социально ориентированных некоммерческих организаций, получивших  субсидию из средств бюджета городского округа
</t>
  </si>
  <si>
    <t>Подпрограмма 5 «Обеспечение жильем отдельных категорий граждан»</t>
  </si>
  <si>
    <t>Показатель 5.1. 
Количество построенного или приобретенного на вторичном рынке жилья</t>
  </si>
  <si>
    <t>Задача 5. 1.  Обеспечение жилыми помещениями отдельных категорий граждан</t>
  </si>
  <si>
    <t>Основное мероприятие 5.1.1.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</si>
  <si>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Показатель 5.1.1.1. 
Количество построенного или приобретенного на вторичном рынке жилья для обеспечения жилыми помещениями детей-сирот,  детей, 
оставшихся без попечения родителей  и лиц из их числа</t>
  </si>
  <si>
    <t xml:space="preserve">Основное мероприятие 5.1.2. Обеспечение жильем отдельных категорий граждан, установленных Федеральным законом от 12 января 1995г.
 №5-ФЗ «О ветеранах» в соответствии с Указом Президента РФ от 7 мая 2008 года №714 «Об обеспечении жильем ветеранов ВОВ 1941-1945гг.»
</t>
  </si>
  <si>
    <t>Показатель 5.1.2.1. 
Количество граждан, получивших меру социальной поддержки (безвозмездную субсидию), установленную Федеральным законом от 12 января 1995г. №5-ФЗ «О ветеранах» в соответствии с Указом Президента РФ от 7 мая 2008 года №714 «Об обеспечении жильем ветеранов ВОВ 1941-1945гг.»</t>
  </si>
  <si>
    <t xml:space="preserve"> чел.
</t>
  </si>
  <si>
    <t xml:space="preserve">Основное мероприятие 5.1.3.
Обеспечение жильем отдельных категорий граждан, установленных федеральными законами от 12 января 1995г. 
№5-ФЗ «О ветеранах» и от 24 ноября 1995г. №181-ФЗ «О социальной защите инвалидов в РФ»
</t>
  </si>
  <si>
    <t>Показатель 5.1.3.1. 
Количество граждан, получивших меру социальной поддержки (безвозмездную субсидию), установленную федеральными законами от 12 января 1995г. №5-ФЗ «О ветеранах» и от 24 ноября 1995г. №181-ФЗ «О социальной защите инвалидов в РФ»</t>
  </si>
  <si>
    <t xml:space="preserve"> чел.
</t>
  </si>
  <si>
    <t>Подпрограмма 6 «Обеспечение реализации муниципальной программы «Социальная поддержка граждан в Губкинском городском округе» на 2014-2016 годы»</t>
  </si>
  <si>
    <t xml:space="preserve">Показатель 6.1.
Обеспечение ежегодного уровня достижения показателей Программы
</t>
  </si>
  <si>
    <t>Задача 6. 1. Исполнение функций  управления социальной политики в соответствии с переданными полномочиями</t>
  </si>
  <si>
    <t>Основное мероприятие 6.1.1. Организация предоставления отдельных мер социальной защиты населения</t>
  </si>
  <si>
    <t>Показатель 6.1.1.1.
Уровень ежегодного достижения показателей Программы</t>
  </si>
  <si>
    <t>Основное мероприятие 6.1.2. Осуществление деятельности по опеке и попечительству в отношении несовершеннолет-них и лиц из числа детей-сирот и детей, оставшихся без попечения родителей</t>
  </si>
  <si>
    <t xml:space="preserve">Показатель 6.1.2.1.
Уровень достижения показателей подпрограммы 3  </t>
  </si>
  <si>
    <t>Программы, (%)</t>
  </si>
  <si>
    <t>Основное мероприятие 6.1.3. Осуществление деятельности по опеке и попечительству в отношении совершеннолетних лиц</t>
  </si>
  <si>
    <t>Подпрограмма 1. Развитие дошкольного образования</t>
  </si>
  <si>
    <t>Основное мероприятие 1.1.1. Обеспечение реализации прав граждан на получение общедоступного и бесплатного дошкольного образования в муниципальных и негосударственных дошкольных образовательных организациях</t>
  </si>
  <si>
    <t>Основное мероприятие 1.1.2. Обеспечение деятельности (оказание услуг) подведомственных учреждений (организаций), в том числе  предоставление муниципальным бюджетным и автономным учреждениям субсидий</t>
  </si>
  <si>
    <t>Основное мероприятие 1.2.1.  Укрепление материально-технической базы подведомственных учреждений (организаций), в том числе реализация мероприятий за счет субсидий на иные цели,  предоставляемых муниципальным бюджетным и автономным учреждениям</t>
  </si>
  <si>
    <t>Основное мероприятие 1.2.2. Поддержка альтернативных форм предоставления дошкольного образования</t>
  </si>
  <si>
    <t>Подпрограмма 2. Развитие общего образования</t>
  </si>
  <si>
    <t>Основное мероприятие 2.1.1. Обеспечение реализации прав граждан на получение общедоступного и бесплатного образования в рамках государственного стандарта общего образования</t>
  </si>
  <si>
    <t>Основное мероприятие 2.1.2. Обеспечение деятельности (оказание услуг) подведомственных учреждений (организаций), в том числе  предоставление муниципальным бюджетным и автономным учреждениям субсидийгосударственного стандарта общего образования</t>
  </si>
  <si>
    <t>Основное мероприятие 2.1.3. Укрепление материально-технической базы подведомственных учреждений (организаций), в том числе реализация мероприятий за счет субсидий на иные цели,  предоставляемых муниципальным бюджетным и автономным учреждениямгосударственного стандарта общего образования</t>
  </si>
  <si>
    <t>Основное мероприятие 2.2.1. Мероприятия по созданию условий для сохранения и укрепления здоровья детей и подростков, а также формирования у них культуры питания</t>
  </si>
  <si>
    <t>Основное мероприятие 2.1.4.Мероприятия</t>
  </si>
  <si>
    <t>Основное мероприятие 2.3.1. Возмещение части затрат в связи с предоставлением учителям общеобразовательных учреждений ипотечного кредита</t>
  </si>
  <si>
    <t>Основное мероприятие 2.3.2. Выплата ежемесячного денежного вознаграждения за классное руководство</t>
  </si>
  <si>
    <t>Количество разработанных проектов планировки территорий Губкинского городского округа</t>
  </si>
  <si>
    <t>проектов</t>
  </si>
  <si>
    <t>Подпрограмма 2 «Капитальный ремонт многоквартирных домов Губкинского городского  округа»</t>
  </si>
  <si>
    <t>Доля количества капитально отремонтированных многоквартирных домов в общем количестве многоквартирных домов, требующих проведение капитального ремонта</t>
  </si>
  <si>
    <t>Количество многоквартирных домов, в которых проведен капитальный ремонт</t>
  </si>
  <si>
    <t>дом</t>
  </si>
  <si>
    <t>Общая площадь многоквартирных домов, в которых проведен капитальный ремонт</t>
  </si>
  <si>
    <t>кв.м</t>
  </si>
  <si>
    <t>Число граждан, переселенных из жилых помещений в признанных аварийными многоквартирных домах</t>
  </si>
  <si>
    <t>чел.</t>
  </si>
  <si>
    <t>Количество признанных аварийными многоквартирных домов полностью расселенных</t>
  </si>
  <si>
    <t>Общая площадь жилых помещений, расселенных</t>
  </si>
  <si>
    <t>Общее число жилых помещений, расселенных</t>
  </si>
  <si>
    <t>Основное мероприятие 3.1.3. «Капитальный ремонт и ремонт дворовых территорий»</t>
  </si>
  <si>
    <t>Асфальтобетонное покрытие внутри дворовых территорий</t>
  </si>
  <si>
    <t>Основное мероприятие 1.1 «Строительство (реконструкция)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t>
  </si>
  <si>
    <t>Показатель 1.1.                                        Протяженность построенных (реконструированных) подъездных дорог к сельским населенным пунктам</t>
  </si>
  <si>
    <t xml:space="preserve">Подпрограмма 2 «Капитальный ремонт автомобильных дорог общего пользования местного значения Губкинского городского округа на 2014-2020 годы» </t>
  </si>
  <si>
    <t>Показатель 2.1.  Протяженность капитально отремонтированных дорог по  населенным пунктам</t>
  </si>
  <si>
    <t>Основное мероприятие 2.1.1.«Капитальный ремонт дорог по сельским населенным пунктам городского округа»</t>
  </si>
  <si>
    <t>Показатель 2.1.1.1. Протяженность капитально отремонтированных дорог по  населенным пунктам</t>
  </si>
  <si>
    <t>Основное мероприятие 2.1.2.«Капитальный ремонт дорог в г. Губкине»</t>
  </si>
  <si>
    <t>2.1.2.1.</t>
  </si>
  <si>
    <t>Показатель 2.1.2.1. Протяженность капитально отремонтированных дорог в                    г. Губкине</t>
  </si>
  <si>
    <t xml:space="preserve">Подпрограмма 3 «Содержание улично-дорожной сети Губкинского городского округа на  2014-2020 годы» </t>
  </si>
  <si>
    <t>Показатель 3.1.                          Доля площади убираемой территории в общей площади, подлежащей уборке</t>
  </si>
  <si>
    <t>Показатель 3.2.                                                             Доля механизированной уборки в общем объеме работ по содержа-нию улично-дорожной сети</t>
  </si>
  <si>
    <t>Основное мероприятие 3.1.1. "Содержание и ремонт автомобильных дорог общего пользования местного значения"</t>
  </si>
  <si>
    <t>Показатель 3.1.                                                                                  Доля площади убираемой территории в общей площади, подлежащей уборке</t>
  </si>
  <si>
    <t>Подпрограмма 4 «Благоустройство дворовых территорий многоквартирных домов, проездов к дворовым территориям многоквартирных домов Губкинского городского округа на 2014-2020 годы»</t>
  </si>
  <si>
    <t xml:space="preserve">Показатель 4.1.                        Количество капитально отремонтированных дворовых территорий и проездов к дворовым территориям многоквартирных домов                                     </t>
  </si>
  <si>
    <t>Основное мероприятие 4.1. «Благоустройство дворовых территорий»</t>
  </si>
  <si>
    <t xml:space="preserve">Показатель 4.1.1.1.                 Количество капитально отремонтированных дворовых территорий и проездов к дворовым территориям многоквартирных домов                                     </t>
  </si>
  <si>
    <t>Доля детей и подростков с 1 группой здоровья</t>
  </si>
  <si>
    <t>Подпрограмма 1 "Развитие физической культуры и массового спорта в Губкинском городском округе"</t>
  </si>
  <si>
    <t>Основное мероприятие 1.1 "Обеспечение деятельности (оказание услуг) подведомственных учреждений, в том числе предоставление муниципальным бюджетным и автономным учреждениям субсидий"</t>
  </si>
  <si>
    <t>Показатель непосредственного результата</t>
  </si>
  <si>
    <t>Уровень выполнения параметров доведенных муниципальных заданий</t>
  </si>
  <si>
    <t>стабильный</t>
  </si>
  <si>
    <t>Основное мероприятие 1.2. "Мероприятия"</t>
  </si>
  <si>
    <t>Основное мероприятие 1.3. "Адресная финансовая поддержка спортивных организаций, осуществляющих подготовку спортивного резерва для сборных команд Российской Федерации"</t>
  </si>
  <si>
    <t>Численность спортсменов городского округа отделения бокса, ставших призерами областных, всероссийских и международных соревнований</t>
  </si>
  <si>
    <t>Подпрограмма 2 "Развитие футбола в Губкинском городском округе"</t>
  </si>
  <si>
    <t>Основное мероприятие 2.1 "Обеспечение деятельности (оказание услуг) подведомственных учреждений, в том числе предоставление муниципальным бюджетным и автономным учреждениям субсидий"</t>
  </si>
  <si>
    <t>показатель непосредственного результата</t>
  </si>
  <si>
    <t>Основное мероприятие 2.2. "Мероприятия"</t>
  </si>
  <si>
    <t>показтель непосредсвенного результата</t>
  </si>
  <si>
    <t>Количество спортивно-массовых мероприятий по футболу</t>
  </si>
  <si>
    <t>Подрограмма 3 "Губкинская школа здоровья"</t>
  </si>
  <si>
    <t>Основное мероприятие 3.1. "Мероприятия"</t>
  </si>
  <si>
    <t>Подпрограмма 4 "Обеспечение реализации муниципальной программы "Развитие физической культуры и спорта в Губкинском городском округе"</t>
  </si>
  <si>
    <t>4.1.</t>
  </si>
  <si>
    <t>Уровень достижения показателей муниципальной программы и ее подпрограмм</t>
  </si>
  <si>
    <t xml:space="preserve"> Количество посадочных мест в предприятиях общественного питания</t>
  </si>
  <si>
    <t>Обеспеченность торговыми площадями на 1 тысячу жителей</t>
  </si>
  <si>
    <t>Доля занятых в малом бизнесе, включая ИП, в общей численности занятых</t>
  </si>
  <si>
    <t>Подпрограмма 1 "Развитие бщественного питания на территории Губкинского городского округа на 2014-2020 годы"</t>
  </si>
  <si>
    <t>Объем товарооборота общественного питания</t>
  </si>
  <si>
    <t>млн. рублей</t>
  </si>
  <si>
    <t>Оборот общественного питания на душу населения</t>
  </si>
  <si>
    <t>тыс. рублей</t>
  </si>
  <si>
    <t>Обеспеченность населения посадочными местами в предприятиях общественного питания на 1 тысячу жителей</t>
  </si>
  <si>
    <t>Основное мероприятие 1.1  Профессиональная подготовка, переподготовка и повышение квалификации</t>
  </si>
  <si>
    <t>Количество обученных специалистов</t>
  </si>
  <si>
    <t>Количество предприятий, внедривших форму обслуживания кейтеринг (нарастающим итогом)</t>
  </si>
  <si>
    <t>Основное мероприятие 1.2  Мероприятия, направленные на повышение уровня профессионального мастерства</t>
  </si>
  <si>
    <t>Количество принявших участие</t>
  </si>
  <si>
    <t>Количество предприятий, внедривших новые методы обработки продукции и новые блюда (нарастающим итогом)</t>
  </si>
  <si>
    <t>Подпрограмма 2  " Развитие торговли на территории Губкинского городского округа на 2014- 2020 годы"</t>
  </si>
  <si>
    <t>Основное мероприятие «Обеспечение деятельности (оказание услуг) подведомственных учреждений, в том числе предоставление муниципальным бюджетным и автономным учреждениям субсидий»</t>
  </si>
  <si>
    <t xml:space="preserve">Основное мероприятие «Укрепление материально-технической базы подведомственных учреждений (организаций), в том числе реализация мероприятий за счет субсидий на иные цели, предоставляемых  муниципальным бюджетным и автономным учреждениям в рамках подпрограммы «Развитие физической культуры и массового спорта в Губкинском городском округе» </t>
  </si>
  <si>
    <t>Количество дорожно-транспортных происшествий</t>
  </si>
  <si>
    <t>Основное мероприятие 1.3. «Обеспечение деятельности (оказание услуг) подведомственным учреждениям, в том числе на предоставление муниципальным бюджетным  и автономным учреждениям субсидий»</t>
  </si>
  <si>
    <t>Уровень выполнения параметров доведенного муниципального задания</t>
  </si>
  <si>
    <t>Увеличение объемов финансирования, В 2014 году 3 молодые семьи из 6, изъявили желание направить социальные выплаты на погашение ипотечных займов. Социальная выплата молодых семей составила точную сумму остатка по кредиту, при этом остаток по кредиту у двух молодых семей составил сумму меньшую, чем размер социальной выплаты для той же категории молодых семей направляющих социальную выплату на уплату первоначального взноса при приобретении либо строительстве жилья. Общий объем остатка составил 304,54222 за счет которого удалось обеспечить шестую молодую семью субсидией на улучшение жилищных условий.</t>
  </si>
  <si>
    <t>Показатель 1.1.
Доля молодежи, вовле-ченной в волонтерскую деятельность, деятельность трудовых объединений, сту-денческих трудовых отря-дов, молодежных бирж труда и других форм занятости, %.</t>
  </si>
  <si>
    <t>Показатель 1.2.
Доля молодежи, охва-ченной мероприятиями по пропаганде здорового обра-за жизни и профилактике негативных явлений, %.</t>
  </si>
  <si>
    <t>Показатель 1.3.
Доля молодежи, охва-ченной мероприятиями по информационному сопровождению, %.</t>
  </si>
  <si>
    <t xml:space="preserve">Количество молодежи, вовлеченной в мероприятия по информационному соп-ровождению, чел.
</t>
  </si>
  <si>
    <t xml:space="preserve">
Количество молодежи, вовлеченной в мероп-риятия по выявлению и продвижению талантливой молодежи, использование продуктов ее инновационной деятельности, %.</t>
  </si>
  <si>
    <t>Количество молодежи, вовлеченной в волонтерскую деятельность, деятельность трудовых объединений, сту-денческих трудовых отрядов, молодежных бирж труда и других форм занятости, к общему числу молодежи округа, чел.</t>
  </si>
  <si>
    <t>Количество молодежи, охваченной мероприятиями по развитию моделей и форм вовлечения молодежи в трудовую и экономическую деятельность, чел.</t>
  </si>
  <si>
    <t xml:space="preserve">
Количество молодежи, охваченной мероприятиями по пропаганде здорового образа жизни и профи-лактике негативных явлений, чел.</t>
  </si>
  <si>
    <t>Доля молодежи, охва-ченной мероприятиями по формированию системы духовно-нравственных ценностей и гражданской культуры, %</t>
  </si>
  <si>
    <t>Количество мероприя-тий, направленных на орга-низацию мер поддержки и социальной адаптации отдельных категорий граждан молодежи (молодые семьи, молодые люди ока-завшиеся в трудной жизненной ситуации).</t>
  </si>
  <si>
    <t>Количество реализован-ных мероприятий молодежной политики на сельских территориях Губкинского городского округа, кол-во.</t>
  </si>
  <si>
    <t>кол-во</t>
  </si>
  <si>
    <t>Показатель 3.1.1.3.1.
Количество граждан, получающих меры социальной поддержки на содержание ребенка в семье опекуна и приемной семье, а также вознаграждение, причитающееся приемному родителю</t>
  </si>
  <si>
    <t xml:space="preserve">Мероприятие 3.1.1.4. Социальная поддержка детей - сирот и детей, оставшихся без попечения родителей, в части оплаты за  содержание  жилых помещений, закрепленных за детьми - сиротами,  и капитальный ремонт </t>
  </si>
  <si>
    <t>Показатель 3.1.1.4.1.
Количество детей-сирот и детей, оставшихся без попечения родителей, получающих меры социальной поддержки в части оплаты за содержание жилых помещений, закрепленных за детьми-сиротами, и капитальный ремонт</t>
  </si>
  <si>
    <t>Задача 3.2. Обеспечение выплаты компенсации части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</si>
  <si>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Основное мероприятие 3.2.1.  Выплата компенсации части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</si>
  <si>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Показатель 3.2.1.1.
Количество граждан, получивших услугу по выплате  компенсации части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</si>
  <si>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Задача 3.3. Организация и проведение социально-культурных мероприятий для многодетных семей и семей, воспитывающих детей-инвалидов</t>
  </si>
  <si>
    <t>Основное мероприятие 3.3.1. Организация и проведение социально-культурных мероприятий для многодетных семей и семей, воспитывающих детей-инвалидов</t>
  </si>
  <si>
    <t>Показатель 3.3.1.1.  Доля  многодетных семей, семей, воспитывающих детей-инвалидов, охваченных социально-культурными мероприятиями, в общем количестве семей данных категорий</t>
  </si>
  <si>
    <t>Мероприятие  3.3.1.1. Организация и проведение  акции  «Крепка семья-крепка Россия»</t>
  </si>
  <si>
    <t xml:space="preserve">Показатель 3.3.1.1.1. Количество семей, принявших участие в акции «Крепка семья – крепка Россия», в качестве участников,  </t>
  </si>
  <si>
    <t>участников/ зрителей,  (семей)</t>
  </si>
  <si>
    <t>5/62</t>
  </si>
  <si>
    <t xml:space="preserve">Мероприятие  3.3.1.2. Выплата денежной премии матерям, награжденным  медалью  «За материнские заслуги»
(в соответствии с Положением о медали «За материнские заслуги», утвержденным решением Губкинского территориального Совета депутатов
от 29.06.2007 г.
№ 2)
</t>
  </si>
  <si>
    <t>Показатель 3.3.1.2.1.
Количество женщин, получивших денежную премию при награждении медалью «За материнские заслуги»</t>
  </si>
  <si>
    <t>Мероприятие  3.3.1.3. Участие в проведении мероприятий, посвященных Дню матери</t>
  </si>
  <si>
    <t>Показатель 3.3.1.3.1. 
Количество семей, принявших участие в проведении  мероприятий, посвященных Дню матери</t>
  </si>
  <si>
    <t>Мероприятие  3.3.1.4. Участие в проведении мероприятий, посвященных Дню семьи</t>
  </si>
  <si>
    <t>Показатель 3.3.1.4.1. 
Количество семей, принявших участие в проведении  мероприятий, посвященных Дню семьи</t>
  </si>
  <si>
    <t xml:space="preserve">Мероприятие  3.3.1.5. Реализация социального проекта </t>
  </si>
  <si>
    <t>Показатель 3.3.1.5.1.
Количество семей, воспитывающих детей-инвалидов, принявших участие в проекте</t>
  </si>
  <si>
    <t>семей</t>
  </si>
  <si>
    <t>Подпрограмма 4 «Доступная среда для инвалидов и маломобильных групп населения»</t>
  </si>
  <si>
    <t xml:space="preserve">Показатель 4.1. 
Количество зданий и сооружений, объектов инженерной инфраструктуры, оборудованных с учетом потребностей инвалидов </t>
  </si>
  <si>
    <t xml:space="preserve">Показатель 4.2.
Доля инвалидов, прошедших социально-культурную и социально-средовую реабилитацию, в общем количестве инвалидов, </t>
  </si>
  <si>
    <t>Задача 4.1. Обеспечение доступности  объектов и услуг в приоритетных сферах жизнедеятельности инвалидов и других маломобильных групп населения</t>
  </si>
  <si>
    <t>Показатель 6.1.3.1.Доля граждан, устроенных под опеку, от общего числа граждан</t>
  </si>
  <si>
    <t>Основное мероприятие 6.1.4. Организация предоставления ежемесячных денежных компенсаций расходов по оплате жилищно-коммунальных услуг</t>
  </si>
  <si>
    <t>Показатель 6.1.4.1.
Доля граждан, получающих ежемесячные денежные компенсации расходов по оплате жилищно-коммунальных услуг, от общей численности граждан, обратившихся за получением ежемесячных денежных компенсаций расходов по оплате жилищно-коммунальных услуг</t>
  </si>
  <si>
    <t>Основное мероприятие 6.1.5. Организация предоставления социального пособия на погребение</t>
  </si>
  <si>
    <t>Показатель 6.1.5.1.
Количество граждан, получивших услуги по предоставлению материальной  помощи для погребения</t>
  </si>
  <si>
    <t>1.1.5.</t>
  </si>
  <si>
    <t>1.1.6.</t>
  </si>
  <si>
    <t>1.1.7.</t>
  </si>
  <si>
    <t xml:space="preserve">лицам, награжденным нагрудным знаком "Почетный донор России"   </t>
  </si>
  <si>
    <t>1.1.8.</t>
  </si>
  <si>
    <t>1.1.9.</t>
  </si>
  <si>
    <t>Социалистического Труда и полных кавалеров ордена</t>
  </si>
  <si>
    <t>Трудовой Славы</t>
  </si>
  <si>
    <t>1.1.10.</t>
  </si>
  <si>
    <t>1.1.11.</t>
  </si>
  <si>
    <t>1.1.12.</t>
  </si>
  <si>
    <t>1.1.13.</t>
  </si>
  <si>
    <t xml:space="preserve">Подпрограмма 3. Развитие дополнительного образования детей, поддержка талантливых и одаренных детей </t>
  </si>
  <si>
    <t>Основное мероприятие 3.1.1. Обеспечение деятельности (оказание услуг) подведомственных учреждений (организаций), в том числе  предоставление муниципальным бюджетным и автономным учреждениям субсидий</t>
  </si>
  <si>
    <t>Основное мероприятие 3.1.2.Мероприятия</t>
  </si>
  <si>
    <t>Основное мероприятие 3.2.1. Мероприятия по выявлению, развитию и поддержке одаренных детей</t>
  </si>
  <si>
    <t>Основное мероприятие 3.3.1.  Укрепление материально-технической базы подведомственных учреждений (организаций), в том числе реализация мероприятий за счет субсидий на иные цели,  предоставляемых муниципальным бюджетным и автономным учреждениям</t>
  </si>
  <si>
    <t>Подпрограмма 4. Здоровое поколение</t>
  </si>
  <si>
    <t>Основное мероприятие 4.1.1. Обеспечение деятельности (оказание услуг) подведомственных учреждений (организаций), в том числе  предоставление муниципальным бюджетным и автономным учреждениям субсидий</t>
  </si>
  <si>
    <t>Основное мероприятие 4.2.1. Мероприятия</t>
  </si>
  <si>
    <t>Подпрограмма 5. Методическая поддержка педагогических работников образовательных учреждений</t>
  </si>
  <si>
    <t>Основное мероприятие 5.1.1. Обеспечение деятельности (оказание услуг) подведомственных учреждений (организаций), в том числе  предоставление муниципальным бюджетным и автономным учреждениям субсидий</t>
  </si>
  <si>
    <t>Основное мероприятие 5.2.1. Профессиональная подготовка, переподготовка и повышение квалификации</t>
  </si>
  <si>
    <t>Основное мероприятие 5.3.1. Мероприятия</t>
  </si>
  <si>
    <t>Подпрограмма 6. Обеспечение безопасного, качественного отдыха и оздоровления детей в летний период</t>
  </si>
  <si>
    <t>Основное мероприятие 6.1.1.  Субсидии на мероприятия по проведению оздоровительной кампании детей</t>
  </si>
  <si>
    <t>Основное мероприятие 6.1.2. Мероприятия по проведению оздоровительной кампании детей  в  лагерях с дневным пребыванием и лагерях труда и отдыха</t>
  </si>
  <si>
    <t>Основное мероприятие 6.1.3. Мероприятия по проведению  оздоровительной кампании детей на базе загородных оздоровительных учреждений стационарного типа</t>
  </si>
  <si>
    <t>Основное мероприятие 6.2.1. Обеспечение деятельности (оказание услуг) подведомственных учреждений (организаций), в том числе  предоставление муниципальным бюджетным и автономным учреждениям субсидий</t>
  </si>
  <si>
    <t>Подпрограмма 7. Развитие  муниципальной кадровой политики в органах местного самоуправления Губкинского городского округа</t>
  </si>
  <si>
    <t>Основное мероприятие 7.1.1. Профессиональная подготовка, переподготовка и повышение квалификации</t>
  </si>
  <si>
    <t>Подпрограмма 8. Обеспечение реализации муниципальной программы</t>
  </si>
  <si>
    <t>Основное мероприятие 8.1.1. Обеспечение функций органов местного самоуправления</t>
  </si>
  <si>
    <t>Основное мероприятие 8.1.2. Организация бухгалтерского обслуживания учреждений</t>
  </si>
  <si>
    <t>Основное мероприятие 8.1.3. Организация материально-технического снабжения подведомственных учреждений (организаций)</t>
  </si>
  <si>
    <t>Основное мероприятие 8.2.1. Меры социальной поддержки педагогических работников муниципальных образовательных учреждений (организаций), проживающих и работающих в сельских населенных пунктах, рабочих поселках (поселках городского типа)</t>
  </si>
  <si>
    <t>Основное мероприятие 8.2.2. Предоставление мер социальной поддержки педагогическим работникам муниципальных образовательных учреждений (организаций), проживающим и работающим в сельских населенных пунктах, рабочих поселках (поселках городского типа) на территории Белгородской области</t>
  </si>
  <si>
    <t xml:space="preserve">Объем розничного  товарооборота </t>
  </si>
  <si>
    <t>млрд. рублей</t>
  </si>
  <si>
    <t>Объем розничного товарооборота на душу населения</t>
  </si>
  <si>
    <t>Торговая площадь</t>
  </si>
  <si>
    <t>Обеспеченность населения торговыми площадями на 1 тысячу жителей</t>
  </si>
  <si>
    <t>Количество обученных специалистов торговых предприятий</t>
  </si>
  <si>
    <t>Количество предприятий, внедривших новые технологии, формы и методы торговли</t>
  </si>
  <si>
    <t>Количество предприятий, принявших участие в конкурсе</t>
  </si>
  <si>
    <t>Количество предприятий, которые расширили и совершенствовали дополнительные услуги (организация работы отделов кулинарии, доставка товаров на дом, сборка и установка крупногабаритных товаров на дому, установка сложной бытовой техники, продажа товаров в рассрочку, заказ товаров по каталогам)</t>
  </si>
  <si>
    <t xml:space="preserve">                                                                                                                                                                         Основное мероприятие  2.1   Профессиональная подготовка, переподготовка и повышение квалификации</t>
  </si>
  <si>
    <t xml:space="preserve">                                                                                                                                                                                  Основное мероприятие 2.2  Мероприятия, направленные на повышение уровня профессионального мастерства</t>
  </si>
  <si>
    <t>ё</t>
  </si>
  <si>
    <t>Подпрограмма 3  " Развитие  и подддержка субъектов малого и среднего предпринимательстваи в Губкинском  городском округе на 2014-2020 годы"</t>
  </si>
  <si>
    <t>Оборот малых и средних предприятий вдействующих ценах</t>
  </si>
  <si>
    <t>Основное мероприятие  3.1   Мероприятие по поддержке субъектов малого и среднего предпринимательства в области ремесленной и выставочно-ярмарочной деятельности</t>
  </si>
  <si>
    <t xml:space="preserve"> Количество действующих субъектов малого и среднего предпринимательства на конец года</t>
  </si>
  <si>
    <t xml:space="preserve">Подпрограмма 1 «Молодежная политика» </t>
  </si>
  <si>
    <t>Основное  мероприятие  1.1.24. Выплата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t>
  </si>
  <si>
    <t xml:space="preserve">Показатель 1.1.24.1.
Количество граждан, не подлежащих обязательному социальному страхованию на случай временной нетрудоспособности и в связи с материнством, получивших меры социальной поддержки по выплате пособий по уходу за ребенком до достижения им возраста полутора лет, </t>
  </si>
  <si>
    <t>Основное  мероприятие  1.1.25. Ежемесячная денежная выплата, назначаемая в случае рождения третьего ребенка или последующих детей до достижения ребенком возраста трех лет</t>
  </si>
  <si>
    <t>Основное мероприятие 6.1.1. «Обеспечение функций органов местного самоуправления»</t>
  </si>
  <si>
    <t>Уровень  выполнения показателей</t>
  </si>
  <si>
    <t>Основное мероприятие 6.1.2. «Обеспечение деятельности (оказание услуг) подведомственных учреждений (организаций), в том числе предоставление бюджетным и автономным учреждениям субсидий»</t>
  </si>
  <si>
    <t>11</t>
  </si>
  <si>
    <t>Подпрограмма 1 «Подготовка проектов планировки территорий Губкинского городского округа»</t>
  </si>
  <si>
    <t>Основное мероприятие 1.1.  «Проектные работы по планировке территории округа»</t>
  </si>
  <si>
    <t>Подпрограмма 2 «Капитальный ремонт многоквартирных домов Губкинского городского округа»</t>
  </si>
  <si>
    <t>Основное мероприятие 2.1. «Капитальный ремонт многоквартирных домов»</t>
  </si>
  <si>
    <t>Подпрограмма 3 «Переселение граждан из аварийного жилищного фонда Губкинского городского округа»</t>
  </si>
  <si>
    <t>Основное мероприятие 3.1. «Обеспечение мероприятий по переселению граждан из аварийного жилищного фонда за счет средств бюджета»</t>
  </si>
  <si>
    <t>Развитие физической культуры, и спорта в Губкинском городском округе на 2014-2020 годы</t>
  </si>
  <si>
    <t>Показатель конечного результата</t>
  </si>
  <si>
    <t>Доля населения, систематически занимающегося физической культурой и спортом</t>
  </si>
  <si>
    <t>Доля населения, удовлетворенного условиями для занятий физической культурой и спортомсистематически занимающегося физической культурой и спортом</t>
  </si>
  <si>
    <t>Результативность деятельности тренерского сотава</t>
  </si>
  <si>
    <t>Меньше воспитанников детско-юношеских спортивных школ выполнили нормативы 1 разряда, КМС и МС</t>
  </si>
  <si>
    <t>Доля населения, систематически занимающегося футболом</t>
  </si>
  <si>
    <t>Средняя продолжительность жизни</t>
  </si>
  <si>
    <t>лет</t>
  </si>
  <si>
    <t>Возросла смертность людей более молодого возраста</t>
  </si>
  <si>
    <t>Основное мероприятие 4.1. "Обесечение функций органов местного самоуправления"</t>
  </si>
  <si>
    <t>4.1.1.</t>
  </si>
  <si>
    <t>Основное мероприятие 4.2. "Организация бухгалтерского обслуживания учреждений в рамках подпрограммы "Обеспечение реализации муниципальной программы "Развитие физической культуры и спорта в Губкинском городском округе"</t>
  </si>
  <si>
    <t>4.2.1.</t>
  </si>
  <si>
    <t>Уровень целевого использования бюджетных средств</t>
  </si>
  <si>
    <t>Муниципальная программа «Развитие физической культуры и спорта в Губкинском городском округе на 2014-2020 годы»</t>
  </si>
  <si>
    <t>Подпрограмма 1 «Развитие физической культуры и массового спорта в Губкинском городском округе на 2014-2020 годы»</t>
  </si>
  <si>
    <t>Показатель 1.
Доля молодежи, вовлеченной в волонтерскую деятельность, деятельность трудовых объединений, студенческих трудовых отрядов, молодежных бирж труда и других форм занятости, %</t>
  </si>
  <si>
    <t>прогрес</t>
  </si>
  <si>
    <t>Показатель 2.
Доля молодежи, охва-ченной мероприятиями по пропаганде здорового обра-за жизни и профилактике негативных явлений, %.</t>
  </si>
  <si>
    <t>Показатель 3.
Доля молодежи, охваченной мероприятиями по информационному сопро-вождению, %.</t>
  </si>
  <si>
    <t>Показатель 4.
Доля молодежи, охваченной мероприятиями по патриотическому и духовно-нравственному воспитанию, %.</t>
  </si>
  <si>
    <t>Показатель 5.
Доля подростков категории групп социального риска, участвующих в мероприятиях по патриотическому и духовнонравственному воспитанию, %.</t>
  </si>
  <si>
    <t>Показатель 6.
Количество молодых семей, улучшивших жилищные условия за счет безвозмездной социальной выплаты на улучшение жилищных условий</t>
  </si>
  <si>
    <t>кол-во семей</t>
  </si>
  <si>
    <t>Показатель 1.1.23.1.
Количество граждан, не подлежащих обязательному социальному страхованию на случай временной нетрудоспособности и в связи с материнством, получивших меры социальной поддержки по выплате пособий при рождении ребенка гражданам</t>
  </si>
  <si>
    <t>Показатель 2.2.1. Количество минут на телевидении ФГУП ВГТРК ГТРК «Белгород» с официальной информацией о деятельности органов местного самоуправления и иной официальной информацией</t>
  </si>
  <si>
    <t>В связи с уменьшением доходной части бюджета уменьшена сумма выделенных средств по муниципальному контракту с ФГУП Всероссийская государственная  телевизионная и радиовещательная компания «Белгород»</t>
  </si>
  <si>
    <t xml:space="preserve"> Доля граждан, удовлетворенных качеством предоставления государственных и муниципальных услуг, в том числе в МАУ "МФЦ"</t>
  </si>
  <si>
    <t>Значение показателя, основанное на даннх проведения регулярных опросов в МАУ МФЦ</t>
  </si>
  <si>
    <t>Доля граждан, использующих механизм получения государственных и муниципальных услуг в электронной форме</t>
  </si>
  <si>
    <t>Подпрограмма 1: «Развитие имущественных отношений в Губкинском городском округе на 2014-2020 годы»</t>
  </si>
  <si>
    <t>Муниципальная программа «Социальная поддержка граждан в  Губкинском городском округе» на 2014-2020</t>
  </si>
  <si>
    <t xml:space="preserve">Показатель 1.
Доля граждан, получающих меры социальной поддержки, в общей численности граждан, обратившихся за получением мер социальной поддержки в соответствии с нормативными правовыми актами Российской Федерации и Белгородской области
</t>
  </si>
  <si>
    <t>Показатель 2.
Количество социальных услуг, оказанных муниципальными бюджетными учреждениями социального обслуживания населения</t>
  </si>
  <si>
    <t xml:space="preserve"> тыс.ед.</t>
  </si>
  <si>
    <t xml:space="preserve">Показатель 3.
Соотношение  средней заработной платы социальных работников социальных и средней заработной платы в Белгородской области
</t>
  </si>
  <si>
    <t xml:space="preserve">Показатель 4.
Доля детей-сирот, детей, оставшихся без попечения родителей, в общей численности детей в возрасте
0-17 лет
</t>
  </si>
  <si>
    <t>Показатель 5.
Доля детей, оставшихся без попечения родителей, переданных на воспитание в семьи, в общей численности детей, оставшихся без попечения родителей</t>
  </si>
  <si>
    <t>Показатель 6.
Доля  многодетных семей, семей, воспитывающих детей-инвалидов, охваченных социально-культурными
мероприятиями, в общем количестве семей данных категории</t>
  </si>
  <si>
    <t>Показатель 7.
Количество зданий и сооружений, объектов инженерной инфраструктуры, оборудованных с учетом потребностей инвалидов</t>
  </si>
  <si>
    <t xml:space="preserve"> ед.</t>
  </si>
  <si>
    <t>Показатель 8.
Доля инвалидов, прошедших социально-культурную и социально-средовую реабилитацию, в общем количестве инвалидов</t>
  </si>
  <si>
    <t>Показатель 9.
Количество построенного или приобретенного на вторичном рынке жилья</t>
  </si>
  <si>
    <t>Показатель10.
Обеспечение ежегодного уровня достижения показателей Программы</t>
  </si>
  <si>
    <t>Подпрограмма 1 «Социальная поддержка отдельных категорий граждан»</t>
  </si>
  <si>
    <t>1.1. Доля граждан, получающих меры социальной поддержки, в общей численности граждан, обратившихся за получением мер социальной поддержки в соответствии с нормативными правовыми актами Российской Федерации и Белгородской области</t>
  </si>
  <si>
    <t xml:space="preserve"> %</t>
  </si>
  <si>
    <t>Основное  мероприятие 1.1.1. Оплата жилищно-коммунальных услуг отдельным категориям граждан (за счет субвенций из федерального бюджета)</t>
  </si>
  <si>
    <t>Показатель 1.1.1.1.
Количество граждан, получивших услуги по оплате жилищно-коммунальных услуг в денежной форме</t>
  </si>
  <si>
    <t xml:space="preserve">Мероприятие 1.1.1.1.
Оплата жилищно-коммунальных услуг отдельным категориям граждан в соответствии с Федеральным законом от 12.01.1995 г.       № 5-ФЗ «О ветеранах» (за счет субвенций из федерального бюджета)
</t>
  </si>
  <si>
    <t>Показатель 1.1.1.1.1.
Количество граждан, получивших услуги по оплате жилищно-коммунальных услуг в денежной форме в соответствии с Федеральным законом от 12.01.1995 г.        № 5-ФЗ «О ветеранах»</t>
  </si>
  <si>
    <t xml:space="preserve">Мероприятие 1.1.1.2. Оплата жилищно-коммунальных услуг отдельным категориям граждан в соответствии с Федеральным законом от 24.11.1995 г. № 181-ФЗ «О социальной защите инвалидов в Российской Федерации» (за счет субвенций из федерального бюджета)
</t>
  </si>
  <si>
    <t>Показатель 1.1.1.2.1.
Количество граждан, получивших услуги по оплате жилищно-коммунальных услуг в денежной форме в соответствии  с Федеральным законом от 24.11.1995 г. № 181-ФЗ «О социальной защите инвалидов в Российской Федерации»</t>
  </si>
  <si>
    <t xml:space="preserve">Мероприятие 1.1.1.3. Оплата жилищно-коммунальных услуг отдельным категориям граждан в соответствии с Федеральным законом от 15.05.1991 г.
 № 1244-1 «О социальной защите  граждан, подвергшихся воздействию радиации вследствие катастрофы на Чернобыльской АЭС» и другими федеральными законами о социальной защите граждан  Российской Федерации, подвергшихся воздействию радиации  (за счет субвенций из федерального бюджета)
</t>
  </si>
  <si>
    <t>Показатель 1.1.1.3.1.
Количество граждан, получивших услуги по оплате жилищно-коммунальных услуг в денежной форме в соответствии  с  Федеральным законом от 15.05.1991 г. 
№ 1244-1 «О социальной защите  граждан, подвергшихся воздействию радиации вследствие катастрофы на Чернобыльской АЭС»</t>
  </si>
  <si>
    <t>Основное  мероприятие  1.1.2.Выплата ежемесячных денежных компенсаций расходов по оплате  жилищно-коммунальных услуг ветеранам труда</t>
  </si>
  <si>
    <t>Показатель 1.1.2.1.
Количество ветеранов труда, получивших услуги по выплате ежемесячных денежных компенсаций расходов по оплате жилищно-коммунальных услуг</t>
  </si>
  <si>
    <t xml:space="preserve">Основное  мероприятие  1.1.3.Выплата ежемесячных денежных компенсаций расходов по оплате   жилищно-коммунальных услуг реабилитирован-
ным лицам и лицам, признанным пострадавшими от политических репрессий
</t>
  </si>
  <si>
    <t>Показатель 1.1.3.1.
Количество реабилитированных лиц и лиц, признанных пострадавшими от политических репрессий, получивших услуги по выплате ежемесячных денежных компенсаций расходов по оплате жилищно-коммунальных услуг</t>
  </si>
  <si>
    <t>Основное  мероприятие  1.1.4. Выплата ежемесячных денежных компенсаций расходов по оплате   жилищно-коммунальных услуг многодетным семьям</t>
  </si>
  <si>
    <t>Показатель 1.1.4.1.
Количество многодетных семей, получивших услуги по выплате ежемесячных денежных компенсаций расходов по оплате жилищно-коммунальных услуг</t>
  </si>
  <si>
    <t>Соотношение средней заработной платы педагогических работников муниципальных дошкольных образоватльных организаций к средней заработной плате организаций общего образования</t>
  </si>
  <si>
    <r>
      <t>1.1.1.</t>
    </r>
    <r>
      <rPr>
        <sz val="7"/>
        <rFont val="Times New Roman"/>
        <family val="1"/>
      </rPr>
      <t xml:space="preserve">      </t>
    </r>
    <r>
      <rPr>
        <sz val="12"/>
        <rFont val="Times New Roman"/>
        <family val="1"/>
      </rPr>
      <t>Обеспечение деятельности (оказание услуг) подведомственных учреждений (организаций), в том числе предоставление муниципальным бюджетным и автономным учреждениям субсидий.</t>
    </r>
  </si>
  <si>
    <t>Укомплектованность образовательного учреждения воспитанниками</t>
  </si>
  <si>
    <t>Уровень выполнения показателей, доведенных муниципальным заданием</t>
  </si>
  <si>
    <r>
      <t>1.1.1.</t>
    </r>
    <r>
      <rPr>
        <sz val="7"/>
        <rFont val="Times New Roman"/>
        <family val="1"/>
      </rPr>
      <t xml:space="preserve">      </t>
    </r>
    <r>
      <rPr>
        <sz val="12"/>
        <rFont val="Times New Roman"/>
        <family val="1"/>
      </rPr>
      <t>Строительство дошкольных образовательных учреждений.</t>
    </r>
  </si>
  <si>
    <t>Количество введенных в эксплуатацию объектов в результате строительства, реконструкции и кпитального ремонта дошкольных образовательных учреждений</t>
  </si>
  <si>
    <t>шт</t>
  </si>
  <si>
    <t>1.2.1. Укрепление материально-технической базы подведомственных учреждений (организаций), в том числе реализация мероприятий за счет субсидии на иные цели, предоставляемых муниципальным бюджетным и автономным учреждениям.</t>
  </si>
  <si>
    <t>Удовлетворенность населения качеством дошкольного образования от общего числа опрошенных родителей, дети которых посещают детские дошкольные учреждения (организации)</t>
  </si>
  <si>
    <t>1.2.2. Поддержка альтернативных форм предоставления дошкольного образования (за счет средств городского округа и областного бюджета).</t>
  </si>
  <si>
    <t>Удельный вес численности воспитанников негосударственных дошкольных образовательных организаций в общей численности воспитанников дошкольных образовательных учреждений (организаций)</t>
  </si>
  <si>
    <t>Удельный вес обучающихся в современных условиях (создано от 80% до 100% современных условий)</t>
  </si>
  <si>
    <t>Изменена методика расчета данного показателя (письмо Минобрнауки России от 27.08.2014 г. №02598</t>
  </si>
  <si>
    <t>Удельный вес педагогических работников, охваченных мерами социальной поддержки в виде выплат за классное руководство и выплат по ипотечному кредиту, от общего количества педагогических работников общеобразовательных учреждений</t>
  </si>
  <si>
    <t>Удовлетворенность населения качеством дополнительного образования от общего числа опрошенных родителей, дети которых посещают учреждения (организации) дополнительного образования</t>
  </si>
  <si>
    <t>Количество совместных мероприятий, проведенных Центром диагностики и консультирования с педагогами образовательных учреждений</t>
  </si>
  <si>
    <t>4.1.1. Обеспечение деятельности (оказание услуг) подведомственных учреждений (организаций), в том числе предоставление муниципальным бюджетным и автономным учреждениям субсидий.</t>
  </si>
  <si>
    <t>Количество получателей услуги по диагностике и консультированию коррекционно-развивающего и  компенсирующего характера</t>
  </si>
  <si>
    <t>4.2.1. Мероприятия.</t>
  </si>
  <si>
    <t>Доля проведенных индивидуально-ориентированных и коррекционно-развивающих программ с детьми в общем объеме запланированных мероприятий</t>
  </si>
  <si>
    <t>Количество проведенных методических мероприятий для руководителей и педагогов образовательных учреждений</t>
  </si>
  <si>
    <t>Удельный вес педагогических и руководящих работников, принявших участие в мероприятиях различного уровня</t>
  </si>
  <si>
    <r>
      <t xml:space="preserve">5.1.1. </t>
    </r>
    <r>
      <rPr>
        <sz val="12"/>
        <rFont val="Times New Roman"/>
        <family val="1"/>
      </rPr>
      <t>Обеспечение деятельности (оказание услуг) подведомственных учреждений (организаций), в том числе предоставление муниципальным бюджетным и автономным учреждениям субсидий.</t>
    </r>
  </si>
  <si>
    <t>Методическая поддержка педагогических и руководящих работников образовательных учреждений, количество получателей</t>
  </si>
  <si>
    <t>5.2.1. Профессиональная подготовка, переподготовка и повышение квалификации.</t>
  </si>
  <si>
    <t>Доля педагогических и руководящих работников, прошедших профессиональную подготовку, переподготовку и повышение квалификации, в общей численности педагогических и руководящих работников</t>
  </si>
  <si>
    <t>5.3.1. Мероприятия.</t>
  </si>
  <si>
    <t>Процент проведения мероприятий в целях развития творческого потенциала для педагогических работников образовательных учреждений в общем объеме запланированных мероприятий</t>
  </si>
  <si>
    <t>Доля детей, охваченных отдыхом и оздоровлением, а также спотривно-досуговой деятельностью в МБОУ "СОК"Орленок", от общего количества школьников</t>
  </si>
  <si>
    <t>6.1.1. Субсидии на мероприятия по проведению оздоровительной кампании детей.</t>
  </si>
  <si>
    <t>Доля детей, находящихся в трудной жизненной ситуации, охваченных организованным отдыходом и оздоровлением, в общем количестве выявленных детей, находящихся в трудной жизненной ситуации</t>
  </si>
  <si>
    <t>6.1.2. Мероприятия по проведению оздоровительной кампании детей в лагерях труда и отдыха.</t>
  </si>
  <si>
    <t>Численность детей школьного возраста, оздоровленных на базе пришкольных лагерей, лагерей труда и отдыха</t>
  </si>
  <si>
    <t>Отклонение связано с уменьшением количества путевок с 3-х разовым питанием, в связи с чем появилась возможность увеличить количество детей, оздоровленных по путевкам с 2-х разовым питанием</t>
  </si>
  <si>
    <t>6.1.3. Мероприятия по проведению оздоровительной кампании детей на базе загородных оздоровительных учреждений стационарного типа.</t>
  </si>
  <si>
    <t>Численность детей школьного возраста, оздорровленных на базе загородных оздоровительных учреждений стационарного типа</t>
  </si>
  <si>
    <t>6.2.1. Обеспечение деятельности (оказание услуг) подведомственных учреждений (организаций), в том числе предоставление муниципальным бюджетным и автономным учреждениям субсидий.</t>
  </si>
  <si>
    <t>Численность отдыхающих МБОУ "СОК"Орленок"</t>
  </si>
  <si>
    <t xml:space="preserve">Доля муниципальных служащих, должностные обязанности которых содержат утвержденные показатели результативности </t>
  </si>
  <si>
    <t>Доля муниципальных служащих органов местного самоуправления городского округа, прошедших обучение, переподготовку, повышение квалификации (в % от общего количества муниципальных служащих)</t>
  </si>
  <si>
    <t>Доля муниципальных служащих органов местного самоуправления городского округа, прошедших повышение квалификации по проектному управлению</t>
  </si>
  <si>
    <r>
      <t xml:space="preserve">7.1.1. Профессиональная подготовка, </t>
    </r>
    <r>
      <rPr>
        <sz val="12"/>
        <rFont val="Times New Roman"/>
        <family val="1"/>
      </rPr>
      <t>переподготовка и повышение квалификации.</t>
    </r>
  </si>
  <si>
    <t>Процент проведения профессиональной подготовки, переподготовки и повышения квалификации специалистов в общем объеме запланированных мероприятий</t>
  </si>
  <si>
    <t>8.1.1. Обеспечение функций органов местного самоуправления.</t>
  </si>
  <si>
    <t>Доля проведенных контрольно-надзорных процедур от заявленных (запланированных)</t>
  </si>
  <si>
    <t>8.1.2. Организация бухгалтерского обслуживания учреждений.</t>
  </si>
  <si>
    <t>Процент обслуживания подведомственных образовательных учреждений (организаций) в рамках организации, ведения бухгалтерского учета в общем количестве подведомтсвенных образовательных учреждений</t>
  </si>
  <si>
    <t>8.1.3. Организация материально-технического снабжения подведомственных учреждений (организаций).</t>
  </si>
  <si>
    <t>Показатель 4.2.1.2.1.
Количество инвалидов, охваченных культурно-досуговыми услугами</t>
  </si>
  <si>
    <t xml:space="preserve">Мероприятие 4.2.1.3. Приобретение медицинского диагностического и коррекционного оборудования для детей-инвалидов
для общеобразова-тельных организа-ций Губкинского городского округа
</t>
  </si>
  <si>
    <t>Количество пожаров</t>
  </si>
  <si>
    <t>Уровень преступности  на 100 тысяч населения, ед.</t>
  </si>
  <si>
    <t>Количество дорожно-транспортных происшествий на 100 тысяч населения, ед.</t>
  </si>
  <si>
    <t>Социальный риск (число погибших в ДТП) на 100 тысяч населения, ед.</t>
  </si>
  <si>
    <t>Основное мероприятие 1.1.«Мероприятия по профилактике правонарушений и преступлений»</t>
  </si>
  <si>
    <t>Количество созданных народных дружин по охране общественного порядка</t>
  </si>
  <si>
    <t>Доля молодежи, охваченной мероприятиями по профилактике правонарушений и преступлений в возрасте  от 16 до 24 лет</t>
  </si>
  <si>
    <t xml:space="preserve">Обеспечение бесперебойной  работы камер видеонаблюдения и кнопок экстренной связи  «Гражданин полиция», </t>
  </si>
  <si>
    <t xml:space="preserve">Основное мероприятие 1.2 «Мероприятия по обеспечению безопасности дорожного движения»  </t>
  </si>
  <si>
    <t>Доля учащихся, охваченных мероприятиями по обеспечению безопасности дорожного движения, в возрасте от 6 до 17 лет</t>
  </si>
  <si>
    <t xml:space="preserve">Существенное отклонение фактического значения показателя 
от планового связано с тем, что:
- мероприятия по защите 66 АРМ территориальных администраций с системой Парус «Муниципальный учет» администрацией Губернатора области рекомендовано перенести на 2015 год, в связи с переводом системы Парус7 «Муниципальный учет» на новую on-line версию Парус8 «Муниципальный учет» и в соответствии с этим сменой системы защиты. Средства, запланированные на реализацию этих работ, были переведены на мероприятие 1.3 для закупки компьютерной техники территориальными администрациями;
-  в связи с уменьшением доходной части бюджета уменьшена сумма выделенных средств администрации на оказание услуг по защите персональных данных, обрабатываемых в информационных системах, аттестацию АРМ с персональными данными на соответствие требованиям безопасности информации, а так же услуг по ежегодному контролю состояния и эффективности защиты информации на объектах информатизации (223,9 тыс.руб.).
</t>
  </si>
  <si>
    <t>Основное мероприятие 1.7. "Обеспечение информационной открытости, прозрачности механизмов управления и доступности информации"</t>
  </si>
  <si>
    <t>1.7.1</t>
  </si>
  <si>
    <r>
      <t xml:space="preserve">Количество </t>
    </r>
    <r>
      <rPr>
        <sz val="10"/>
        <rFont val="Times New Roman"/>
        <family val="1"/>
      </rPr>
      <t>материалов,</t>
    </r>
    <r>
      <rPr>
        <sz val="10"/>
        <color indexed="8"/>
        <rFont val="Times New Roman"/>
        <family val="1"/>
      </rPr>
      <t xml:space="preserve"> размещенных на официальном сайте органов местного самоуправления Губкинского городского округа, шт.</t>
    </r>
  </si>
  <si>
    <t xml:space="preserve">Всего, в том числе: </t>
  </si>
  <si>
    <t xml:space="preserve">1.1. </t>
  </si>
  <si>
    <t>X</t>
  </si>
  <si>
    <t xml:space="preserve">1.2. </t>
  </si>
  <si>
    <t xml:space="preserve">1.3. </t>
  </si>
  <si>
    <t xml:space="preserve">1.4. </t>
  </si>
  <si>
    <t>1.5.</t>
  </si>
  <si>
    <t>Администрация Губкинского городского округа (в лице отдела информационных технологий 
и коммуникаций)</t>
  </si>
  <si>
    <t xml:space="preserve"> 1.6.</t>
  </si>
  <si>
    <t>1.7.</t>
  </si>
  <si>
    <t>муниципальная программа реализуется эффективно</t>
  </si>
  <si>
    <t>прогрессирующий</t>
  </si>
  <si>
    <t xml:space="preserve">ед. </t>
  </si>
  <si>
    <t>Подпрограмма 1 «Развитие материально-технической базы муниципальных печатных и электронных СМИ на 2014-2020 годы»</t>
  </si>
  <si>
    <t>1.1.</t>
  </si>
  <si>
    <t>Основное мероприятие 1.1.«Укрепление материально-технической базы подведомственных учреждений  (организаций), в том числе реализация мероприятий за счет субсидии на иные цели, предоставляемых муниципальным бюджетным и автономным учреждениям»</t>
  </si>
  <si>
    <t>ед.</t>
  </si>
  <si>
    <t>Подпрограмма 2 "Формирование посредством СМИ идеологических представлений населения об общественных процессах, побуждение к позитивным социальным действиям, приобщение жителей к общественно-политическим ценностям, традиционным этическим нормам и образцам поведения"</t>
  </si>
  <si>
    <t>2.1.1.</t>
  </si>
  <si>
    <t>2.1.2.</t>
  </si>
  <si>
    <t>Вовлечение в арендные отношения неиспользуемого муниципального  имущества с учетом оценки объектов недвижимости</t>
  </si>
  <si>
    <t>кол-во объектов</t>
  </si>
  <si>
    <t>Показатель 1.1.1.3.</t>
  </si>
  <si>
    <t>Исполнение Программы приватизации муниципального имущества</t>
  </si>
  <si>
    <t>Отсутствие заявок на участие в аукционах по продаже муниципального имущества</t>
  </si>
  <si>
    <t>Показатель 1.1.1.4.</t>
  </si>
  <si>
    <t>Оказание имущественной поддержки субъектам малого и среднего предпринимательства  в рамках федеральных законов от 22.07.2008 г. № 159-ФЗ и  от 26.07.2006 г. 135-ФЗ</t>
  </si>
  <si>
    <t>кол-во договоров</t>
  </si>
  <si>
    <t>Показатель 1.1.1.5.</t>
  </si>
  <si>
    <t xml:space="preserve">Ремонт объектов муниципальной собственности </t>
  </si>
  <si>
    <t>Показатель 1.1.1.6.</t>
  </si>
  <si>
    <t xml:space="preserve">Приобретение объектов недвижимости в муниципальную собственность </t>
  </si>
  <si>
    <t>Основное мероприятие 1.2.1.«Обеспечение деятельности (оказание услуг) подведомственных учреждений (организаций), в том числе предоставление муниципальным бюджетным и автономным учрежденииям субсидий»</t>
  </si>
  <si>
    <t>Уровень выполнения показателей, доведенных муниципальным заданием подведомственному учреждению</t>
  </si>
  <si>
    <t>Отсутствие заявителей</t>
  </si>
  <si>
    <t>Основное мероприятие 1.2.2. «Укрепление материально-технической базы подведомственных учреждений (организаций), в том числе реализация мероприятий за счет субсидий на иные цели, предоставляемых муниципальным бюджетным и автономным учреждениям»</t>
  </si>
  <si>
    <t xml:space="preserve">Показатель 1.2.1.2. </t>
  </si>
  <si>
    <t>Приобретение и сопровождение программного продукта для улучшения обслуживания населения</t>
  </si>
  <si>
    <t>Расторжение контракта: представленный программный продукт не соответствует заявленным требованиям</t>
  </si>
  <si>
    <t>Основное мероприятие 1.3.1. «Разработка научно обоснованных проектов бассейнового природопользования»</t>
  </si>
  <si>
    <t>Показатель 1.3.1.1.</t>
  </si>
  <si>
    <t>Количество научно обоснованных проектов бассейнового природопользования</t>
  </si>
  <si>
    <t>Подпрограмма 2: «Развитие земельных  отношений в Губкинском городском округе на 2014-2020 годы»</t>
  </si>
  <si>
    <t xml:space="preserve">Увеличение показателей произошло в связи с инвентаризацией земель населенных пунктов, промышленности и земель сельскохозяйственного назначения. Проведены мероприятия по признанию в судебном порядке прав муниципальной собственности на земельные участки, выделяемые в счет невостребованных земельных долей.  Увеличение проводимых аукционов по продаже права аренды земельных участков   по рыночной стоимости. Проведена новая кадастровая оценка земель сельскохозяйственного назначения. </t>
  </si>
  <si>
    <t>Увеличение показателей произошло в связи с инвентаризацией земель населенных пунктов, промышленности и земель сельскохозяйственного назначения.  Увеличение проводимых аукционов по продаже земельных участков  по рыночной стоимости.</t>
  </si>
  <si>
    <t>Увеличение показателя произошло в связи с изменением методики расчета  доли площади земельных участков, являющихся объектами налогообложения земельным налогом от площади территории округа</t>
  </si>
  <si>
    <t>Основное  мероприятие 2.1.1. «Мероприятия, направленные на формирование земельных участков и их рыночной оценки»</t>
  </si>
  <si>
    <t>Показатель 2.1.1.1.</t>
  </si>
  <si>
    <t>Проведение процедуры закупки на оказание услуг по из-готовлению межевых планов и оценке рыночной стоимости зе-мельных участков</t>
  </si>
  <si>
    <t>Количество изготовленных межевых планов (30) меньше планового значения в связи с межеванием многоконтурных земельных участков сельскохозяйственного назначения.</t>
  </si>
  <si>
    <t>Увеличение показателя (51) произошло в связи с тем, что рыночная оценка проводилась на поставленные ранее  на кадастровый учет земельные участки</t>
  </si>
  <si>
    <t>Показатель 2.1.1.2.</t>
  </si>
  <si>
    <t>эффективно</t>
  </si>
  <si>
    <t>программа реализуется эффективно</t>
  </si>
  <si>
    <t>3.2.</t>
  </si>
  <si>
    <t>Постановка на государственный учет формируемых земельных участков</t>
  </si>
  <si>
    <t xml:space="preserve">Количество земельных участков уменьшилось в связи с постановкой земель сельскохозяйственного назначения многоконтурными  участками </t>
  </si>
  <si>
    <t>Показатель 2.1.1.3.</t>
  </si>
  <si>
    <t>Предоставление в собственность, аренду либо в постоянное (бессрочное) пользование земельных участков</t>
  </si>
  <si>
    <t xml:space="preserve">Подпрограмма 1                                                                "Строительство (реконструкция)   подъездных  дорог                        с твердым покрытием  к населенным пунктам Губкинского городского округа  на  2014-2020  годы"                    </t>
  </si>
  <si>
    <t>Основное мероприятие                                                                   "Строительство (реконструкция)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t>
  </si>
  <si>
    <t>Подпрограмма 2                                                                                    "Капитальный ремонт автомобильных дорог общего пользования местного значения Губкинского городского округа на 2014-2020 годы"</t>
  </si>
  <si>
    <t xml:space="preserve">Основное мероприятие                                                            "Капитальный ремонт автомобильных дорог по населенным пунктам городского округа" </t>
  </si>
  <si>
    <t xml:space="preserve">Основное мероприятие                                                                  "Капитальный ремонт дорог в г. Губкине"               </t>
  </si>
  <si>
    <t>Подпрограмма 3                                                                  "Содержание улично-дорожной сети                           Губкинского городского округа на   2014-2020 годы"</t>
  </si>
  <si>
    <t xml:space="preserve">Основное мероприятие                                               "Содержание и ремонт автомобильных дорог общего пользования местного значения"               </t>
  </si>
  <si>
    <t>Подпрограмма 4                                                                                  "Благоустройство дворовых территорий многоквартирных домов, проездов к дворовым территориям многоквартирных домов Губкинского городского округа на 2014-2020 годы"</t>
  </si>
  <si>
    <t xml:space="preserve">Основное мероприятие                                                                                   "Благоустройство дворовых территорий "               </t>
  </si>
  <si>
    <t>Показатель 1.  Количество учреждений социальной сферы, отвечающих современным требованиям, включая противопожарные, санитарные нормы, требования энергосбережения и энергоэффективности</t>
  </si>
  <si>
    <t>единица</t>
  </si>
  <si>
    <t>Показатель 2 . Количество отремонтированных школьных спортивных залов</t>
  </si>
  <si>
    <t>Показатель 3. Протяженность инженерных сетей в сельских населенных пунктах и микрорайонах ИЖС</t>
  </si>
  <si>
    <t>Показатель 4.Количество благоустроенных кладбищ</t>
  </si>
  <si>
    <t>Показатель 5 Уровень выполнения показателей конечных результатов муниципальной программы</t>
  </si>
  <si>
    <t xml:space="preserve">Подпрограмма 1. "Модернизация объектов социально-культурной сферы и инженерной инфраструктуры Губкинского городского округа на 2014–2016 годы"
</t>
  </si>
  <si>
    <t>1.1</t>
  </si>
  <si>
    <t>Показатель 1.1. Увеличение учреждений социальной сферы, отвечающих современным требованиям, включая противопожарные, санитарные нормы, требования энергосбережения и энергоэффективности</t>
  </si>
  <si>
    <t>1.2</t>
  </si>
  <si>
    <t>Показатель 1.2.Увеличение количества отремонтированных школьных спортивных залов</t>
  </si>
  <si>
    <t>1.3</t>
  </si>
  <si>
    <t>Показатель 1.3.Увеличение протяженности инженерных сетей в сельских населенных пунктах и микрорайонах ИЖС</t>
  </si>
  <si>
    <t>1.4</t>
  </si>
  <si>
    <t>Показатель 1.4.Увеличение количества благоустроенных кладбищ</t>
  </si>
  <si>
    <t xml:space="preserve">Основное мероприятие 1.1.1."Софинансированиекапитальных вложений (строительства, реконструкции) в объекты муниципальной собственности" </t>
  </si>
  <si>
    <t>1.1.1.1</t>
  </si>
  <si>
    <t>Показатель 1.1.1.1.Реконструкция МБДОУ «Детский сад общеразвивающего вида №19 «Светлячок» в г. Губкине</t>
  </si>
  <si>
    <t>1.1.1.2</t>
  </si>
  <si>
    <t>Показатель 1.1.1.2.Строительство детского сада в селе Сергиевка</t>
  </si>
  <si>
    <t>1.1.1.3</t>
  </si>
  <si>
    <t>Показатель 1.1.1.3.Строительство детского сада в селе Скородное</t>
  </si>
  <si>
    <t>Основное мероприятие 1.1.2."Реконструкция учреждений образования"</t>
  </si>
  <si>
    <t>1.1.2.1</t>
  </si>
  <si>
    <t>Показатель 1.1.2.1 Капитальный ремонт МАДОУ "Детский сад комбинированного вида №2 "Сказка" в п. Троицкий</t>
  </si>
  <si>
    <t xml:space="preserve">Основное мероприятие 1.1.3 "Мероприятия по модернизации региональных систем дошкольного образования (за счет субсидий из федерального бюджета)" </t>
  </si>
  <si>
    <t>1.1.3.1</t>
  </si>
  <si>
    <t>Показатель 1.1.3.1 Капитальный ремонт детского сада №36 "Колокольчик" в г. Губкине</t>
  </si>
  <si>
    <t>Основное мероприятие 1.1.4. "Капитальный ремонт учреждений образования"</t>
  </si>
  <si>
    <t>1.1.4.1.</t>
  </si>
  <si>
    <t>Показатель 1.1.4.1 Капитальный ремонт МБОУ "Средняя общеобразовательная школа №15"</t>
  </si>
  <si>
    <t>1.1.4.2.</t>
  </si>
  <si>
    <t>Показатель 1.1.4.2 Ремонт спортзала</t>
  </si>
  <si>
    <t>1.1.4.3.</t>
  </si>
  <si>
    <t>Показатель 1.1.4.3 Ремонт гаража</t>
  </si>
  <si>
    <t>1.1.4.4.</t>
  </si>
  <si>
    <t>Показатель 1.1.4.4 Проектно-изыскательские работы</t>
  </si>
  <si>
    <t>Основное мероприятие 1.2.1. "Строительство учреждений культуры"</t>
  </si>
  <si>
    <t>1.2.1.1</t>
  </si>
  <si>
    <t>Показатель 1.2.1.1 Строительство дома культуры в селе Никаноровка</t>
  </si>
  <si>
    <t xml:space="preserve">Основное мероприятие 1.2.2. "Реконструкция учреждений культуры" 
</t>
  </si>
  <si>
    <t>1.2.2.1</t>
  </si>
  <si>
    <t>Показатель 1.2.2.1 Реконструкция МБУК "Дворец культуры "Лебединец"</t>
  </si>
  <si>
    <t>Основное мероприятие 1.3.1. "Проектирование и строительство инженерных сетей в  микрорайонах ИЖС, благоустройство кладбищ"</t>
  </si>
  <si>
    <t>1.3.1.1.</t>
  </si>
  <si>
    <t>Показатель 1.3.1.1 Проектно-изыскательские работы для строительства сетей водоснабжения в населенных пунктах Губкинского городского округа</t>
  </si>
  <si>
    <t>1.3.1.2.</t>
  </si>
  <si>
    <t>Показатель 1.3.1.2.Проектирование и строительство сетей  водоснабжения и водоотведения в мкр.  Молодежный</t>
  </si>
  <si>
    <t>1.3.1.3.</t>
  </si>
  <si>
    <t>Показатель 1.3.1.3. Благоустройство сельских кладбищ</t>
  </si>
  <si>
    <t>Подпрограмма 2 "Обеспечение реализации  муниципальной программы  «Строительство, реконструкция и  капитальный ремонт объектов   социальной сферы Губкинского              городского округа на 2014-2016 годы"</t>
  </si>
  <si>
    <t>Показатель 2.1. Уровень достижения показателей муниципальной программы</t>
  </si>
  <si>
    <t>Основное мероприятие 2.1. «Обеспечение деятельности (оказание услуг) подведомственных учреждений (организаций), в том числе предоставление муниципальным бюджетным и автономным учреждениям субсидий»</t>
  </si>
  <si>
    <t>2.1.1.1.</t>
  </si>
  <si>
    <t>Показатель 2.1.1.1.Уровень достижения показателей программы</t>
  </si>
  <si>
    <t>Муниципальная программа "Строительство, реконструкция и капитальный ремонт объектов социальной сферы Губкинского городского округа на 2014-2016 годы"</t>
  </si>
  <si>
    <t>Федеральный бюджет бюджет</t>
  </si>
  <si>
    <t>65 290,5</t>
  </si>
  <si>
    <t>1</t>
  </si>
  <si>
    <t>Подпрограмма 1 "Модернизация объектов социально - культурной  сферы  и инженерной инфраструктуры Губкинского городского округа на 2014-2016 годы"</t>
  </si>
  <si>
    <t>Основное мероприятие 1.1. "Софинансирование капитальных вложений (строительства, реконструкции) в объекты муниципальной собственности", в том числе:</t>
  </si>
  <si>
    <t>мероприятие 1.1.1 "Реконструкция МБДОУ «Детский сад общеразвивающего вида №19 «Светлячок» в г. Губкине, ул. Комсомольская, 30"</t>
  </si>
  <si>
    <t>Основное мероприятие 1.2. "Реконструкция учреждений образования", в том числе:</t>
  </si>
  <si>
    <t xml:space="preserve">мероприятие 1.2.1. "Реконструкция МБДОУ «Детский сад общеразвивающего вида №19 «Светлячок» в г. Губкине, ул. Комсомольская, 30"
</t>
  </si>
  <si>
    <t>15 371,00</t>
  </si>
  <si>
    <t>Основное мероприятие 1.3. "Мероприятия по модернизации региональных систем дошкольного образования (за счет субсидий из федерального бюджета)", в том числе</t>
  </si>
  <si>
    <t>мероприятие 1.3.1."Капитальный ремонт МАДОУ «Детский сад комбинированного вида № 2 «Сказка» в п. Троицкий"</t>
  </si>
  <si>
    <t>70 000,0</t>
  </si>
  <si>
    <t>1.3.2</t>
  </si>
  <si>
    <t>мероприятие 1.3.2. "Реконструкция МБДОУ «Детский сад общеразвивающего вида №19 «Светлячок» в г. Губкине,                                             ул. Комсомольская, 30"</t>
  </si>
  <si>
    <t>28 425,0</t>
  </si>
  <si>
    <t>1.3.3.</t>
  </si>
  <si>
    <t>мероприятие 1.3.3. "Капитальный ремонт МБДОУ «Детский сад №36 «Колокольчик» в  г. Губкине, ул.Кирова, 34а"</t>
  </si>
  <si>
    <t>30 000,0</t>
  </si>
  <si>
    <t>Основное мероприятие 1.4. "Капитальный ремонт учреждений образования", в том числе:</t>
  </si>
  <si>
    <t>97 515,87</t>
  </si>
  <si>
    <t>мероприятие 1.4.1. "Капитальный ремонт МБОУ «Средняя общеобразовательная школа №15"</t>
  </si>
  <si>
    <t>86 249,89</t>
  </si>
  <si>
    <t>мероприятие 1.4.2. "Ремонт  спортивного зала  МБОУ "Аверинская СОШ"</t>
  </si>
  <si>
    <t>1.4.3.</t>
  </si>
  <si>
    <t>мероприятие 1.4.3. "Ремонт гаража МБОУ "Никаноровская СОШ"</t>
  </si>
  <si>
    <t>1.4.4.</t>
  </si>
  <si>
    <t xml:space="preserve">мероприятие 1.4.4."Проектно-изыскательские работы" </t>
  </si>
  <si>
    <t>1.5</t>
  </si>
  <si>
    <t>Основное мероприятие 1.5. "Строительство учреждений культуры", в том числе:</t>
  </si>
  <si>
    <t>109 371,89</t>
  </si>
  <si>
    <t>1.5.1.</t>
  </si>
  <si>
    <t>мероприятие 1.5.1. "Строительство дома культуры в селе Никаноровка"</t>
  </si>
  <si>
    <t>1.6</t>
  </si>
  <si>
    <t>Основное мероприятие 1.6. "Реконструкция учреждений культуры", в том числе:</t>
  </si>
  <si>
    <t>мероприятие 1.6.1. "Реконструкция Дворца культуры "Лебединец"</t>
  </si>
  <si>
    <t>Основное мероприятие 1.7. "Проектирование и строительство инженерных сетей в мкр. ИЖС, благоустройство кладбищ", в том числе</t>
  </si>
  <si>
    <t>мероприятие 1.7.1. "Проектно-изыскательские работы для строительства  сетей водоснабжения в населенных пунктах Губкинского городского округа"</t>
  </si>
  <si>
    <t>4 603,31</t>
  </si>
  <si>
    <t>2</t>
  </si>
  <si>
    <t>Подпрограмма 2 "Обеспечение реализации муниципальной программы "Строительство, реконструкция и капитальный ремонт объектов социальной сферы Губкинского городского округа на 2014-2016 годы"</t>
  </si>
  <si>
    <t>2.1</t>
  </si>
  <si>
    <t>Основное мероприятие 2.1. "Обеспечение деятельности (оказание услуг) подведомственных учреждений (организаций), в том числе предоставление муниципальным бюджетным и автономным учреждениям субсидий"</t>
  </si>
  <si>
    <t>15</t>
  </si>
  <si>
    <r>
      <t xml:space="preserve">Муниципальная программа </t>
    </r>
    <r>
      <rPr>
        <sz val="12"/>
        <rFont val="Times New Roman"/>
        <family val="1"/>
      </rPr>
      <t>Социальная поддержка граждан в Губкинском городском округе на 2014-2020 годы</t>
    </r>
  </si>
  <si>
    <r>
      <t>Подпрограмма 1</t>
    </r>
    <r>
      <rPr>
        <sz val="12"/>
        <rFont val="Times New Roman"/>
        <family val="1"/>
      </rPr>
      <t xml:space="preserve">                 Социальная поддержка отдельных категорий граждан</t>
    </r>
  </si>
  <si>
    <r>
      <t xml:space="preserve">Основное мероприятие 1.1.1. </t>
    </r>
    <r>
      <rPr>
        <sz val="12"/>
        <rFont val="Times New Roman"/>
        <family val="1"/>
      </rPr>
      <t xml:space="preserve">  Оплата жилищно-коммунальных услуг отдельным категориям граждан (за счет субвенций из федерального бюджета)</t>
    </r>
  </si>
  <si>
    <r>
      <t xml:space="preserve">Основное мероприятие 1.1.2 . </t>
    </r>
    <r>
      <rPr>
        <sz val="12"/>
        <rFont val="Times New Roman"/>
        <family val="1"/>
      </rPr>
      <t>Выплата ежемесячных денежных компенсаций расходов по оплате   жилищно-коммунальных услуг ветеранам труда</t>
    </r>
  </si>
  <si>
    <r>
      <t xml:space="preserve">Основное мероприятие 1.1.3.  </t>
    </r>
    <r>
      <rPr>
        <sz val="12"/>
        <rFont val="Times New Roman"/>
        <family val="1"/>
      </rPr>
      <t>Выплата ежемесячных денежных компенсаций расходов по оплате   жилищно-коммунальных услуг реабилитированным лицам и лицам, признанным пострадавшими от политических репрессий</t>
    </r>
    <r>
      <rPr>
        <b/>
        <sz val="12"/>
        <rFont val="Times New Roman"/>
        <family val="1"/>
      </rPr>
      <t xml:space="preserve">     </t>
    </r>
  </si>
  <si>
    <r>
      <t xml:space="preserve">Основное мероприятие 1.1.4. </t>
    </r>
    <r>
      <rPr>
        <sz val="12"/>
        <rFont val="Times New Roman"/>
        <family val="1"/>
      </rPr>
      <t>Выплата ежемесячных денежных компенсаций расходов по оплате   жилищно-коммунальных услуг многодетным семьям</t>
    </r>
  </si>
  <si>
    <r>
      <t xml:space="preserve">Основное  мероприятие 1.1.5. </t>
    </r>
    <r>
      <rPr>
        <sz val="12"/>
        <rFont val="Times New Roman"/>
        <family val="1"/>
      </rPr>
      <t>Выплата ежемесячных  денежных компенсаций расходов по оплате жилищно-коммунальных услуг иным категориям граждан</t>
    </r>
  </si>
  <si>
    <r>
      <t xml:space="preserve">Основное мероприятие 1.1.6. </t>
    </r>
    <r>
      <rPr>
        <sz val="12"/>
        <rFont val="Times New Roman"/>
        <family val="1"/>
      </rPr>
      <t>Предоставление гражданам адресных субсидий на оплату жилого помещения и коммунальных услуг</t>
    </r>
  </si>
  <si>
    <r>
      <t xml:space="preserve">Основное мероприятие 1.1.7. </t>
    </r>
    <r>
      <rPr>
        <sz val="12"/>
        <rFont val="Times New Roman"/>
        <family val="1"/>
      </rPr>
      <t>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r>
  </si>
  <si>
    <r>
      <t xml:space="preserve">Основное мероприятие 1.1.8. </t>
    </r>
    <r>
      <rPr>
        <sz val="12"/>
        <rFont val="Times New Roman"/>
        <family val="1"/>
      </rPr>
      <t xml:space="preserve">Осуществление переданного полномочия Российской Федерации по осуществлению ежегодной денежной выплаты </t>
    </r>
  </si>
  <si>
    <r>
      <t xml:space="preserve">Основное мероприятие 1.1.9. </t>
    </r>
    <r>
      <rPr>
        <sz val="12"/>
        <rFont val="Times New Roman"/>
        <family val="1"/>
      </rPr>
      <t xml:space="preserve">Социальная поддержка Героев </t>
    </r>
  </si>
  <si>
    <r>
      <t xml:space="preserve">Основное мероприятие 1.1.10. </t>
    </r>
    <r>
      <rPr>
        <sz val="12"/>
        <rFont val="Times New Roman"/>
        <family val="1"/>
      </rPr>
      <t xml:space="preserve">Социальная  поддержка вдов  Героев Советского Союза, Героев Российской Федерации и полных кавалеров ордена Славы, Героев Социалистического Труда и полных кавалеров ордена Трудовой Славы  </t>
    </r>
  </si>
  <si>
    <r>
      <t xml:space="preserve">Основное мероприятие 1.1.11. </t>
    </r>
    <r>
      <rPr>
        <sz val="12"/>
        <rFont val="Times New Roman"/>
        <family val="1"/>
      </rPr>
      <t>Выплата пособия  лицам, которым присвоено звание  «Почетный гражданин Белгородской области»</t>
    </r>
  </si>
  <si>
    <r>
      <t xml:space="preserve">Основное мероприятие 1.1.12. </t>
    </r>
    <r>
      <rPr>
        <sz val="12"/>
        <rFont val="Times New Roman"/>
        <family val="1"/>
      </rPr>
      <t>Оплата ежемесячных денежных выплат  ветеранам труда, ветеранам военной службы</t>
    </r>
  </si>
  <si>
    <r>
      <t xml:space="preserve">Основное мероприятие 1.1.13. </t>
    </r>
    <r>
      <rPr>
        <sz val="12"/>
        <rFont val="Times New Roman"/>
        <family val="1"/>
      </rPr>
      <t xml:space="preserve">Оплата ежемесячных денежных выплат труженикам тыла  </t>
    </r>
  </si>
  <si>
    <r>
      <t xml:space="preserve">Основное мероприятие 1.1.14. </t>
    </r>
    <r>
      <rPr>
        <sz val="12"/>
        <rFont val="Times New Roman"/>
        <family val="1"/>
      </rPr>
      <t>Оплата ежемесячных денежных выплат  реабилитированным лицам</t>
    </r>
  </si>
  <si>
    <r>
      <t xml:space="preserve">Основное мероприятие 1.1.15. </t>
    </r>
    <r>
      <rPr>
        <sz val="12"/>
        <rFont val="Times New Roman"/>
        <family val="1"/>
      </rPr>
      <t>Оплата ежемесячных денежных выплат лицам, признанным пострадавшими от политических репрессий</t>
    </r>
  </si>
  <si>
    <r>
      <t xml:space="preserve">Основное мероприятие 1.1.16. </t>
    </r>
    <r>
      <rPr>
        <sz val="12"/>
        <rFont val="Times New Roman"/>
        <family val="1"/>
      </rPr>
      <t xml:space="preserve">Оплата ежемесячных денежных выплат  лицам, родившимся в период с 22 июня 1923 года по   3 сентября 1945 года (Дети войны)   </t>
    </r>
  </si>
  <si>
    <r>
      <t xml:space="preserve">Основное мероприятие 1.1.17. </t>
    </r>
    <r>
      <rPr>
        <sz val="12"/>
        <rFont val="Times New Roman"/>
        <family val="1"/>
      </rPr>
      <t>Выплата субсидий ветеранам боевых действий и  другим категориям военнослужащих</t>
    </r>
  </si>
  <si>
    <r>
      <t xml:space="preserve">Основное мероприятие 1.1.18.  </t>
    </r>
    <r>
      <rPr>
        <sz val="12"/>
        <rFont val="Times New Roman"/>
        <family val="1"/>
      </rPr>
      <t>Осуществление мер соцзащиты многодетных семей (оплата услуг связи)</t>
    </r>
  </si>
  <si>
    <r>
      <t xml:space="preserve">Основное мероприятие 1.1.19. </t>
    </r>
    <r>
      <rPr>
        <sz val="12"/>
        <rFont val="Times New Roman"/>
        <family val="1"/>
      </rPr>
      <t xml:space="preserve">Осуществление мер соцзащиты </t>
    </r>
  </si>
  <si>
    <r>
      <t xml:space="preserve">Основное мероприятие 1.1.20. </t>
    </r>
    <r>
      <rPr>
        <sz val="12"/>
        <rFont val="Times New Roman"/>
        <family val="1"/>
      </rPr>
      <t xml:space="preserve">Выплата ежемесячных пособий отдельным категориям граждан (инвалидам боевых действий I и II групп, а также членам семей военнослужащих и сотрудников, погибших при исполнении обязанностей военной службы или служебных обязанностей в районах боевых действий; вдовам погибших (умерших) ветеранов подразделений особого риска  </t>
    </r>
  </si>
  <si>
    <r>
      <t xml:space="preserve">Основное мероприятие 1.1.21. </t>
    </r>
    <r>
      <rPr>
        <sz val="12"/>
        <rFont val="Times New Roman"/>
        <family val="1"/>
      </rPr>
      <t>Предоставление материальной и иной помощи для погребения</t>
    </r>
    <r>
      <rPr>
        <b/>
        <sz val="12"/>
        <rFont val="Times New Roman"/>
        <family val="1"/>
      </rPr>
      <t xml:space="preserve">  </t>
    </r>
  </si>
  <si>
    <r>
      <t xml:space="preserve">Основное мероприятие 1.1.22.  </t>
    </r>
    <r>
      <rPr>
        <sz val="12"/>
        <rFont val="Times New Roman"/>
        <family val="1"/>
      </rPr>
      <t xml:space="preserve">Выплата пособий малоимущим гражданам и гражданам,  оказавшимся в тяжелой жизненной ситуации  </t>
    </r>
  </si>
  <si>
    <r>
      <t xml:space="preserve">Основное мероприятие 1.1.23. </t>
    </r>
    <r>
      <rPr>
        <sz val="12"/>
        <rFont val="Times New Roman"/>
        <family val="1"/>
      </rPr>
      <t>Выплата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t>
    </r>
  </si>
  <si>
    <r>
      <t xml:space="preserve">Основное мероприятие 1.1.24. </t>
    </r>
    <r>
      <rPr>
        <sz val="12"/>
        <rFont val="Times New Roman"/>
        <family val="1"/>
      </rPr>
      <t>Выплата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t>
    </r>
  </si>
  <si>
    <r>
      <t xml:space="preserve">Основное мероприятие 1.1.25. </t>
    </r>
    <r>
      <rPr>
        <sz val="12"/>
        <rFont val="Times New Roman"/>
        <family val="1"/>
      </rPr>
      <t xml:space="preserve">Ежемесячная денежная выплата, назначаемая в случае рождения третьего ребенка или последующих детей до достижения ребенком возраста трех лет  </t>
    </r>
  </si>
  <si>
    <r>
      <t xml:space="preserve">Основное мероприятие 1.1.26. </t>
    </r>
    <r>
      <rPr>
        <sz val="12"/>
        <rFont val="Times New Roman"/>
        <family val="1"/>
      </rPr>
      <t>Выплата ежемесячного пособия на ребенка, гражданам,  имеющим детей</t>
    </r>
  </si>
  <si>
    <r>
      <t xml:space="preserve">Основное мероприятие 1.1.27. </t>
    </r>
    <r>
      <rPr>
        <sz val="12"/>
        <rFont val="Times New Roman"/>
        <family val="1"/>
      </rPr>
      <t>Обеспечение равной доступности услуг общественного транспорта на территории Белгородской области для отдельных категорий граждан, оказание мер социальной поддержки которым относится к ведению Российской Федерации и субъектов Российской Федерации</t>
    </r>
  </si>
  <si>
    <r>
      <t xml:space="preserve">Основное мероприятие 1.1.28. </t>
    </r>
    <r>
      <rPr>
        <sz val="12"/>
        <rFont val="Times New Roman"/>
        <family val="1"/>
      </rPr>
      <t>Обеспечение равной доступности услуг общественного транспорта на территории Белгородской области для отдельных категорий граждан, оказание мер социальной поддержки которым относится к ведению Российской Федерации и субъектов Российской Федерации</t>
    </r>
  </si>
  <si>
    <r>
      <t xml:space="preserve">Основное мероприятие 1.1.29. </t>
    </r>
    <r>
      <rPr>
        <sz val="12"/>
        <rFont val="Times New Roman"/>
        <family val="1"/>
      </rPr>
      <t xml:space="preserve">Выплата пенсии за выслугу лет лицам, замещавшим  муниципальные должности и должности муниципальной службы </t>
    </r>
  </si>
  <si>
    <r>
      <t xml:space="preserve">Основное мероприятие 1.1.30. </t>
    </r>
    <r>
      <rPr>
        <sz val="12"/>
        <rFont val="Times New Roman"/>
        <family val="1"/>
      </rPr>
      <t>Предоставление ежемесячного пособия Почетным гражданам города Губкина и Губкинского района</t>
    </r>
  </si>
  <si>
    <r>
      <t xml:space="preserve"> Основное мероприятие 1.1.31.      </t>
    </r>
    <r>
      <rPr>
        <sz val="12"/>
        <rFont val="Times New Roman"/>
        <family val="1"/>
      </rPr>
      <t>Мероприятия по социальной поддержке некоторых категорий граждан</t>
    </r>
    <r>
      <rPr>
        <b/>
        <sz val="12"/>
        <rFont val="Times New Roman"/>
        <family val="1"/>
      </rPr>
      <t xml:space="preserve">
</t>
    </r>
  </si>
  <si>
    <r>
      <t xml:space="preserve">Основное мероприятие 1.1.32. </t>
    </r>
    <r>
      <rPr>
        <sz val="12"/>
        <rFont val="Times New Roman"/>
        <family val="1"/>
      </rPr>
      <t xml:space="preserve">Осуществление переданных полномочий по предоставлению отдельных мер социальной поддержки граждан, подвергшихся радиации </t>
    </r>
  </si>
  <si>
    <r>
      <t xml:space="preserve">Основное мероприятие 1.1.33. </t>
    </r>
    <r>
      <rPr>
        <sz val="12"/>
        <rFont val="Times New Roman"/>
        <family val="1"/>
      </rPr>
      <t>Мероприятия по осуществлению дополнительных мер социальной защиты семей, родивших третьего и последующих детей по предоставлению материнского (семейного) капитала</t>
    </r>
    <r>
      <rPr>
        <b/>
        <sz val="12"/>
        <rFont val="Times New Roman"/>
        <family val="1"/>
      </rPr>
      <t xml:space="preserve"> </t>
    </r>
  </si>
  <si>
    <r>
      <t xml:space="preserve">Основное мероприятие 1.1.34. </t>
    </r>
    <r>
      <rPr>
        <sz val="12"/>
        <rFont val="Times New Roman"/>
        <family val="1"/>
      </rPr>
      <t>Оказание адресной финансовой помощи гражданам Украины, имеющим статус беженца или получившим временное убежище на территории Российской Федерации и проживающим в жилых  помещениях граждан Российской Федерации</t>
    </r>
  </si>
  <si>
    <r>
      <t xml:space="preserve">Основное мероприятие 1.1.35. </t>
    </r>
    <r>
      <rPr>
        <sz val="12"/>
        <rFont val="Times New Roman"/>
        <family val="1"/>
      </rPr>
      <t>Укрепление материально-технической базы учреждений социального обслуживания населения и оказание адресной социальной помощи неработающим пенсионерам</t>
    </r>
  </si>
  <si>
    <r>
      <t xml:space="preserve">Подпрограмма 2              </t>
    </r>
    <r>
      <rPr>
        <sz val="12"/>
        <rFont val="Times New Roman"/>
        <family val="1"/>
      </rPr>
      <t>Социальное обслуживание населения</t>
    </r>
  </si>
  <si>
    <r>
      <t xml:space="preserve">Основное мероприятие 2.1.1. </t>
    </r>
    <r>
      <rPr>
        <sz val="12"/>
        <rFont val="Times New Roman"/>
        <family val="1"/>
      </rPr>
      <t>Осуществление полномочий по обеспечению права граждан на социальное обслуживание</t>
    </r>
  </si>
  <si>
    <r>
      <t xml:space="preserve">Подпрограмма 3                      </t>
    </r>
    <r>
      <rPr>
        <sz val="12"/>
        <rFont val="Times New Roman"/>
        <family val="1"/>
      </rPr>
      <t>Социальная поддержка семьи и детей</t>
    </r>
  </si>
  <si>
    <r>
      <t xml:space="preserve">Основное мероприятие 3.1.1. </t>
    </r>
    <r>
      <rPr>
        <sz val="12"/>
        <rFont val="Times New Roman"/>
        <family val="1"/>
      </rPr>
      <t>Организация своевременного и в полном объеме предоставления мер социальной поддержки и государственных социальных гарантий семьям, воспитывающим детей-сирот и детей, оставшихся без попечения родителей</t>
    </r>
  </si>
  <si>
    <r>
      <t xml:space="preserve">Основное мероприятие 3.2.1. </t>
    </r>
    <r>
      <rPr>
        <sz val="12"/>
        <rFont val="Times New Roman"/>
        <family val="1"/>
      </rPr>
      <t xml:space="preserve">Выплата компенсации части родительской платы за присмотр уход за детьми в образовательных организациях, реализующих основную образовательную программу </t>
    </r>
  </si>
  <si>
    <r>
      <t xml:space="preserve">Основное мероприятие 3.3.1. </t>
    </r>
    <r>
      <rPr>
        <sz val="12"/>
        <rFont val="Times New Roman"/>
        <family val="1"/>
      </rPr>
      <t>Организация и проведение социально-культурных мероприятий для многодетных семей и семей, воспитывающих детей-инвалидов</t>
    </r>
  </si>
  <si>
    <r>
      <t xml:space="preserve"> Подпрограмма 4                           </t>
    </r>
    <r>
      <rPr>
        <sz val="12"/>
        <rFont val="Times New Roman"/>
        <family val="1"/>
      </rPr>
      <t xml:space="preserve">Доступная среда для инвалидов и маломобильных групп населения </t>
    </r>
  </si>
  <si>
    <r>
      <t xml:space="preserve">Основное мероприятие 4.1.1. </t>
    </r>
    <r>
      <rPr>
        <sz val="12"/>
        <rFont val="Times New Roman"/>
        <family val="1"/>
      </rPr>
      <t>Повышение уровня доступности  приоритетных объектов и услуг в приоритетных сферах 
жизнедеятельности инвалидов и других маломобильных групп населения</t>
    </r>
  </si>
  <si>
    <r>
      <t xml:space="preserve">Основное мероприятие 4.2.1.         </t>
    </r>
    <r>
      <rPr>
        <sz val="12"/>
        <rFont val="Times New Roman"/>
        <family val="1"/>
      </rPr>
      <t>Обеспечение доступности муниципальных учреждений культуры</t>
    </r>
  </si>
  <si>
    <r>
      <t xml:space="preserve">Основное мероприятие 4.3.1. </t>
    </r>
    <r>
      <rPr>
        <sz val="12"/>
        <rFont val="Times New Roman"/>
        <family val="1"/>
      </rPr>
      <t>Повышение доступности и качества реабилитационных услуг для инвалидов</t>
    </r>
  </si>
  <si>
    <r>
      <t xml:space="preserve">Основное мероприятие 4.4.1. </t>
    </r>
    <r>
      <rPr>
        <sz val="12"/>
        <rFont val="Times New Roman"/>
        <family val="1"/>
      </rPr>
      <t>Мероприятия по поддержке социально ориентированных некоммерческих организаций</t>
    </r>
  </si>
  <si>
    <r>
      <t xml:space="preserve">Подпрограмма 5                  </t>
    </r>
    <r>
      <rPr>
        <sz val="12"/>
        <rFont val="Times New Roman"/>
        <family val="1"/>
      </rPr>
      <t>Обеспечение жильем отдельных категорий граждан</t>
    </r>
  </si>
  <si>
    <r>
      <t xml:space="preserve">Основное мероприятие 5.1.1. </t>
    </r>
    <r>
      <rPr>
        <sz val="12"/>
        <rFont val="Times New Roman"/>
        <family val="1"/>
      </rPr>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r>
  </si>
  <si>
    <r>
      <t>Основное мероприятие 5.1.2</t>
    </r>
    <r>
      <rPr>
        <sz val="12"/>
        <rFont val="Times New Roman"/>
        <family val="1"/>
      </rPr>
      <t>. Обеспечение жильем отдельных категорий граждан, установленных Федеральным законом от 12 января 1995г. № 5-ФЗ «О ветеранах» в соответствии с Указом Президента РФ от 7 мая 2008г. №714 «Об обеспечении жильем ветеранов ВОВ 1941-1945гг.»</t>
    </r>
  </si>
  <si>
    <r>
      <t xml:space="preserve">Основное мероприятие 5.1.3. </t>
    </r>
    <r>
      <rPr>
        <sz val="12"/>
        <rFont val="Times New Roman"/>
        <family val="1"/>
      </rPr>
      <t>Обеспечение жильем отдельных категорий граждан, установленных Федеральным законом от 12 января 1995г. №5-ФЗ «О ветеранах» и от 24 ноября 1995г. №181-ФЗ «О социальной защите инвалидов в РФ»</t>
    </r>
  </si>
  <si>
    <r>
      <t xml:space="preserve">Подпрограмма 6 </t>
    </r>
    <r>
      <rPr>
        <sz val="12"/>
        <rFont val="Times New Roman"/>
        <family val="1"/>
      </rPr>
      <t xml:space="preserve">Обеспечение реализации муниципальной программы «Социальная поддержка граждан в Губкинском городском округе» </t>
    </r>
  </si>
  <si>
    <r>
      <t xml:space="preserve">Основное мероприятие 6.1.1. </t>
    </r>
    <r>
      <rPr>
        <sz val="12"/>
        <rFont val="Times New Roman"/>
        <family val="1"/>
      </rPr>
      <t>Организация предоставления отдельных мер социальной защиты населения</t>
    </r>
  </si>
  <si>
    <r>
      <t xml:space="preserve">Основное мероприятие 6.2.1 </t>
    </r>
    <r>
      <rPr>
        <sz val="12"/>
        <rFont val="Times New Roman"/>
        <family val="1"/>
      </rPr>
      <t>Осуществление деятельности  по опеке и попечительству в отношении несовершеннолетних и лиц из числа детей-сирот и детей, оставшихся без попечения родителей</t>
    </r>
  </si>
  <si>
    <r>
      <t xml:space="preserve">Основное мероприятие 6.3.1. </t>
    </r>
    <r>
      <rPr>
        <sz val="12"/>
        <rFont val="Times New Roman"/>
        <family val="1"/>
      </rPr>
      <t xml:space="preserve">Осуществление деятельности по опеке и попечительству в отношении совершеннолетних лиц   </t>
    </r>
  </si>
  <si>
    <r>
      <t xml:space="preserve">Основное мероприятие 6.4.1.  </t>
    </r>
    <r>
      <rPr>
        <sz val="12"/>
        <rFont val="Times New Roman"/>
        <family val="1"/>
      </rPr>
      <t xml:space="preserve">Организация предоставления ежемесячных денежных компенсаций расходов по 
оплате жилищно-коммунальных услуг  </t>
    </r>
  </si>
  <si>
    <r>
      <t xml:space="preserve">Основное мероприятие 6.5.1. </t>
    </r>
    <r>
      <rPr>
        <sz val="12"/>
        <rFont val="Times New Roman"/>
        <family val="1"/>
      </rPr>
      <t xml:space="preserve">Организация предоставления социального пособия на погребение </t>
    </r>
  </si>
</sst>
</file>

<file path=xl/styles.xml><?xml version="1.0" encoding="utf-8"?>
<styleSheet xmlns="http://schemas.openxmlformats.org/spreadsheetml/2006/main">
  <numFmts count="3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FC19]d\ mmmm\ yyyy\ &quot;г.&quot;"/>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
    <numFmt numFmtId="187" formatCode="0.0"/>
    <numFmt numFmtId="188" formatCode="0.000"/>
    <numFmt numFmtId="189" formatCode="0.0000"/>
  </numFmts>
  <fonts count="66">
    <font>
      <sz val="10"/>
      <name val="Arial"/>
      <family val="0"/>
    </font>
    <font>
      <sz val="12"/>
      <name val="Arial"/>
      <family val="2"/>
    </font>
    <font>
      <sz val="10"/>
      <name val="Times New Roman"/>
      <family val="1"/>
    </font>
    <font>
      <b/>
      <sz val="14"/>
      <name val="Arial"/>
      <family val="2"/>
    </font>
    <font>
      <sz val="12"/>
      <name val="Times New Roman"/>
      <family val="1"/>
    </font>
    <font>
      <sz val="18"/>
      <name val="Times New Roman"/>
      <family val="1"/>
    </font>
    <font>
      <b/>
      <sz val="12"/>
      <name val="Times New Roman"/>
      <family val="1"/>
    </font>
    <font>
      <sz val="12"/>
      <color indexed="8"/>
      <name val="Times New Roman"/>
      <family val="1"/>
    </font>
    <font>
      <sz val="10"/>
      <color indexed="8"/>
      <name val="Times New Roman"/>
      <family val="1"/>
    </font>
    <font>
      <sz val="9"/>
      <color indexed="8"/>
      <name val="Times New Roman"/>
      <family val="1"/>
    </font>
    <font>
      <b/>
      <sz val="10"/>
      <name val="Times New Roman"/>
      <family val="1"/>
    </font>
    <font>
      <sz val="9"/>
      <name val="Times New Roman"/>
      <family val="1"/>
    </font>
    <font>
      <b/>
      <sz val="11"/>
      <name val="Times New Roman"/>
      <family val="1"/>
    </font>
    <font>
      <sz val="11"/>
      <name val="Times New Roman"/>
      <family val="1"/>
    </font>
    <font>
      <sz val="11"/>
      <name val="Calibri"/>
      <family val="2"/>
    </font>
    <font>
      <sz val="11.5"/>
      <name val="Times New Roman"/>
      <family val="1"/>
    </font>
    <font>
      <b/>
      <sz val="10"/>
      <name val="Arial"/>
      <family val="2"/>
    </font>
    <font>
      <b/>
      <sz val="12"/>
      <name val="Arial"/>
      <family val="2"/>
    </font>
    <font>
      <sz val="5"/>
      <name val="Times New Roman"/>
      <family val="1"/>
    </font>
    <font>
      <sz val="10"/>
      <color indexed="8"/>
      <name val="Arial"/>
      <family val="2"/>
    </font>
    <font>
      <b/>
      <sz val="12"/>
      <color indexed="8"/>
      <name val="Times New Roman"/>
      <family val="1"/>
    </font>
    <font>
      <b/>
      <sz val="11"/>
      <color indexed="8"/>
      <name val="Calibri"/>
      <family val="2"/>
    </font>
    <font>
      <u val="single"/>
      <sz val="12"/>
      <name val="Times New Roman"/>
      <family val="1"/>
    </font>
    <font>
      <b/>
      <sz val="10"/>
      <color indexed="8"/>
      <name val="Times New Roman"/>
      <family val="1"/>
    </font>
    <font>
      <sz val="7"/>
      <name val="Times New Roman"/>
      <family val="1"/>
    </font>
    <font>
      <sz val="12"/>
      <color indexed="10"/>
      <name val="Times New Roman"/>
      <family val="1"/>
    </font>
    <font>
      <sz val="11"/>
      <color indexed="8"/>
      <name val="Times New Roman"/>
      <family val="1"/>
    </font>
    <font>
      <sz val="11.5"/>
      <color indexed="8"/>
      <name val="Times New Roman"/>
      <family val="1"/>
    </font>
    <font>
      <sz val="11"/>
      <name val="Arial"/>
      <family val="2"/>
    </font>
    <font>
      <sz val="14"/>
      <name val="Times New Roman"/>
      <family val="1"/>
    </font>
    <font>
      <sz val="14"/>
      <name val="Arial"/>
      <family val="2"/>
    </font>
    <font>
      <i/>
      <sz val="12"/>
      <color indexed="8"/>
      <name val="Times New Roman"/>
      <family val="1"/>
    </font>
    <font>
      <sz val="12"/>
      <color indexed="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40"/>
        <bgColor indexed="64"/>
      </patternFill>
    </fill>
    <fill>
      <patternFill patternType="solid">
        <fgColor indexed="13"/>
        <bgColor indexed="64"/>
      </patternFill>
    </fill>
    <fill>
      <patternFill patternType="solid">
        <fgColor indexed="51"/>
        <bgColor indexed="64"/>
      </patternFill>
    </fill>
    <fill>
      <patternFill patternType="solid">
        <fgColor indexed="9"/>
        <bgColor indexed="64"/>
      </patternFill>
    </fill>
    <fill>
      <patternFill patternType="solid">
        <fgColor indexed="13"/>
        <bgColor indexed="64"/>
      </patternFill>
    </fill>
    <fill>
      <patternFill patternType="solid">
        <fgColor rgb="FFFFC000"/>
        <bgColor indexed="64"/>
      </patternFill>
    </fill>
    <fill>
      <patternFill patternType="solid">
        <fgColor rgb="FFFFFF0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hair"/>
      <top style="hair"/>
      <bottom style="hair"/>
    </border>
    <border>
      <left style="hair"/>
      <right style="hair"/>
      <top style="hair"/>
      <bottom style="hair"/>
    </border>
    <border>
      <left style="hair"/>
      <right style="thin"/>
      <top style="hair"/>
      <bottom style="hair"/>
    </border>
    <border>
      <left style="hair"/>
      <right style="hair"/>
      <top style="thin"/>
      <bottom style="hair"/>
    </border>
    <border>
      <left style="hair"/>
      <right style="thin"/>
      <top style="thin"/>
      <bottom style="hair"/>
    </border>
    <border>
      <left style="thin"/>
      <right style="hair"/>
      <top style="thin"/>
      <bottom style="hair"/>
    </border>
    <border>
      <left style="thin"/>
      <right style="thin"/>
      <top style="thin"/>
      <bottom/>
    </border>
    <border>
      <left style="thin"/>
      <right style="thin"/>
      <top style="thin"/>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hair"/>
      <top style="hair"/>
      <bottom>
        <color indexed="63"/>
      </bottom>
    </border>
    <border>
      <left style="medium"/>
      <right style="medium"/>
      <top>
        <color indexed="63"/>
      </top>
      <bottom>
        <color indexed="63"/>
      </bottom>
    </border>
    <border>
      <left>
        <color indexed="63"/>
      </left>
      <right style="medium"/>
      <top>
        <color indexed="63"/>
      </top>
      <bottom>
        <color indexed="63"/>
      </bottom>
    </border>
    <border>
      <left style="thin"/>
      <right style="hair"/>
      <top>
        <color indexed="63"/>
      </top>
      <bottom style="hair"/>
    </border>
    <border>
      <left style="thin"/>
      <right>
        <color indexed="63"/>
      </right>
      <top style="hair"/>
      <bottom style="hair"/>
    </border>
    <border>
      <left style="thin"/>
      <right>
        <color indexed="63"/>
      </right>
      <top style="hair"/>
      <bottom>
        <color indexed="63"/>
      </bottom>
    </border>
    <border>
      <left style="medium"/>
      <right>
        <color indexed="63"/>
      </right>
      <top>
        <color indexed="63"/>
      </top>
      <bottom>
        <color indexed="63"/>
      </bottom>
    </border>
    <border>
      <left style="thin"/>
      <right>
        <color indexed="63"/>
      </right>
      <top>
        <color indexed="63"/>
      </top>
      <bottom style="hair"/>
    </border>
    <border>
      <left style="medium">
        <color indexed="8"/>
      </left>
      <right>
        <color indexed="63"/>
      </right>
      <top style="medium">
        <color indexed="8"/>
      </top>
      <bottom>
        <color indexed="63"/>
      </bottom>
    </border>
    <border>
      <left style="medium">
        <color indexed="8"/>
      </left>
      <right>
        <color indexed="63"/>
      </right>
      <top>
        <color indexed="63"/>
      </top>
      <bottom style="medium">
        <color indexed="8"/>
      </bottom>
    </border>
    <border>
      <left style="medium">
        <color indexed="8"/>
      </left>
      <right>
        <color indexed="63"/>
      </right>
      <top>
        <color indexed="63"/>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hair">
        <color indexed="8"/>
      </left>
      <right style="hair">
        <color indexed="8"/>
      </right>
      <top style="hair">
        <color indexed="8"/>
      </top>
      <bottom style="hair">
        <color indexed="8"/>
      </bottom>
    </border>
    <border>
      <left style="hair">
        <color indexed="8"/>
      </left>
      <right style="thin">
        <color indexed="8"/>
      </right>
      <top style="hair">
        <color indexed="8"/>
      </top>
      <bottom style="hair">
        <color indexed="8"/>
      </bottom>
    </border>
    <border>
      <left style="thin">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n">
        <color indexed="8"/>
      </right>
      <top style="hair">
        <color indexed="8"/>
      </top>
      <bottom style="hair">
        <color indexed="8"/>
      </bottom>
    </border>
    <border>
      <left style="thin">
        <color indexed="8"/>
      </left>
      <right style="hair">
        <color indexed="8"/>
      </right>
      <top style="hair">
        <color indexed="8"/>
      </top>
      <bottom>
        <color indexed="63"/>
      </bottom>
    </border>
    <border>
      <left style="hair">
        <color indexed="8"/>
      </left>
      <right style="hair">
        <color indexed="8"/>
      </right>
      <top style="hair">
        <color indexed="8"/>
      </top>
      <bottom>
        <color indexed="63"/>
      </bottom>
    </border>
    <border>
      <left style="hair">
        <color indexed="8"/>
      </left>
      <right style="thin">
        <color indexed="8"/>
      </right>
      <top style="hair">
        <color indexed="8"/>
      </top>
      <bottom>
        <color indexed="63"/>
      </bottom>
    </border>
    <border>
      <left style="hair"/>
      <right style="hair"/>
      <top style="hair"/>
      <bottom>
        <color indexed="63"/>
      </bottom>
    </border>
    <border>
      <left style="hair"/>
      <right style="thin"/>
      <top style="hair"/>
      <bottom>
        <color indexed="63"/>
      </bottom>
    </border>
    <border>
      <left style="thin"/>
      <right style="thin"/>
      <top>
        <color indexed="63"/>
      </top>
      <bottom style="thin"/>
    </border>
    <border>
      <left>
        <color indexed="63"/>
      </left>
      <right>
        <color indexed="63"/>
      </right>
      <top style="hair"/>
      <bottom style="hair"/>
    </border>
    <border>
      <left style="hair"/>
      <right style="hair"/>
      <top>
        <color indexed="63"/>
      </top>
      <bottom style="hair"/>
    </border>
    <border>
      <left style="hair"/>
      <right style="thin"/>
      <top>
        <color indexed="63"/>
      </top>
      <bottom style="hair"/>
    </border>
    <border>
      <left>
        <color indexed="63"/>
      </left>
      <right style="thin"/>
      <top style="hair"/>
      <bottom style="hair"/>
    </border>
    <border>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color indexed="8"/>
      </left>
      <right style="thin">
        <color indexed="8"/>
      </right>
      <top style="thin">
        <color indexed="8"/>
      </top>
      <bottom style="thin">
        <color indexed="8"/>
      </bottom>
    </border>
    <border>
      <left>
        <color indexed="63"/>
      </left>
      <right>
        <color indexed="63"/>
      </right>
      <top>
        <color indexed="63"/>
      </top>
      <bottom style="medium"/>
    </border>
    <border>
      <left>
        <color indexed="63"/>
      </left>
      <right>
        <color indexed="63"/>
      </right>
      <top style="medium"/>
      <bottom style="medium"/>
    </border>
    <border>
      <left style="thin"/>
      <right style="thin"/>
      <top>
        <color indexed="63"/>
      </top>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hair"/>
      <right>
        <color indexed="63"/>
      </right>
      <top style="hair"/>
      <bottom style="hair"/>
    </border>
    <border>
      <left style="thin"/>
      <right/>
      <top style="thin"/>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style="medium">
        <color indexed="8"/>
      </right>
      <top style="medium">
        <color indexed="8"/>
      </top>
      <bottom>
        <color indexed="63"/>
      </bottom>
    </border>
    <border>
      <left/>
      <right/>
      <top style="thin"/>
      <bottom style="thin"/>
    </border>
    <border>
      <left style="medium"/>
      <right>
        <color indexed="63"/>
      </right>
      <top>
        <color indexed="63"/>
      </top>
      <bottom style="medium"/>
    </border>
    <border>
      <left style="medium"/>
      <right style="medium"/>
      <top style="medium"/>
      <bottom>
        <color indexed="63"/>
      </bottom>
    </border>
    <border>
      <left/>
      <right/>
      <top/>
      <bottom style="hair"/>
    </border>
    <border>
      <left>
        <color indexed="63"/>
      </left>
      <right style="thin"/>
      <top>
        <color indexed="63"/>
      </top>
      <bottom style="hair"/>
    </border>
    <border>
      <left style="thin">
        <color indexed="8"/>
      </left>
      <right>
        <color indexed="63"/>
      </right>
      <top style="hair">
        <color indexed="8"/>
      </top>
      <bottom style="hair">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style="medium"/>
      <right>
        <color indexed="63"/>
      </right>
      <top style="medium"/>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1" fillId="25" borderId="1" applyNumberFormat="0" applyAlignment="0" applyProtection="0"/>
    <xf numFmtId="0" fontId="52" fillId="26" borderId="2" applyNumberFormat="0" applyAlignment="0" applyProtection="0"/>
    <xf numFmtId="0" fontId="53" fillId="26"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7" borderId="7" applyNumberFormat="0" applyAlignment="0" applyProtection="0"/>
    <xf numFmtId="0" fontId="59" fillId="0" borderId="0" applyNumberFormat="0" applyFill="0" applyBorder="0" applyAlignment="0" applyProtection="0"/>
    <xf numFmtId="0" fontId="60" fillId="28"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9" borderId="0" applyNumberFormat="0" applyBorder="0" applyAlignment="0" applyProtection="0"/>
    <xf numFmtId="0" fontId="6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5" fillId="31" borderId="0" applyNumberFormat="0" applyBorder="0" applyAlignment="0" applyProtection="0"/>
  </cellStyleXfs>
  <cellXfs count="705">
    <xf numFmtId="0" fontId="0" fillId="0" borderId="0" xfId="0" applyAlignment="1">
      <alignment/>
    </xf>
    <xf numFmtId="0" fontId="1" fillId="0" borderId="0" xfId="0" applyFont="1" applyAlignment="1">
      <alignment/>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2" xfId="0" applyFont="1" applyBorder="1" applyAlignment="1">
      <alignment/>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1" xfId="0" applyFont="1" applyBorder="1" applyAlignment="1">
      <alignment horizontal="center"/>
    </xf>
    <xf numFmtId="49" fontId="1" fillId="0" borderId="10" xfId="0" applyNumberFormat="1" applyFont="1" applyBorder="1" applyAlignment="1">
      <alignment/>
    </xf>
    <xf numFmtId="0" fontId="3" fillId="0" borderId="0" xfId="0" applyFont="1" applyAlignment="1">
      <alignment/>
    </xf>
    <xf numFmtId="0" fontId="1" fillId="0" borderId="13" xfId="0" applyFont="1" applyBorder="1" applyAlignment="1">
      <alignment/>
    </xf>
    <xf numFmtId="0" fontId="4" fillId="0" borderId="11" xfId="0" applyFont="1" applyBorder="1" applyAlignment="1">
      <alignment horizontal="center" vertical="center" textRotation="90" wrapText="1"/>
    </xf>
    <xf numFmtId="0" fontId="5" fillId="0" borderId="0" xfId="0" applyFont="1" applyAlignment="1">
      <alignment/>
    </xf>
    <xf numFmtId="0" fontId="2" fillId="0" borderId="0" xfId="0" applyFont="1" applyAlignment="1">
      <alignment/>
    </xf>
    <xf numFmtId="0" fontId="3" fillId="0" borderId="0" xfId="0" applyFont="1" applyAlignment="1">
      <alignment/>
    </xf>
    <xf numFmtId="0" fontId="4" fillId="0" borderId="11" xfId="0" applyFont="1" applyFill="1" applyBorder="1" applyAlignment="1">
      <alignment horizontal="left" wrapText="1"/>
    </xf>
    <xf numFmtId="0" fontId="4" fillId="0" borderId="10" xfId="0" applyFont="1" applyFill="1" applyBorder="1" applyAlignment="1">
      <alignment horizontal="center" wrapText="1"/>
    </xf>
    <xf numFmtId="0" fontId="6" fillId="0" borderId="10" xfId="0" applyFont="1" applyFill="1" applyBorder="1" applyAlignment="1">
      <alignment horizontal="center" wrapText="1"/>
    </xf>
    <xf numFmtId="0" fontId="6" fillId="0" borderId="10" xfId="0" applyFont="1" applyFill="1" applyBorder="1" applyAlignment="1">
      <alignment horizontal="center"/>
    </xf>
    <xf numFmtId="0" fontId="0" fillId="0" borderId="11" xfId="0" applyBorder="1" applyAlignment="1">
      <alignment/>
    </xf>
    <xf numFmtId="0" fontId="0" fillId="0" borderId="12" xfId="0" applyBorder="1" applyAlignment="1">
      <alignment/>
    </xf>
    <xf numFmtId="49" fontId="8" fillId="0" borderId="16" xfId="0" applyNumberFormat="1" applyFont="1" applyBorder="1" applyAlignment="1">
      <alignment horizontal="center" vertical="top" wrapText="1"/>
    </xf>
    <xf numFmtId="49" fontId="8" fillId="0" borderId="17" xfId="0" applyNumberFormat="1" applyFont="1" applyBorder="1" applyAlignment="1">
      <alignment horizontal="center" vertical="top" wrapText="1"/>
    </xf>
    <xf numFmtId="0" fontId="2" fillId="0" borderId="17" xfId="0" applyFont="1" applyBorder="1" applyAlignment="1">
      <alignment horizontal="center" vertical="top" wrapText="1"/>
    </xf>
    <xf numFmtId="0" fontId="2" fillId="0" borderId="17" xfId="0" applyFont="1" applyFill="1" applyBorder="1" applyAlignment="1">
      <alignment horizontal="center" vertical="top" wrapText="1"/>
    </xf>
    <xf numFmtId="0" fontId="2" fillId="32" borderId="17" xfId="0" applyFont="1" applyFill="1" applyBorder="1" applyAlignment="1">
      <alignment horizontal="center" vertical="top" wrapText="1"/>
    </xf>
    <xf numFmtId="0" fontId="8" fillId="0" borderId="17" xfId="0" applyFont="1" applyBorder="1" applyAlignment="1">
      <alignment horizontal="left" vertical="top" wrapText="1"/>
    </xf>
    <xf numFmtId="0" fontId="2" fillId="0" borderId="17" xfId="0" applyFont="1" applyFill="1" applyBorder="1" applyAlignment="1">
      <alignment vertical="top" wrapText="1"/>
    </xf>
    <xf numFmtId="0" fontId="9" fillId="0" borderId="17" xfId="0" applyFont="1" applyFill="1" applyBorder="1" applyAlignment="1">
      <alignment horizontal="center" vertical="top" wrapText="1"/>
    </xf>
    <xf numFmtId="2" fontId="2" fillId="0" borderId="17" xfId="0" applyNumberFormat="1" applyFont="1" applyFill="1" applyBorder="1" applyAlignment="1">
      <alignment horizontal="center" vertical="top" wrapText="1"/>
    </xf>
    <xf numFmtId="0" fontId="2" fillId="0" borderId="17" xfId="0" applyFont="1" applyBorder="1" applyAlignment="1">
      <alignment horizontal="left" vertical="top" wrapText="1"/>
    </xf>
    <xf numFmtId="49" fontId="2" fillId="0" borderId="17" xfId="0" applyNumberFormat="1" applyFont="1" applyBorder="1" applyAlignment="1">
      <alignment horizontal="center" vertical="center" wrapText="1"/>
    </xf>
    <xf numFmtId="0" fontId="8" fillId="0" borderId="17" xfId="0" applyFont="1" applyFill="1" applyBorder="1" applyAlignment="1">
      <alignment horizontal="center" vertical="top" wrapText="1"/>
    </xf>
    <xf numFmtId="0" fontId="8" fillId="0" borderId="17" xfId="0" applyFont="1" applyBorder="1" applyAlignment="1">
      <alignment horizontal="center" vertical="top" wrapText="1"/>
    </xf>
    <xf numFmtId="2" fontId="2" fillId="0" borderId="17" xfId="0" applyNumberFormat="1" applyFont="1" applyBorder="1" applyAlignment="1">
      <alignment horizontal="center" vertical="top" wrapText="1"/>
    </xf>
    <xf numFmtId="0" fontId="11" fillId="0" borderId="17" xfId="0" applyFont="1" applyBorder="1" applyAlignment="1">
      <alignment horizontal="center" vertical="top" wrapText="1"/>
    </xf>
    <xf numFmtId="0" fontId="4" fillId="0" borderId="17" xfId="0" applyFont="1" applyBorder="1" applyAlignment="1">
      <alignment horizontal="left" vertical="top" wrapText="1"/>
    </xf>
    <xf numFmtId="0" fontId="4" fillId="0" borderId="17" xfId="0" applyFont="1" applyBorder="1" applyAlignment="1">
      <alignment horizontal="center" vertical="center"/>
    </xf>
    <xf numFmtId="0" fontId="4" fillId="0" borderId="17" xfId="0" applyFont="1" applyBorder="1" applyAlignment="1">
      <alignment horizontal="left" vertical="center" wrapText="1"/>
    </xf>
    <xf numFmtId="0" fontId="4" fillId="0" borderId="17" xfId="0" applyFont="1" applyBorder="1" applyAlignment="1">
      <alignment horizontal="center" vertical="center" wrapText="1"/>
    </xf>
    <xf numFmtId="0" fontId="4" fillId="0" borderId="17" xfId="0" applyFont="1" applyBorder="1" applyAlignment="1">
      <alignment vertical="center"/>
    </xf>
    <xf numFmtId="0" fontId="4" fillId="32" borderId="17" xfId="0" applyFont="1" applyFill="1" applyBorder="1" applyAlignment="1">
      <alignment horizontal="center" vertical="center"/>
    </xf>
    <xf numFmtId="0" fontId="4" fillId="32" borderId="17" xfId="0" applyFont="1" applyFill="1" applyBorder="1" applyAlignment="1">
      <alignment vertical="center" wrapText="1"/>
    </xf>
    <xf numFmtId="0" fontId="4" fillId="32" borderId="17" xfId="0" applyFont="1" applyFill="1" applyBorder="1" applyAlignment="1">
      <alignment horizontal="center" vertical="center" wrapText="1"/>
    </xf>
    <xf numFmtId="0" fontId="4" fillId="32" borderId="17" xfId="0" applyFont="1" applyFill="1" applyBorder="1" applyAlignment="1">
      <alignment horizontal="left" vertical="top" wrapText="1"/>
    </xf>
    <xf numFmtId="0" fontId="2" fillId="0" borderId="18" xfId="0" applyFont="1" applyBorder="1" applyAlignment="1">
      <alignment horizontal="justify" wrapText="1"/>
    </xf>
    <xf numFmtId="0" fontId="2" fillId="0" borderId="19" xfId="0" applyFont="1" applyBorder="1" applyAlignment="1">
      <alignment horizontal="center" wrapText="1"/>
    </xf>
    <xf numFmtId="0" fontId="2" fillId="0" borderId="19" xfId="0" applyFont="1" applyBorder="1" applyAlignment="1">
      <alignment horizontal="center"/>
    </xf>
    <xf numFmtId="0" fontId="2" fillId="0" borderId="20" xfId="0" applyFont="1" applyBorder="1" applyAlignment="1">
      <alignment horizontal="justify" wrapText="1"/>
    </xf>
    <xf numFmtId="0" fontId="2" fillId="0" borderId="21" xfId="0" applyFont="1" applyBorder="1" applyAlignment="1">
      <alignment horizontal="center" wrapText="1"/>
    </xf>
    <xf numFmtId="0" fontId="2" fillId="0" borderId="21" xfId="0" applyFont="1" applyBorder="1" applyAlignment="1">
      <alignment horizontal="center"/>
    </xf>
    <xf numFmtId="0" fontId="2" fillId="0" borderId="21" xfId="0" applyFont="1" applyBorder="1" applyAlignment="1">
      <alignment horizontal="justify" wrapText="1"/>
    </xf>
    <xf numFmtId="0" fontId="2" fillId="0" borderId="21" xfId="0" applyFont="1" applyBorder="1" applyAlignment="1">
      <alignment horizontal="justify" vertical="top" wrapText="1"/>
    </xf>
    <xf numFmtId="0" fontId="2" fillId="0" borderId="0" xfId="0" applyFont="1" applyBorder="1" applyAlignment="1">
      <alignment horizontal="center" wrapText="1"/>
    </xf>
    <xf numFmtId="0" fontId="2" fillId="0" borderId="0" xfId="0" applyFont="1" applyBorder="1" applyAlignment="1">
      <alignment horizontal="center"/>
    </xf>
    <xf numFmtId="0" fontId="4" fillId="0" borderId="22" xfId="0" applyFont="1" applyFill="1" applyBorder="1" applyAlignment="1">
      <alignment horizontal="center" wrapText="1"/>
    </xf>
    <xf numFmtId="0" fontId="2" fillId="0" borderId="23" xfId="0" applyFont="1" applyBorder="1" applyAlignment="1">
      <alignment horizontal="justify"/>
    </xf>
    <xf numFmtId="0" fontId="2" fillId="0" borderId="24" xfId="0" applyFont="1" applyBorder="1" applyAlignment="1">
      <alignment horizontal="center" wrapText="1"/>
    </xf>
    <xf numFmtId="0" fontId="2" fillId="0" borderId="24" xfId="0" applyFont="1" applyBorder="1" applyAlignment="1">
      <alignment horizontal="center"/>
    </xf>
    <xf numFmtId="0" fontId="4" fillId="0" borderId="25" xfId="0" applyFont="1" applyFill="1" applyBorder="1" applyAlignment="1">
      <alignment horizontal="center" wrapText="1"/>
    </xf>
    <xf numFmtId="0" fontId="4" fillId="0" borderId="17" xfId="0" applyFont="1" applyFill="1" applyBorder="1" applyAlignment="1">
      <alignment horizontal="center" wrapText="1"/>
    </xf>
    <xf numFmtId="0" fontId="2" fillId="0" borderId="17" xfId="0" applyFont="1" applyBorder="1" applyAlignment="1">
      <alignment horizontal="justify"/>
    </xf>
    <xf numFmtId="0" fontId="2" fillId="0" borderId="17" xfId="0" applyFont="1" applyBorder="1" applyAlignment="1">
      <alignment horizontal="center" wrapText="1"/>
    </xf>
    <xf numFmtId="0" fontId="2" fillId="0" borderId="17"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vertical="top" wrapText="1"/>
    </xf>
    <xf numFmtId="0" fontId="2" fillId="0" borderId="19" xfId="0" applyFont="1" applyBorder="1" applyAlignment="1">
      <alignment horizontal="center" vertical="top" wrapText="1"/>
    </xf>
    <xf numFmtId="0" fontId="2" fillId="0" borderId="18" xfId="0" applyFont="1" applyBorder="1" applyAlignment="1">
      <alignment horizontal="justify" vertical="top" wrapText="1"/>
    </xf>
    <xf numFmtId="0" fontId="2" fillId="0" borderId="20" xfId="0" applyFont="1" applyBorder="1" applyAlignment="1">
      <alignment horizontal="justify" vertical="top" wrapText="1"/>
    </xf>
    <xf numFmtId="0" fontId="2" fillId="0" borderId="19" xfId="0" applyFont="1" applyBorder="1" applyAlignment="1">
      <alignment horizontal="justify" vertical="top" wrapText="1"/>
    </xf>
    <xf numFmtId="0" fontId="2" fillId="0" borderId="23" xfId="0" applyFont="1" applyBorder="1" applyAlignment="1">
      <alignment horizontal="justify" wrapText="1"/>
    </xf>
    <xf numFmtId="0" fontId="2" fillId="0" borderId="24" xfId="0" applyFont="1" applyBorder="1" applyAlignment="1">
      <alignment horizontal="center" vertical="top" wrapText="1"/>
    </xf>
    <xf numFmtId="0" fontId="2" fillId="0" borderId="24" xfId="0" applyFont="1" applyBorder="1" applyAlignment="1">
      <alignment horizontal="justify" wrapText="1"/>
    </xf>
    <xf numFmtId="0" fontId="2" fillId="0" borderId="21" xfId="0" applyFont="1" applyBorder="1" applyAlignment="1">
      <alignment wrapText="1"/>
    </xf>
    <xf numFmtId="0" fontId="2" fillId="0" borderId="0" xfId="0" applyFont="1" applyBorder="1" applyAlignment="1">
      <alignment horizontal="center" vertical="top" wrapText="1"/>
    </xf>
    <xf numFmtId="0" fontId="2" fillId="0" borderId="19" xfId="0" applyFont="1" applyBorder="1" applyAlignment="1">
      <alignment horizontal="justify" wrapText="1"/>
    </xf>
    <xf numFmtId="0" fontId="4" fillId="0" borderId="26" xfId="0" applyFont="1" applyFill="1" applyBorder="1" applyAlignment="1">
      <alignment horizontal="center" wrapText="1"/>
    </xf>
    <xf numFmtId="0" fontId="4" fillId="0" borderId="21" xfId="0" applyFont="1" applyBorder="1" applyAlignment="1">
      <alignment horizontal="center" vertical="top" wrapText="1"/>
    </xf>
    <xf numFmtId="0" fontId="2" fillId="0" borderId="19" xfId="0" applyFont="1" applyBorder="1" applyAlignment="1">
      <alignment wrapText="1"/>
    </xf>
    <xf numFmtId="0" fontId="2" fillId="0" borderId="18" xfId="0" applyFont="1" applyBorder="1" applyAlignment="1">
      <alignment/>
    </xf>
    <xf numFmtId="0" fontId="2" fillId="0" borderId="0" xfId="0" applyFont="1" applyBorder="1" applyAlignment="1">
      <alignment/>
    </xf>
    <xf numFmtId="0" fontId="4" fillId="0" borderId="27" xfId="0" applyFont="1" applyFill="1" applyBorder="1" applyAlignment="1">
      <alignment horizontal="center" wrapText="1"/>
    </xf>
    <xf numFmtId="0" fontId="2" fillId="0" borderId="28" xfId="0" applyFont="1" applyBorder="1" applyAlignment="1">
      <alignment/>
    </xf>
    <xf numFmtId="0" fontId="2" fillId="0" borderId="24" xfId="0" applyFont="1" applyBorder="1" applyAlignment="1">
      <alignment/>
    </xf>
    <xf numFmtId="0" fontId="2" fillId="0" borderId="16" xfId="0" applyFont="1" applyBorder="1" applyAlignment="1">
      <alignment horizontal="center" wrapText="1"/>
    </xf>
    <xf numFmtId="0" fontId="4" fillId="0" borderId="29" xfId="0" applyFont="1" applyFill="1" applyBorder="1" applyAlignment="1">
      <alignment horizontal="center" wrapText="1"/>
    </xf>
    <xf numFmtId="0" fontId="4" fillId="0" borderId="17" xfId="0" applyFont="1" applyBorder="1" applyAlignment="1">
      <alignment/>
    </xf>
    <xf numFmtId="186" fontId="6" fillId="0" borderId="17" xfId="0" applyNumberFormat="1" applyFont="1" applyBorder="1" applyAlignment="1">
      <alignment horizontal="right"/>
    </xf>
    <xf numFmtId="187" fontId="4" fillId="0" borderId="17" xfId="0" applyNumberFormat="1" applyFont="1" applyBorder="1" applyAlignment="1">
      <alignment horizontal="right"/>
    </xf>
    <xf numFmtId="0" fontId="4" fillId="0" borderId="17" xfId="0" applyFont="1" applyBorder="1" applyAlignment="1">
      <alignment horizontal="right"/>
    </xf>
    <xf numFmtId="186" fontId="4" fillId="0" borderId="17" xfId="0" applyNumberFormat="1" applyFont="1" applyBorder="1" applyAlignment="1">
      <alignment horizontal="right" vertical="center" wrapText="1"/>
    </xf>
    <xf numFmtId="187" fontId="4" fillId="0" borderId="17" xfId="0" applyNumberFormat="1" applyFont="1" applyBorder="1" applyAlignment="1">
      <alignment horizontal="right" vertical="center" wrapText="1"/>
    </xf>
    <xf numFmtId="186" fontId="4" fillId="0" borderId="17" xfId="0" applyNumberFormat="1" applyFont="1" applyBorder="1" applyAlignment="1">
      <alignment horizontal="right"/>
    </xf>
    <xf numFmtId="186" fontId="4" fillId="0" borderId="17" xfId="0" applyNumberFormat="1" applyFont="1" applyBorder="1" applyAlignment="1">
      <alignment horizontal="right" vertical="center"/>
    </xf>
    <xf numFmtId="187" fontId="6" fillId="0" borderId="17" xfId="0" applyNumberFormat="1" applyFont="1" applyBorder="1" applyAlignment="1">
      <alignment horizontal="right"/>
    </xf>
    <xf numFmtId="0" fontId="4" fillId="0" borderId="30" xfId="0" applyFont="1" applyBorder="1" applyAlignment="1">
      <alignment vertical="center" wrapText="1"/>
    </xf>
    <xf numFmtId="0" fontId="4" fillId="0" borderId="31" xfId="0" applyFont="1" applyBorder="1" applyAlignment="1">
      <alignment vertical="center" wrapText="1"/>
    </xf>
    <xf numFmtId="0" fontId="14" fillId="0" borderId="0" xfId="0" applyFont="1" applyAlignment="1">
      <alignment vertical="center" wrapText="1"/>
    </xf>
    <xf numFmtId="0" fontId="4" fillId="0" borderId="32" xfId="0" applyFont="1" applyBorder="1" applyAlignment="1">
      <alignment horizontal="center" vertical="center" wrapText="1"/>
    </xf>
    <xf numFmtId="0" fontId="4" fillId="0" borderId="32" xfId="0" applyFont="1" applyBorder="1" applyAlignment="1">
      <alignment vertical="center" wrapText="1"/>
    </xf>
    <xf numFmtId="0" fontId="4" fillId="0" borderId="33" xfId="0" applyFont="1" applyBorder="1" applyAlignment="1">
      <alignment vertical="center" wrapText="1"/>
    </xf>
    <xf numFmtId="0" fontId="4" fillId="0" borderId="31" xfId="0" applyFont="1" applyBorder="1" applyAlignment="1">
      <alignment horizontal="center" vertical="center" wrapText="1"/>
    </xf>
    <xf numFmtId="3" fontId="4" fillId="0" borderId="31" xfId="0" applyNumberFormat="1" applyFont="1" applyBorder="1" applyAlignment="1">
      <alignment horizontal="center" vertical="center" wrapText="1"/>
    </xf>
    <xf numFmtId="0" fontId="4" fillId="0" borderId="34" xfId="0" applyFont="1" applyBorder="1" applyAlignment="1">
      <alignment vertical="center" wrapText="1"/>
    </xf>
    <xf numFmtId="0" fontId="15" fillId="0" borderId="32" xfId="0" applyFont="1" applyBorder="1" applyAlignment="1">
      <alignment vertical="center" wrapText="1"/>
    </xf>
    <xf numFmtId="0" fontId="15" fillId="0" borderId="31" xfId="0" applyFont="1" applyBorder="1" applyAlignment="1">
      <alignment vertical="center" wrapText="1"/>
    </xf>
    <xf numFmtId="0" fontId="15" fillId="0" borderId="32" xfId="0" applyFont="1" applyBorder="1" applyAlignment="1">
      <alignment horizontal="justify" vertical="center" wrapText="1"/>
    </xf>
    <xf numFmtId="0" fontId="15"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31" xfId="0" applyFont="1" applyBorder="1" applyAlignment="1">
      <alignment horizontal="justify" vertical="center" wrapText="1"/>
    </xf>
    <xf numFmtId="0" fontId="2" fillId="0" borderId="31" xfId="0" applyFont="1" applyBorder="1" applyAlignment="1">
      <alignment horizontal="center" vertical="center" wrapText="1"/>
    </xf>
    <xf numFmtId="0" fontId="13" fillId="0" borderId="34" xfId="0" applyFont="1" applyBorder="1" applyAlignment="1">
      <alignment horizontal="justify" vertical="center" wrapText="1"/>
    </xf>
    <xf numFmtId="0" fontId="1" fillId="0" borderId="35" xfId="0" applyFont="1" applyBorder="1" applyAlignment="1">
      <alignment horizontal="left" vertical="center" wrapText="1"/>
    </xf>
    <xf numFmtId="0" fontId="1" fillId="0" borderId="35" xfId="0" applyFont="1" applyBorder="1" applyAlignment="1">
      <alignment/>
    </xf>
    <xf numFmtId="0" fontId="1" fillId="0" borderId="36" xfId="0" applyFont="1" applyBorder="1" applyAlignment="1">
      <alignment/>
    </xf>
    <xf numFmtId="0" fontId="1" fillId="0" borderId="35" xfId="0" applyFont="1" applyBorder="1" applyAlignment="1">
      <alignment horizontal="center" vertical="center" wrapText="1"/>
    </xf>
    <xf numFmtId="0" fontId="1" fillId="0" borderId="35" xfId="0" applyFont="1" applyBorder="1" applyAlignment="1">
      <alignment horizontal="center" vertical="center"/>
    </xf>
    <xf numFmtId="0" fontId="1" fillId="0" borderId="36" xfId="0" applyFont="1" applyBorder="1" applyAlignment="1">
      <alignment wrapText="1"/>
    </xf>
    <xf numFmtId="0" fontId="1" fillId="0" borderId="37" xfId="0" applyFont="1" applyBorder="1" applyAlignment="1">
      <alignment/>
    </xf>
    <xf numFmtId="0" fontId="1" fillId="0" borderId="38" xfId="0" applyFont="1" applyBorder="1" applyAlignment="1">
      <alignment/>
    </xf>
    <xf numFmtId="0" fontId="1" fillId="0" borderId="39" xfId="0" applyFont="1" applyBorder="1" applyAlignment="1">
      <alignment/>
    </xf>
    <xf numFmtId="0" fontId="1" fillId="0" borderId="40" xfId="0" applyFont="1" applyBorder="1" applyAlignment="1">
      <alignment/>
    </xf>
    <xf numFmtId="0" fontId="1" fillId="0" borderId="35" xfId="0" applyFont="1" applyBorder="1" applyAlignment="1">
      <alignment vertical="top" wrapText="1"/>
    </xf>
    <xf numFmtId="49" fontId="1" fillId="0" borderId="37" xfId="0" applyNumberFormat="1" applyFont="1" applyBorder="1" applyAlignment="1">
      <alignment/>
    </xf>
    <xf numFmtId="0" fontId="1" fillId="0" borderId="41" xfId="0" applyFont="1" applyBorder="1" applyAlignment="1">
      <alignment/>
    </xf>
    <xf numFmtId="0" fontId="1" fillId="0" borderId="42" xfId="0" applyFont="1" applyBorder="1" applyAlignment="1">
      <alignment/>
    </xf>
    <xf numFmtId="0" fontId="1" fillId="0" borderId="43" xfId="0" applyFont="1" applyBorder="1" applyAlignment="1">
      <alignment/>
    </xf>
    <xf numFmtId="0" fontId="1" fillId="0" borderId="42" xfId="0" applyFont="1" applyBorder="1" applyAlignment="1">
      <alignment wrapText="1"/>
    </xf>
    <xf numFmtId="0" fontId="1" fillId="0" borderId="42" xfId="0" applyFont="1" applyBorder="1" applyAlignment="1">
      <alignment horizontal="center" vertical="center" wrapText="1"/>
    </xf>
    <xf numFmtId="0" fontId="1" fillId="0" borderId="42" xfId="0" applyFont="1" applyBorder="1" applyAlignment="1">
      <alignment horizontal="center" vertical="center"/>
    </xf>
    <xf numFmtId="0" fontId="1" fillId="0" borderId="42" xfId="0" applyFont="1" applyBorder="1" applyAlignment="1">
      <alignment vertical="top" wrapText="1"/>
    </xf>
    <xf numFmtId="14" fontId="1" fillId="0" borderId="41" xfId="0" applyNumberFormat="1" applyFont="1" applyBorder="1" applyAlignment="1">
      <alignment/>
    </xf>
    <xf numFmtId="0" fontId="1" fillId="0" borderId="43" xfId="0" applyFont="1" applyBorder="1" applyAlignment="1">
      <alignment wrapText="1"/>
    </xf>
    <xf numFmtId="16" fontId="1" fillId="0" borderId="41" xfId="0" applyNumberFormat="1" applyFont="1" applyBorder="1" applyAlignment="1">
      <alignment/>
    </xf>
    <xf numFmtId="0" fontId="4" fillId="0" borderId="44" xfId="0" applyFont="1" applyFill="1" applyBorder="1" applyAlignment="1">
      <alignment horizontal="left" wrapText="1"/>
    </xf>
    <xf numFmtId="0" fontId="0" fillId="0" borderId="44" xfId="0" applyBorder="1" applyAlignment="1">
      <alignment/>
    </xf>
    <xf numFmtId="0" fontId="4" fillId="0" borderId="17" xfId="0" applyFont="1" applyFill="1" applyBorder="1" applyAlignment="1">
      <alignment horizontal="left" wrapText="1"/>
    </xf>
    <xf numFmtId="0" fontId="1" fillId="0" borderId="17" xfId="0" applyFont="1" applyBorder="1" applyAlignment="1">
      <alignment/>
    </xf>
    <xf numFmtId="0" fontId="4" fillId="0" borderId="44" xfId="0" applyFont="1" applyBorder="1" applyAlignment="1">
      <alignment horizontal="center" vertical="center" wrapText="1"/>
    </xf>
    <xf numFmtId="0" fontId="0" fillId="33" borderId="0" xfId="0" applyFill="1" applyAlignment="1">
      <alignment/>
    </xf>
    <xf numFmtId="0" fontId="0" fillId="34" borderId="0" xfId="0" applyFill="1" applyAlignment="1">
      <alignment/>
    </xf>
    <xf numFmtId="0" fontId="0" fillId="0" borderId="45" xfId="0" applyBorder="1" applyAlignment="1">
      <alignment/>
    </xf>
    <xf numFmtId="0" fontId="0" fillId="32" borderId="0" xfId="0" applyFill="1" applyAlignment="1">
      <alignment/>
    </xf>
    <xf numFmtId="0" fontId="1" fillId="0" borderId="17" xfId="0" applyFont="1" applyBorder="1" applyAlignment="1">
      <alignment horizontal="center" vertical="center" wrapText="1"/>
    </xf>
    <xf numFmtId="0" fontId="1" fillId="34" borderId="11" xfId="0" applyFont="1" applyFill="1" applyBorder="1" applyAlignment="1">
      <alignment horizontal="left" vertical="center" wrapText="1"/>
    </xf>
    <xf numFmtId="0" fontId="1" fillId="34" borderId="11" xfId="0" applyFont="1" applyFill="1" applyBorder="1" applyAlignment="1">
      <alignment/>
    </xf>
    <xf numFmtId="0" fontId="1" fillId="34" borderId="12" xfId="0" applyFont="1" applyFill="1" applyBorder="1" applyAlignment="1">
      <alignment/>
    </xf>
    <xf numFmtId="0" fontId="1" fillId="34" borderId="10" xfId="0" applyFont="1" applyFill="1" applyBorder="1" applyAlignment="1">
      <alignment/>
    </xf>
    <xf numFmtId="0" fontId="16" fillId="0" borderId="0" xfId="0" applyFont="1" applyAlignment="1">
      <alignment/>
    </xf>
    <xf numFmtId="187" fontId="4" fillId="0" borderId="17" xfId="0" applyNumberFormat="1" applyFont="1" applyBorder="1" applyAlignment="1">
      <alignment horizontal="center" vertical="center"/>
    </xf>
    <xf numFmtId="0" fontId="6" fillId="0" borderId="0" xfId="0" applyFont="1" applyAlignment="1">
      <alignment/>
    </xf>
    <xf numFmtId="0" fontId="0" fillId="0" borderId="17" xfId="0" applyBorder="1" applyAlignment="1">
      <alignment/>
    </xf>
    <xf numFmtId="0" fontId="0" fillId="0" borderId="0" xfId="0" applyAlignment="1">
      <alignment horizontal="center" vertical="center"/>
    </xf>
    <xf numFmtId="0" fontId="0" fillId="0" borderId="0" xfId="0" applyAlignment="1">
      <alignment horizontal="left" vertical="justify" wrapText="1"/>
    </xf>
    <xf numFmtId="0" fontId="4" fillId="0" borderId="17" xfId="0" applyFont="1" applyFill="1" applyBorder="1" applyAlignment="1">
      <alignment horizontal="left"/>
    </xf>
    <xf numFmtId="0" fontId="4" fillId="0" borderId="17" xfId="0" applyFont="1" applyFill="1" applyBorder="1" applyAlignment="1">
      <alignment horizontal="left" vertical="center" wrapText="1"/>
    </xf>
    <xf numFmtId="0" fontId="4" fillId="0" borderId="17" xfId="0" applyFont="1" applyFill="1" applyBorder="1" applyAlignment="1">
      <alignment/>
    </xf>
    <xf numFmtId="0" fontId="4" fillId="0" borderId="17" xfId="0" applyFont="1" applyFill="1" applyBorder="1" applyAlignment="1">
      <alignment horizontal="center" vertical="center"/>
    </xf>
    <xf numFmtId="0" fontId="4" fillId="0" borderId="17" xfId="0" applyFont="1" applyFill="1" applyBorder="1" applyAlignment="1">
      <alignment horizontal="justify" vertical="top"/>
    </xf>
    <xf numFmtId="0" fontId="4" fillId="0" borderId="17" xfId="0" applyFont="1" applyFill="1" applyBorder="1" applyAlignment="1">
      <alignment horizontal="center" vertical="center" wrapText="1"/>
    </xf>
    <xf numFmtId="0" fontId="4" fillId="0" borderId="17" xfId="0" applyFont="1" applyFill="1" applyBorder="1" applyAlignment="1">
      <alignment horizontal="center"/>
    </xf>
    <xf numFmtId="0" fontId="4" fillId="0" borderId="17" xfId="0" applyFont="1" applyFill="1" applyBorder="1" applyAlignment="1">
      <alignment horizontal="justify"/>
    </xf>
    <xf numFmtId="187" fontId="4" fillId="0" borderId="17" xfId="0" applyNumberFormat="1" applyFont="1" applyFill="1" applyBorder="1" applyAlignment="1">
      <alignment horizontal="center"/>
    </xf>
    <xf numFmtId="0" fontId="4" fillId="0" borderId="17" xfId="0" applyFont="1" applyFill="1" applyBorder="1" applyAlignment="1">
      <alignment horizontal="center" vertical="justify" wrapText="1"/>
    </xf>
    <xf numFmtId="16" fontId="4" fillId="0" borderId="17" xfId="0" applyNumberFormat="1" applyFont="1" applyFill="1" applyBorder="1" applyAlignment="1">
      <alignment/>
    </xf>
    <xf numFmtId="0" fontId="4" fillId="0" borderId="17" xfId="0" applyFont="1" applyFill="1" applyBorder="1" applyAlignment="1">
      <alignment wrapText="1"/>
    </xf>
    <xf numFmtId="187" fontId="4" fillId="0" borderId="17" xfId="0" applyNumberFormat="1" applyFont="1" applyFill="1" applyBorder="1" applyAlignment="1">
      <alignment horizontal="center" vertical="center"/>
    </xf>
    <xf numFmtId="187" fontId="4" fillId="0" borderId="17" xfId="0" applyNumberFormat="1" applyFont="1" applyFill="1" applyBorder="1" applyAlignment="1">
      <alignment horizontal="center" vertical="center" wrapText="1"/>
    </xf>
    <xf numFmtId="0" fontId="6" fillId="0" borderId="17" xfId="0" applyFont="1" applyFill="1" applyBorder="1" applyAlignment="1">
      <alignment horizontal="left"/>
    </xf>
    <xf numFmtId="49" fontId="4" fillId="0" borderId="17" xfId="0" applyNumberFormat="1" applyFont="1" applyFill="1" applyBorder="1" applyAlignment="1">
      <alignment/>
    </xf>
    <xf numFmtId="0" fontId="0" fillId="0" borderId="17" xfId="0" applyFont="1" applyFill="1" applyBorder="1" applyAlignment="1">
      <alignment horizontal="justify" vertical="top"/>
    </xf>
    <xf numFmtId="0" fontId="6" fillId="0" borderId="17" xfId="0" applyFont="1" applyFill="1" applyBorder="1" applyAlignment="1">
      <alignment/>
    </xf>
    <xf numFmtId="0" fontId="0" fillId="0" borderId="17" xfId="0" applyFont="1" applyFill="1" applyBorder="1" applyAlignment="1">
      <alignment/>
    </xf>
    <xf numFmtId="0" fontId="0" fillId="0" borderId="17" xfId="0" applyFont="1" applyFill="1" applyBorder="1" applyAlignment="1">
      <alignment horizontal="center" vertical="center"/>
    </xf>
    <xf numFmtId="0" fontId="0" fillId="0" borderId="17" xfId="0" applyFont="1" applyFill="1" applyBorder="1" applyAlignment="1">
      <alignment horizontal="left" vertical="justify" wrapText="1"/>
    </xf>
    <xf numFmtId="0" fontId="4" fillId="0" borderId="17" xfId="0" applyFont="1" applyFill="1" applyBorder="1" applyAlignment="1">
      <alignment horizontal="justify" vertical="center"/>
    </xf>
    <xf numFmtId="0" fontId="2" fillId="0" borderId="17" xfId="0" applyFont="1" applyFill="1" applyBorder="1" applyAlignment="1">
      <alignment horizontal="center" vertical="center"/>
    </xf>
    <xf numFmtId="0" fontId="2" fillId="0" borderId="17" xfId="0" applyFont="1" applyFill="1" applyBorder="1" applyAlignment="1">
      <alignment/>
    </xf>
    <xf numFmtId="0" fontId="16" fillId="0" borderId="17" xfId="0" applyFont="1" applyFill="1" applyBorder="1" applyAlignment="1">
      <alignment/>
    </xf>
    <xf numFmtId="0" fontId="10" fillId="0" borderId="17" xfId="0" applyFont="1" applyFill="1" applyBorder="1" applyAlignment="1">
      <alignment/>
    </xf>
    <xf numFmtId="0" fontId="2" fillId="0" borderId="17" xfId="0" applyFont="1" applyFill="1" applyBorder="1" applyAlignment="1">
      <alignment horizontal="justify"/>
    </xf>
    <xf numFmtId="0" fontId="18" fillId="0" borderId="17" xfId="0" applyFont="1" applyFill="1" applyBorder="1" applyAlignment="1">
      <alignment horizontal="justify"/>
    </xf>
    <xf numFmtId="0" fontId="6" fillId="0" borderId="17" xfId="0" applyFont="1" applyFill="1" applyBorder="1" applyAlignment="1">
      <alignment horizontal="justify" vertical="top"/>
    </xf>
    <xf numFmtId="0" fontId="1" fillId="0" borderId="17" xfId="0" applyFont="1" applyFill="1" applyBorder="1" applyAlignment="1">
      <alignment horizontal="center" vertical="center"/>
    </xf>
    <xf numFmtId="0" fontId="0" fillId="0" borderId="17" xfId="0" applyFont="1" applyFill="1" applyBorder="1" applyAlignment="1">
      <alignment/>
    </xf>
    <xf numFmtId="0" fontId="17" fillId="0" borderId="17" xfId="0" applyFont="1" applyFill="1" applyBorder="1" applyAlignment="1">
      <alignment/>
    </xf>
    <xf numFmtId="187" fontId="0" fillId="0" borderId="17" xfId="0" applyNumberFormat="1" applyFont="1" applyFill="1" applyBorder="1" applyAlignment="1">
      <alignment horizontal="center" vertical="center"/>
    </xf>
    <xf numFmtId="0" fontId="6" fillId="0" borderId="17" xfId="0" applyFont="1" applyFill="1" applyBorder="1" applyAlignment="1">
      <alignment horizontal="left" vertical="justify" wrapText="1"/>
    </xf>
    <xf numFmtId="0" fontId="4" fillId="0" borderId="17" xfId="0" applyFont="1" applyFill="1" applyBorder="1" applyAlignment="1">
      <alignment vertical="top" wrapText="1"/>
    </xf>
    <xf numFmtId="0" fontId="0" fillId="0" borderId="17" xfId="0" applyFont="1" applyFill="1" applyBorder="1" applyAlignment="1">
      <alignment horizontal="justify"/>
    </xf>
    <xf numFmtId="0" fontId="1" fillId="0" borderId="17" xfId="0" applyFont="1" applyBorder="1" applyAlignment="1">
      <alignment horizontal="center"/>
    </xf>
    <xf numFmtId="0" fontId="6" fillId="0" borderId="17" xfId="0" applyFont="1" applyFill="1" applyBorder="1" applyAlignment="1">
      <alignment horizontal="center" wrapText="1"/>
    </xf>
    <xf numFmtId="0" fontId="20" fillId="0" borderId="17" xfId="0" applyFont="1" applyBorder="1" applyAlignment="1">
      <alignment horizontal="center" vertical="center"/>
    </xf>
    <xf numFmtId="187" fontId="20" fillId="0" borderId="17" xfId="0" applyNumberFormat="1" applyFont="1" applyBorder="1" applyAlignment="1">
      <alignment horizontal="center" vertical="center"/>
    </xf>
    <xf numFmtId="0" fontId="21" fillId="0" borderId="0" xfId="0" applyFont="1" applyAlignment="1">
      <alignment/>
    </xf>
    <xf numFmtId="0" fontId="20" fillId="0" borderId="17" xfId="0" applyFont="1" applyBorder="1" applyAlignment="1">
      <alignment horizontal="center" vertical="center" wrapText="1"/>
    </xf>
    <xf numFmtId="0" fontId="4" fillId="0" borderId="37" xfId="0" applyFont="1" applyBorder="1" applyAlignment="1">
      <alignment horizontal="left"/>
    </xf>
    <xf numFmtId="0" fontId="4" fillId="0" borderId="35" xfId="0" applyFont="1" applyBorder="1" applyAlignment="1">
      <alignment horizontal="left" vertical="center" wrapText="1"/>
    </xf>
    <xf numFmtId="0" fontId="4" fillId="0" borderId="35" xfId="0" applyFont="1" applyBorder="1" applyAlignment="1">
      <alignment/>
    </xf>
    <xf numFmtId="0" fontId="4" fillId="0" borderId="36" xfId="0" applyFont="1" applyBorder="1" applyAlignment="1">
      <alignment/>
    </xf>
    <xf numFmtId="0" fontId="4" fillId="0" borderId="35" xfId="0" applyFont="1" applyBorder="1" applyAlignment="1">
      <alignment horizontal="center" vertical="center" wrapText="1"/>
    </xf>
    <xf numFmtId="0" fontId="4" fillId="0" borderId="35" xfId="0" applyFont="1" applyBorder="1" applyAlignment="1">
      <alignment horizontal="center" vertical="center"/>
    </xf>
    <xf numFmtId="0" fontId="4" fillId="0" borderId="36" xfId="0" applyFont="1" applyBorder="1" applyAlignment="1">
      <alignment wrapText="1"/>
    </xf>
    <xf numFmtId="0" fontId="4" fillId="0" borderId="37" xfId="0" applyFont="1" applyBorder="1" applyAlignment="1">
      <alignment/>
    </xf>
    <xf numFmtId="0" fontId="4" fillId="0" borderId="35" xfId="0" applyFont="1" applyBorder="1" applyAlignment="1">
      <alignment wrapText="1"/>
    </xf>
    <xf numFmtId="0" fontId="6" fillId="35" borderId="11" xfId="0" applyFont="1" applyFill="1" applyBorder="1" applyAlignment="1">
      <alignment horizontal="left" wrapText="1"/>
    </xf>
    <xf numFmtId="0" fontId="0" fillId="35" borderId="0" xfId="0" applyFill="1" applyAlignment="1">
      <alignment/>
    </xf>
    <xf numFmtId="0" fontId="6" fillId="35" borderId="10" xfId="0" applyFont="1" applyFill="1" applyBorder="1" applyAlignment="1">
      <alignment horizontal="center" wrapText="1"/>
    </xf>
    <xf numFmtId="0" fontId="4" fillId="35" borderId="11" xfId="0" applyFont="1" applyFill="1" applyBorder="1" applyAlignment="1">
      <alignment/>
    </xf>
    <xf numFmtId="0" fontId="4" fillId="35" borderId="12" xfId="0" applyFont="1" applyFill="1" applyBorder="1" applyAlignment="1">
      <alignment/>
    </xf>
    <xf numFmtId="0" fontId="4" fillId="0" borderId="17" xfId="0" applyFont="1" applyFill="1" applyBorder="1" applyAlignment="1">
      <alignment horizontal="right"/>
    </xf>
    <xf numFmtId="0" fontId="4" fillId="0" borderId="17" xfId="0" applyFont="1" applyFill="1" applyBorder="1" applyAlignment="1">
      <alignment horizontal="left" vertical="justify" wrapText="1"/>
    </xf>
    <xf numFmtId="0" fontId="0" fillId="0" borderId="0" xfId="0" applyFill="1" applyAlignment="1">
      <alignment/>
    </xf>
    <xf numFmtId="0" fontId="4" fillId="0" borderId="17" xfId="0" applyFont="1" applyFill="1" applyBorder="1" applyAlignment="1">
      <alignment horizontal="center" vertical="top" wrapText="1"/>
    </xf>
    <xf numFmtId="2" fontId="4" fillId="0" borderId="17" xfId="0" applyNumberFormat="1" applyFont="1" applyFill="1" applyBorder="1" applyAlignment="1">
      <alignment/>
    </xf>
    <xf numFmtId="0" fontId="4" fillId="0" borderId="46" xfId="0" applyFont="1" applyFill="1" applyBorder="1" applyAlignment="1">
      <alignment horizontal="left" vertical="justify" wrapText="1"/>
    </xf>
    <xf numFmtId="0" fontId="4" fillId="0" borderId="46" xfId="0" applyFont="1" applyFill="1" applyBorder="1" applyAlignment="1">
      <alignment wrapText="1"/>
    </xf>
    <xf numFmtId="0" fontId="4" fillId="0" borderId="46" xfId="0" applyFont="1" applyFill="1" applyBorder="1" applyAlignment="1">
      <alignment horizontal="center"/>
    </xf>
    <xf numFmtId="0" fontId="4" fillId="0" borderId="17" xfId="0" applyFont="1" applyFill="1" applyBorder="1" applyAlignment="1">
      <alignment horizontal="left" vertical="justify"/>
    </xf>
    <xf numFmtId="0" fontId="4" fillId="0" borderId="17" xfId="0" applyFont="1" applyFill="1" applyBorder="1" applyAlignment="1">
      <alignment horizontal="left" vertical="justify" wrapText="1" shrinkToFit="1"/>
    </xf>
    <xf numFmtId="0" fontId="4" fillId="0" borderId="17" xfId="0" applyFont="1" applyFill="1" applyBorder="1" applyAlignment="1">
      <alignment/>
    </xf>
    <xf numFmtId="0" fontId="4" fillId="0" borderId="21" xfId="0" applyFont="1" applyFill="1" applyBorder="1" applyAlignment="1">
      <alignment horizontal="center" vertical="top" wrapText="1"/>
    </xf>
    <xf numFmtId="49" fontId="4" fillId="0" borderId="17" xfId="0" applyNumberFormat="1" applyFont="1" applyFill="1" applyBorder="1" applyAlignment="1">
      <alignment horizontal="right"/>
    </xf>
    <xf numFmtId="0" fontId="6" fillId="35" borderId="17" xfId="0" applyFont="1" applyFill="1" applyBorder="1" applyAlignment="1">
      <alignment horizontal="center" wrapText="1"/>
    </xf>
    <xf numFmtId="0" fontId="6" fillId="35" borderId="17" xfId="0" applyFont="1" applyFill="1" applyBorder="1" applyAlignment="1">
      <alignment horizontal="left" wrapText="1"/>
    </xf>
    <xf numFmtId="0" fontId="4" fillId="35" borderId="17" xfId="0" applyFont="1" applyFill="1" applyBorder="1" applyAlignment="1">
      <alignment/>
    </xf>
    <xf numFmtId="0" fontId="6" fillId="35" borderId="17" xfId="0" applyFont="1" applyFill="1" applyBorder="1" applyAlignment="1">
      <alignment horizontal="center" vertical="center" wrapText="1"/>
    </xf>
    <xf numFmtId="0" fontId="1" fillId="35" borderId="17" xfId="0" applyFont="1" applyFill="1" applyBorder="1" applyAlignment="1">
      <alignment/>
    </xf>
    <xf numFmtId="0" fontId="0" fillId="0" borderId="17" xfId="0" applyFill="1" applyBorder="1" applyAlignment="1">
      <alignment/>
    </xf>
    <xf numFmtId="0" fontId="0" fillId="0" borderId="17" xfId="0" applyBorder="1" applyAlignment="1">
      <alignment wrapText="1"/>
    </xf>
    <xf numFmtId="0" fontId="4" fillId="0" borderId="17" xfId="0" applyFont="1" applyBorder="1" applyAlignment="1">
      <alignment horizontal="left" wrapText="1"/>
    </xf>
    <xf numFmtId="49" fontId="4" fillId="0" borderId="17" xfId="0" applyNumberFormat="1" applyFont="1" applyBorder="1" applyAlignment="1">
      <alignment horizontal="center" vertical="center"/>
    </xf>
    <xf numFmtId="0" fontId="0" fillId="0" borderId="17" xfId="0" applyFont="1" applyBorder="1" applyAlignment="1">
      <alignment horizontal="center" vertical="center" wrapText="1"/>
    </xf>
    <xf numFmtId="0" fontId="2" fillId="0" borderId="17" xfId="0" applyFont="1" applyBorder="1" applyAlignment="1">
      <alignment horizontal="center" vertical="center" wrapText="1"/>
    </xf>
    <xf numFmtId="1" fontId="4" fillId="0" borderId="17" xfId="0" applyNumberFormat="1" applyFont="1" applyBorder="1" applyAlignment="1">
      <alignment horizontal="center" vertical="center"/>
    </xf>
    <xf numFmtId="0" fontId="4" fillId="0" borderId="0" xfId="0" applyFont="1" applyBorder="1" applyAlignment="1">
      <alignment horizontal="left" wrapText="1"/>
    </xf>
    <xf numFmtId="0" fontId="4" fillId="0" borderId="47" xfId="0" applyFont="1" applyFill="1" applyBorder="1" applyAlignment="1">
      <alignment horizontal="left" wrapText="1"/>
    </xf>
    <xf numFmtId="0" fontId="0" fillId="0" borderId="48" xfId="0" applyBorder="1" applyAlignment="1">
      <alignment/>
    </xf>
    <xf numFmtId="0" fontId="0" fillId="0" borderId="49" xfId="0" applyBorder="1" applyAlignment="1">
      <alignment/>
    </xf>
    <xf numFmtId="0" fontId="4" fillId="0" borderId="10" xfId="0" applyFont="1" applyFill="1" applyBorder="1" applyAlignment="1">
      <alignment/>
    </xf>
    <xf numFmtId="0" fontId="0" fillId="0" borderId="11" xfId="0" applyFont="1" applyBorder="1" applyAlignment="1">
      <alignment/>
    </xf>
    <xf numFmtId="0" fontId="0" fillId="0" borderId="12" xfId="0" applyFont="1" applyBorder="1" applyAlignment="1">
      <alignment/>
    </xf>
    <xf numFmtId="0" fontId="0" fillId="0" borderId="0" xfId="0" applyFont="1" applyAlignment="1">
      <alignment/>
    </xf>
    <xf numFmtId="0" fontId="4" fillId="0" borderId="26" xfId="0" applyFont="1" applyFill="1" applyBorder="1" applyAlignment="1">
      <alignment/>
    </xf>
    <xf numFmtId="0" fontId="0" fillId="0" borderId="47" xfId="0" applyFont="1" applyBorder="1" applyAlignment="1">
      <alignment/>
    </xf>
    <xf numFmtId="0" fontId="0" fillId="0" borderId="50" xfId="0" applyFont="1" applyBorder="1" applyAlignment="1">
      <alignment/>
    </xf>
    <xf numFmtId="0" fontId="4" fillId="0" borderId="26" xfId="0" applyFont="1" applyFill="1" applyBorder="1" applyAlignment="1">
      <alignment horizontal="center"/>
    </xf>
    <xf numFmtId="0" fontId="4" fillId="0" borderId="0" xfId="0" applyFont="1" applyFill="1" applyBorder="1" applyAlignment="1">
      <alignment wrapText="1"/>
    </xf>
    <xf numFmtId="0" fontId="4" fillId="0" borderId="26" xfId="0" applyFont="1" applyFill="1" applyBorder="1" applyAlignment="1">
      <alignment wrapText="1"/>
    </xf>
    <xf numFmtId="0" fontId="6" fillId="0" borderId="25" xfId="0" applyFont="1" applyFill="1" applyBorder="1" applyAlignment="1">
      <alignment horizontal="center" wrapText="1"/>
    </xf>
    <xf numFmtId="0" fontId="6" fillId="0" borderId="25" xfId="0" applyFont="1" applyFill="1" applyBorder="1" applyAlignment="1">
      <alignment horizontal="center"/>
    </xf>
    <xf numFmtId="0" fontId="4" fillId="0" borderId="48" xfId="0" applyFont="1" applyFill="1" applyBorder="1" applyAlignment="1">
      <alignment horizontal="left" wrapText="1"/>
    </xf>
    <xf numFmtId="0" fontId="4" fillId="0" borderId="17" xfId="0" applyFont="1" applyBorder="1" applyAlignment="1">
      <alignment horizontal="center"/>
    </xf>
    <xf numFmtId="0" fontId="0" fillId="0" borderId="17" xfId="0" applyFont="1" applyBorder="1" applyAlignment="1">
      <alignment/>
    </xf>
    <xf numFmtId="0" fontId="4" fillId="0" borderId="17" xfId="0" applyFont="1" applyBorder="1" applyAlignment="1">
      <alignment horizontal="center" wrapText="1"/>
    </xf>
    <xf numFmtId="0" fontId="0" fillId="0" borderId="17" xfId="0" applyFont="1" applyFill="1" applyBorder="1" applyAlignment="1">
      <alignment/>
    </xf>
    <xf numFmtId="0" fontId="0" fillId="0" borderId="17" xfId="0" applyFill="1" applyBorder="1" applyAlignment="1">
      <alignment wrapText="1"/>
    </xf>
    <xf numFmtId="2" fontId="0" fillId="0" borderId="17" xfId="0" applyNumberFormat="1" applyFill="1" applyBorder="1" applyAlignment="1">
      <alignment/>
    </xf>
    <xf numFmtId="0" fontId="4" fillId="0" borderId="17" xfId="0" applyFont="1" applyBorder="1" applyAlignment="1">
      <alignment horizontal="justify"/>
    </xf>
    <xf numFmtId="0" fontId="4" fillId="34" borderId="17" xfId="0" applyFont="1" applyFill="1" applyBorder="1" applyAlignment="1">
      <alignment horizontal="center" vertical="center" wrapText="1"/>
    </xf>
    <xf numFmtId="0" fontId="26" fillId="0" borderId="17" xfId="0" applyFont="1" applyBorder="1" applyAlignment="1">
      <alignment horizontal="justify"/>
    </xf>
    <xf numFmtId="0" fontId="8" fillId="0" borderId="17" xfId="0" applyFont="1" applyBorder="1" applyAlignment="1">
      <alignment horizontal="justify"/>
    </xf>
    <xf numFmtId="187" fontId="7" fillId="0" borderId="17" xfId="0" applyNumberFormat="1" applyFont="1" applyBorder="1" applyAlignment="1">
      <alignment horizontal="center" vertical="top" wrapText="1"/>
    </xf>
    <xf numFmtId="0" fontId="8" fillId="0" borderId="17" xfId="0" applyFont="1" applyBorder="1" applyAlignment="1">
      <alignment horizontal="center"/>
    </xf>
    <xf numFmtId="187" fontId="27" fillId="0" borderId="17" xfId="0" applyNumberFormat="1" applyFont="1" applyBorder="1" applyAlignment="1">
      <alignment horizontal="center" vertical="top" wrapText="1"/>
    </xf>
    <xf numFmtId="49" fontId="0" fillId="0" borderId="17" xfId="0" applyNumberFormat="1" applyFont="1" applyBorder="1" applyAlignment="1">
      <alignment/>
    </xf>
    <xf numFmtId="0" fontId="0" fillId="0" borderId="17" xfId="0" applyBorder="1" applyAlignment="1">
      <alignment horizontal="justify"/>
    </xf>
    <xf numFmtId="0" fontId="23" fillId="0" borderId="17" xfId="0" applyFont="1" applyBorder="1" applyAlignment="1">
      <alignment vertical="center" wrapText="1"/>
    </xf>
    <xf numFmtId="0" fontId="0" fillId="0" borderId="17" xfId="0" applyFont="1" applyFill="1" applyBorder="1" applyAlignment="1">
      <alignment wrapText="1"/>
    </xf>
    <xf numFmtId="0" fontId="4" fillId="0" borderId="22"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51" xfId="0" applyFont="1" applyBorder="1" applyAlignment="1">
      <alignment horizontal="center" wrapText="1"/>
    </xf>
    <xf numFmtId="0" fontId="4" fillId="0" borderId="0" xfId="0" applyFont="1" applyBorder="1" applyAlignment="1">
      <alignment horizontal="center" wrapText="1"/>
    </xf>
    <xf numFmtId="0" fontId="4" fillId="0" borderId="52" xfId="0" applyFont="1" applyBorder="1" applyAlignment="1">
      <alignment horizontal="left" wrapText="1"/>
    </xf>
    <xf numFmtId="0" fontId="4" fillId="0" borderId="16" xfId="0" applyFont="1" applyBorder="1" applyAlignment="1">
      <alignment horizontal="left" wrapText="1"/>
    </xf>
    <xf numFmtId="0" fontId="4" fillId="0" borderId="16" xfId="0" applyFont="1" applyBorder="1" applyAlignment="1">
      <alignment horizontal="center" wrapText="1"/>
    </xf>
    <xf numFmtId="0" fontId="25" fillId="0" borderId="17" xfId="0" applyFont="1" applyBorder="1" applyAlignment="1">
      <alignment horizontal="center"/>
    </xf>
    <xf numFmtId="0" fontId="1" fillId="0" borderId="11" xfId="0" applyFont="1" applyBorder="1" applyAlignment="1">
      <alignment horizontal="left"/>
    </xf>
    <xf numFmtId="0" fontId="1" fillId="0" borderId="12" xfId="0" applyFont="1" applyBorder="1" applyAlignment="1">
      <alignment horizontal="left"/>
    </xf>
    <xf numFmtId="0" fontId="1" fillId="0" borderId="10" xfId="0" applyFont="1" applyBorder="1" applyAlignment="1">
      <alignment horizontal="left"/>
    </xf>
    <xf numFmtId="0" fontId="1" fillId="0" borderId="44" xfId="0" applyFont="1" applyBorder="1" applyAlignment="1">
      <alignment/>
    </xf>
    <xf numFmtId="0" fontId="1" fillId="0" borderId="0" xfId="0" applyFont="1" applyBorder="1" applyAlignment="1">
      <alignment/>
    </xf>
    <xf numFmtId="0" fontId="1" fillId="0" borderId="52" xfId="0" applyFont="1" applyBorder="1" applyAlignment="1">
      <alignment/>
    </xf>
    <xf numFmtId="49" fontId="1" fillId="0" borderId="26" xfId="0" applyNumberFormat="1" applyFont="1" applyBorder="1" applyAlignment="1">
      <alignment/>
    </xf>
    <xf numFmtId="0" fontId="1" fillId="0" borderId="50" xfId="0" applyFont="1" applyBorder="1" applyAlignment="1">
      <alignment/>
    </xf>
    <xf numFmtId="187" fontId="4" fillId="0" borderId="17" xfId="0" applyNumberFormat="1" applyFont="1" applyBorder="1" applyAlignment="1">
      <alignment horizontal="center"/>
    </xf>
    <xf numFmtId="0" fontId="4" fillId="0" borderId="0" xfId="0" applyFont="1" applyBorder="1" applyAlignment="1">
      <alignment horizontal="justify"/>
    </xf>
    <xf numFmtId="0" fontId="4" fillId="0" borderId="52" xfId="0" applyFont="1" applyBorder="1" applyAlignment="1">
      <alignment horizontal="justify"/>
    </xf>
    <xf numFmtId="0" fontId="4" fillId="0" borderId="53" xfId="0" applyFont="1" applyBorder="1" applyAlignment="1">
      <alignment horizontal="justify"/>
    </xf>
    <xf numFmtId="49" fontId="1" fillId="0" borderId="17" xfId="0" applyNumberFormat="1" applyFont="1" applyBorder="1" applyAlignment="1">
      <alignment/>
    </xf>
    <xf numFmtId="187" fontId="4" fillId="0" borderId="17" xfId="0" applyNumberFormat="1" applyFont="1" applyBorder="1" applyAlignment="1">
      <alignment horizontal="center" wrapText="1"/>
    </xf>
    <xf numFmtId="49" fontId="1" fillId="0" borderId="53" xfId="0" applyNumberFormat="1" applyFont="1" applyBorder="1" applyAlignment="1">
      <alignment/>
    </xf>
    <xf numFmtId="0" fontId="28" fillId="36" borderId="54" xfId="0" applyFont="1" applyFill="1" applyBorder="1" applyAlignment="1">
      <alignment horizontal="left"/>
    </xf>
    <xf numFmtId="0" fontId="28" fillId="36" borderId="54" xfId="0" applyFont="1" applyFill="1" applyBorder="1" applyAlignment="1">
      <alignment horizontal="left" vertical="center" wrapText="1"/>
    </xf>
    <xf numFmtId="0" fontId="28" fillId="36" borderId="54" xfId="0" applyFont="1" applyFill="1" applyBorder="1" applyAlignment="1">
      <alignment horizontal="center" vertical="center"/>
    </xf>
    <xf numFmtId="0" fontId="13" fillId="36" borderId="54" xfId="0" applyFont="1" applyFill="1" applyBorder="1" applyAlignment="1">
      <alignment horizontal="center" vertical="center"/>
    </xf>
    <xf numFmtId="0" fontId="28" fillId="36" borderId="54" xfId="0" applyFont="1" applyFill="1" applyBorder="1" applyAlignment="1">
      <alignment/>
    </xf>
    <xf numFmtId="0" fontId="28" fillId="36" borderId="54" xfId="0" applyFont="1" applyFill="1" applyBorder="1" applyAlignment="1">
      <alignment wrapText="1"/>
    </xf>
    <xf numFmtId="0" fontId="28" fillId="36" borderId="54" xfId="0" applyFont="1" applyFill="1" applyBorder="1" applyAlignment="1">
      <alignment horizontal="center" vertical="center" wrapText="1"/>
    </xf>
    <xf numFmtId="49" fontId="28" fillId="36" borderId="54" xfId="0" applyNumberFormat="1" applyFont="1" applyFill="1" applyBorder="1" applyAlignment="1">
      <alignment/>
    </xf>
    <xf numFmtId="0" fontId="28" fillId="37" borderId="17" xfId="0" applyFont="1" applyFill="1" applyBorder="1" applyAlignment="1">
      <alignment/>
    </xf>
    <xf numFmtId="0" fontId="0" fillId="34" borderId="17" xfId="0" applyFill="1" applyBorder="1" applyAlignment="1">
      <alignment/>
    </xf>
    <xf numFmtId="0" fontId="4" fillId="0" borderId="17" xfId="0" applyFont="1" applyBorder="1" applyAlignment="1">
      <alignment vertical="center" wrapText="1"/>
    </xf>
    <xf numFmtId="16" fontId="1" fillId="0" borderId="17" xfId="0" applyNumberFormat="1" applyFont="1" applyBorder="1" applyAlignment="1">
      <alignment/>
    </xf>
    <xf numFmtId="0" fontId="1" fillId="0" borderId="17" xfId="0" applyFont="1" applyBorder="1" applyAlignment="1">
      <alignment wrapText="1"/>
    </xf>
    <xf numFmtId="0" fontId="1" fillId="0" borderId="17" xfId="0" applyFont="1" applyBorder="1" applyAlignment="1">
      <alignment vertical="top" wrapText="1"/>
    </xf>
    <xf numFmtId="0" fontId="1" fillId="0" borderId="17" xfId="0" applyFont="1" applyBorder="1" applyAlignment="1">
      <alignment horizontal="center" vertical="center"/>
    </xf>
    <xf numFmtId="16" fontId="1" fillId="34" borderId="17" xfId="0" applyNumberFormat="1" applyFont="1" applyFill="1" applyBorder="1" applyAlignment="1">
      <alignment/>
    </xf>
    <xf numFmtId="0" fontId="1" fillId="34" borderId="17" xfId="0" applyFont="1" applyFill="1" applyBorder="1" applyAlignment="1">
      <alignment wrapText="1"/>
    </xf>
    <xf numFmtId="0" fontId="1" fillId="34" borderId="17" xfId="0" applyFont="1" applyFill="1" applyBorder="1" applyAlignment="1">
      <alignment vertical="top" wrapText="1"/>
    </xf>
    <xf numFmtId="0" fontId="1" fillId="34" borderId="17" xfId="0" applyFont="1" applyFill="1" applyBorder="1" applyAlignment="1">
      <alignment horizontal="center" vertical="center"/>
    </xf>
    <xf numFmtId="0" fontId="1" fillId="34" borderId="17" xfId="0" applyFont="1" applyFill="1" applyBorder="1" applyAlignment="1">
      <alignment/>
    </xf>
    <xf numFmtId="0" fontId="4" fillId="34" borderId="17" xfId="0" applyFont="1" applyFill="1" applyBorder="1" applyAlignment="1">
      <alignment horizontal="left" wrapText="1"/>
    </xf>
    <xf numFmtId="49" fontId="6" fillId="0" borderId="17" xfId="0" applyNumberFormat="1" applyFont="1" applyFill="1" applyBorder="1" applyAlignment="1">
      <alignment horizontal="center" vertical="center" wrapText="1"/>
    </xf>
    <xf numFmtId="0" fontId="10" fillId="0" borderId="17" xfId="0" applyFont="1" applyBorder="1" applyAlignment="1">
      <alignment horizontal="left" vertical="center" wrapText="1"/>
    </xf>
    <xf numFmtId="0" fontId="10" fillId="0" borderId="17" xfId="0" applyFont="1" applyBorder="1" applyAlignment="1">
      <alignment horizontal="center" vertical="center" wrapText="1"/>
    </xf>
    <xf numFmtId="49" fontId="4" fillId="0" borderId="17" xfId="0" applyNumberFormat="1" applyFont="1" applyFill="1" applyBorder="1" applyAlignment="1">
      <alignment horizontal="center" wrapText="1"/>
    </xf>
    <xf numFmtId="0" fontId="10" fillId="0" borderId="17" xfId="0" applyFont="1" applyFill="1" applyBorder="1" applyAlignment="1">
      <alignment horizontal="left" vertical="center" wrapText="1"/>
    </xf>
    <xf numFmtId="0" fontId="10" fillId="0" borderId="17" xfId="0" applyFont="1" applyFill="1" applyBorder="1" applyAlignment="1">
      <alignment horizontal="center" vertical="center" wrapText="1"/>
    </xf>
    <xf numFmtId="187" fontId="4" fillId="0" borderId="35" xfId="0" applyNumberFormat="1" applyFont="1" applyBorder="1" applyAlignment="1">
      <alignment horizontal="center" vertical="center"/>
    </xf>
    <xf numFmtId="1" fontId="4" fillId="0" borderId="35" xfId="0" applyNumberFormat="1" applyFont="1" applyBorder="1" applyAlignment="1">
      <alignment horizontal="center" vertical="center"/>
    </xf>
    <xf numFmtId="187" fontId="1" fillId="0" borderId="35" xfId="0" applyNumberFormat="1" applyFont="1" applyBorder="1" applyAlignment="1">
      <alignment horizontal="center" vertical="center"/>
    </xf>
    <xf numFmtId="187" fontId="1" fillId="0" borderId="42" xfId="0" applyNumberFormat="1" applyFont="1" applyBorder="1" applyAlignment="1">
      <alignment horizontal="center" vertical="center"/>
    </xf>
    <xf numFmtId="0" fontId="2" fillId="0" borderId="55" xfId="0" applyFont="1" applyBorder="1" applyAlignment="1">
      <alignment horizontal="center" wrapText="1"/>
    </xf>
    <xf numFmtId="0" fontId="2" fillId="0" borderId="56" xfId="0" applyFont="1" applyBorder="1" applyAlignment="1">
      <alignment horizontal="center" wrapText="1"/>
    </xf>
    <xf numFmtId="0" fontId="2" fillId="0" borderId="16" xfId="0" applyFont="1" applyBorder="1" applyAlignment="1">
      <alignment horizontal="center"/>
    </xf>
    <xf numFmtId="0" fontId="2" fillId="0" borderId="17" xfId="0" applyFont="1" applyBorder="1" applyAlignment="1">
      <alignment horizontal="justify" wrapText="1"/>
    </xf>
    <xf numFmtId="0" fontId="2" fillId="0" borderId="57" xfId="0" applyFont="1" applyBorder="1" applyAlignment="1">
      <alignment horizontal="center" wrapText="1"/>
    </xf>
    <xf numFmtId="0" fontId="6" fillId="35" borderId="10" xfId="0" applyFont="1" applyFill="1" applyBorder="1" applyAlignment="1">
      <alignment horizontal="center"/>
    </xf>
    <xf numFmtId="0" fontId="0" fillId="35" borderId="11" xfId="0" applyFill="1" applyBorder="1" applyAlignment="1">
      <alignment/>
    </xf>
    <xf numFmtId="0" fontId="0" fillId="35" borderId="12" xfId="0" applyFill="1" applyBorder="1" applyAlignment="1">
      <alignment/>
    </xf>
    <xf numFmtId="0" fontId="0" fillId="35" borderId="17" xfId="0" applyFill="1" applyBorder="1" applyAlignment="1">
      <alignment/>
    </xf>
    <xf numFmtId="0" fontId="4" fillId="35" borderId="17" xfId="0" applyFont="1" applyFill="1" applyBorder="1" applyAlignment="1">
      <alignment horizontal="center" vertical="center" wrapText="1"/>
    </xf>
    <xf numFmtId="49" fontId="23" fillId="35" borderId="17" xfId="0" applyNumberFormat="1" applyFont="1" applyFill="1" applyBorder="1" applyAlignment="1">
      <alignment horizontal="center" vertical="top" wrapText="1"/>
    </xf>
    <xf numFmtId="0" fontId="9" fillId="35" borderId="17" xfId="0" applyFont="1" applyFill="1" applyBorder="1" applyAlignment="1">
      <alignment horizontal="center" vertical="top" wrapText="1"/>
    </xf>
    <xf numFmtId="0" fontId="2" fillId="35" borderId="17" xfId="0" applyFont="1" applyFill="1" applyBorder="1" applyAlignment="1">
      <alignment horizontal="center" vertical="top" wrapText="1"/>
    </xf>
    <xf numFmtId="0" fontId="6" fillId="0" borderId="58" xfId="0" applyFont="1" applyFill="1" applyBorder="1" applyAlignment="1">
      <alignment horizontal="center" wrapText="1"/>
    </xf>
    <xf numFmtId="0" fontId="0" fillId="0" borderId="59" xfId="0" applyFill="1" applyBorder="1" applyAlignment="1">
      <alignment/>
    </xf>
    <xf numFmtId="0" fontId="0" fillId="0" borderId="60" xfId="0" applyFill="1" applyBorder="1" applyAlignment="1">
      <alignment/>
    </xf>
    <xf numFmtId="0" fontId="6" fillId="35" borderId="58" xfId="0" applyFont="1" applyFill="1" applyBorder="1" applyAlignment="1">
      <alignment horizontal="center" wrapText="1"/>
    </xf>
    <xf numFmtId="0" fontId="6" fillId="35" borderId="59" xfId="0" applyFont="1" applyFill="1" applyBorder="1" applyAlignment="1">
      <alignment horizontal="left" wrapText="1"/>
    </xf>
    <xf numFmtId="0" fontId="0" fillId="35" borderId="59" xfId="0" applyFill="1" applyBorder="1" applyAlignment="1">
      <alignment/>
    </xf>
    <xf numFmtId="0" fontId="0" fillId="35" borderId="60" xfId="0" applyFill="1" applyBorder="1" applyAlignment="1">
      <alignment/>
    </xf>
    <xf numFmtId="0" fontId="0" fillId="35" borderId="0" xfId="0" applyFill="1" applyAlignment="1">
      <alignment horizontal="center" vertical="center"/>
    </xf>
    <xf numFmtId="0" fontId="1" fillId="35" borderId="17" xfId="0" applyFont="1" applyFill="1" applyBorder="1" applyAlignment="1">
      <alignment vertical="top" wrapText="1"/>
    </xf>
    <xf numFmtId="0" fontId="1" fillId="35" borderId="17" xfId="0" applyFont="1" applyFill="1" applyBorder="1" applyAlignment="1">
      <alignment horizontal="center" vertical="center"/>
    </xf>
    <xf numFmtId="0" fontId="1" fillId="35" borderId="17" xfId="0" applyFont="1" applyFill="1" applyBorder="1" applyAlignment="1">
      <alignment/>
    </xf>
    <xf numFmtId="0" fontId="1" fillId="35" borderId="11" xfId="0" applyFont="1" applyFill="1" applyBorder="1" applyAlignment="1">
      <alignment/>
    </xf>
    <xf numFmtId="0" fontId="1" fillId="35" borderId="12" xfId="0" applyFont="1" applyFill="1" applyBorder="1" applyAlignment="1">
      <alignment/>
    </xf>
    <xf numFmtId="0" fontId="6" fillId="0" borderId="0" xfId="0" applyFont="1" applyFill="1" applyBorder="1" applyAlignment="1">
      <alignment horizontal="center" vertical="center" wrapText="1"/>
    </xf>
    <xf numFmtId="187" fontId="17" fillId="0" borderId="0" xfId="0" applyNumberFormat="1" applyFont="1" applyFill="1" applyBorder="1" applyAlignment="1">
      <alignment vertical="center"/>
    </xf>
    <xf numFmtId="0" fontId="0" fillId="0" borderId="0" xfId="0" applyFill="1" applyBorder="1" applyAlignment="1">
      <alignment/>
    </xf>
    <xf numFmtId="4" fontId="4" fillId="0" borderId="0" xfId="0" applyNumberFormat="1" applyFont="1" applyFill="1" applyBorder="1" applyAlignment="1">
      <alignment horizontal="center" wrapText="1"/>
    </xf>
    <xf numFmtId="187" fontId="4" fillId="0" borderId="0" xfId="0" applyNumberFormat="1" applyFont="1" applyFill="1" applyBorder="1" applyAlignment="1">
      <alignment horizontal="center" wrapText="1"/>
    </xf>
    <xf numFmtId="0" fontId="4" fillId="0" borderId="0" xfId="0" applyFont="1" applyFill="1" applyBorder="1" applyAlignment="1">
      <alignment horizontal="center" vertical="center" wrapText="1"/>
    </xf>
    <xf numFmtId="187" fontId="0" fillId="0" borderId="0" xfId="0" applyNumberFormat="1" applyAlignment="1">
      <alignment/>
    </xf>
    <xf numFmtId="0" fontId="6" fillId="32" borderId="17" xfId="0" applyFont="1" applyFill="1" applyBorder="1" applyAlignment="1">
      <alignment horizontal="center" wrapText="1"/>
    </xf>
    <xf numFmtId="0" fontId="6" fillId="32" borderId="17" xfId="0" applyFont="1" applyFill="1" applyBorder="1" applyAlignment="1">
      <alignment horizontal="left" wrapText="1"/>
    </xf>
    <xf numFmtId="0" fontId="6" fillId="32" borderId="17" xfId="0" applyFont="1" applyFill="1" applyBorder="1" applyAlignment="1">
      <alignment horizontal="center" vertical="center" wrapText="1"/>
    </xf>
    <xf numFmtId="0" fontId="6" fillId="32" borderId="10" xfId="0" applyFont="1" applyFill="1" applyBorder="1" applyAlignment="1">
      <alignment horizontal="center" wrapText="1"/>
    </xf>
    <xf numFmtId="0" fontId="6" fillId="32" borderId="61" xfId="0" applyFont="1" applyFill="1" applyBorder="1" applyAlignment="1">
      <alignment horizontal="left" wrapText="1"/>
    </xf>
    <xf numFmtId="0" fontId="6" fillId="32" borderId="62" xfId="0" applyFont="1" applyFill="1" applyBorder="1" applyAlignment="1">
      <alignment horizontal="left" wrapText="1"/>
    </xf>
    <xf numFmtId="0" fontId="16" fillId="32" borderId="17" xfId="0" applyFont="1" applyFill="1" applyBorder="1" applyAlignment="1">
      <alignment horizontal="center"/>
    </xf>
    <xf numFmtId="0" fontId="12" fillId="32" borderId="62" xfId="0" applyFont="1" applyFill="1" applyBorder="1" applyAlignment="1">
      <alignment wrapText="1"/>
    </xf>
    <xf numFmtId="0" fontId="29" fillId="32" borderId="17" xfId="0" applyFont="1" applyFill="1" applyBorder="1" applyAlignment="1">
      <alignment horizontal="center" vertical="center" wrapText="1"/>
    </xf>
    <xf numFmtId="0" fontId="30" fillId="32" borderId="17" xfId="0" applyFont="1" applyFill="1" applyBorder="1" applyAlignment="1">
      <alignment horizontal="center" vertical="center" wrapText="1"/>
    </xf>
    <xf numFmtId="0" fontId="30" fillId="32" borderId="17" xfId="0" applyFont="1" applyFill="1" applyBorder="1" applyAlignment="1">
      <alignment horizontal="center" vertical="center"/>
    </xf>
    <xf numFmtId="0" fontId="1" fillId="32" borderId="17" xfId="0" applyFont="1" applyFill="1" applyBorder="1" applyAlignment="1">
      <alignment horizontal="center" vertical="center" wrapText="1"/>
    </xf>
    <xf numFmtId="0" fontId="1" fillId="32" borderId="17" xfId="0" applyFont="1" applyFill="1" applyBorder="1" applyAlignment="1">
      <alignment horizontal="center" vertical="center"/>
    </xf>
    <xf numFmtId="0" fontId="29" fillId="32" borderId="11" xfId="0" applyFont="1" applyFill="1" applyBorder="1" applyAlignment="1">
      <alignment horizontal="center" vertical="center" wrapText="1"/>
    </xf>
    <xf numFmtId="0" fontId="29" fillId="32" borderId="61" xfId="0" applyFont="1" applyFill="1" applyBorder="1" applyAlignment="1">
      <alignment horizontal="center" vertical="center" wrapText="1"/>
    </xf>
    <xf numFmtId="0" fontId="31" fillId="0" borderId="17" xfId="0" applyFont="1" applyBorder="1" applyAlignment="1">
      <alignment vertical="center" wrapText="1"/>
    </xf>
    <xf numFmtId="187" fontId="4" fillId="0" borderId="17" xfId="0" applyNumberFormat="1" applyFont="1" applyBorder="1" applyAlignment="1">
      <alignment/>
    </xf>
    <xf numFmtId="0" fontId="4" fillId="32" borderId="17" xfId="0" applyFont="1" applyFill="1" applyBorder="1" applyAlignment="1">
      <alignment/>
    </xf>
    <xf numFmtId="0" fontId="4" fillId="0" borderId="17" xfId="0" applyFont="1" applyBorder="1" applyAlignment="1">
      <alignment/>
    </xf>
    <xf numFmtId="187" fontId="7" fillId="0" borderId="17" xfId="0" applyNumberFormat="1" applyFont="1" applyBorder="1" applyAlignment="1">
      <alignment horizontal="center" vertical="center"/>
    </xf>
    <xf numFmtId="187" fontId="7" fillId="32" borderId="17" xfId="0" applyNumberFormat="1" applyFont="1" applyFill="1" applyBorder="1" applyAlignment="1">
      <alignment horizontal="center" vertical="center"/>
    </xf>
    <xf numFmtId="186" fontId="4" fillId="0" borderId="17" xfId="0" applyNumberFormat="1" applyFont="1" applyBorder="1" applyAlignment="1">
      <alignment horizontal="center" vertical="center"/>
    </xf>
    <xf numFmtId="0" fontId="7" fillId="0" borderId="17" xfId="0" applyFont="1" applyBorder="1" applyAlignment="1">
      <alignment horizontal="center" vertical="center"/>
    </xf>
    <xf numFmtId="0" fontId="7" fillId="0" borderId="17" xfId="0" applyFont="1" applyBorder="1" applyAlignment="1">
      <alignment horizontal="center" vertical="center" wrapText="1"/>
    </xf>
    <xf numFmtId="0" fontId="7" fillId="0" borderId="17" xfId="0" applyFont="1" applyBorder="1" applyAlignment="1">
      <alignment vertical="center" wrapText="1"/>
    </xf>
    <xf numFmtId="0" fontId="4" fillId="0" borderId="17" xfId="0" applyFont="1" applyBorder="1" applyAlignment="1">
      <alignment wrapText="1"/>
    </xf>
    <xf numFmtId="49" fontId="4" fillId="0" borderId="17" xfId="0" applyNumberFormat="1" applyFont="1" applyBorder="1" applyAlignment="1">
      <alignment horizontal="center"/>
    </xf>
    <xf numFmtId="0" fontId="4" fillId="0" borderId="17" xfId="0" applyFont="1" applyBorder="1" applyAlignment="1">
      <alignment horizontal="center" vertical="top" wrapText="1"/>
    </xf>
    <xf numFmtId="0" fontId="4" fillId="0" borderId="0" xfId="0" applyFont="1" applyAlignment="1">
      <alignment/>
    </xf>
    <xf numFmtId="0" fontId="4" fillId="0" borderId="17" xfId="0" applyFont="1" applyBorder="1" applyAlignment="1">
      <alignment horizontal="left" vertical="justify" wrapText="1"/>
    </xf>
    <xf numFmtId="49" fontId="4" fillId="0" borderId="17" xfId="0" applyNumberFormat="1" applyFont="1" applyBorder="1" applyAlignment="1">
      <alignment horizontal="center" vertical="center" wrapText="1"/>
    </xf>
    <xf numFmtId="0" fontId="6" fillId="38" borderId="62" xfId="0" applyFont="1" applyFill="1" applyBorder="1" applyAlignment="1">
      <alignment vertical="center" wrapText="1"/>
    </xf>
    <xf numFmtId="0" fontId="6" fillId="38" borderId="17" xfId="0" applyFont="1" applyFill="1" applyBorder="1" applyAlignment="1">
      <alignment horizontal="center" wrapText="1"/>
    </xf>
    <xf numFmtId="0" fontId="1" fillId="38" borderId="17" xfId="0" applyFont="1" applyFill="1" applyBorder="1" applyAlignment="1">
      <alignment/>
    </xf>
    <xf numFmtId="0" fontId="0" fillId="38" borderId="0" xfId="0" applyFill="1" applyAlignment="1">
      <alignment/>
    </xf>
    <xf numFmtId="4" fontId="4" fillId="0" borderId="17" xfId="0" applyNumberFormat="1" applyFont="1" applyFill="1" applyBorder="1" applyAlignment="1">
      <alignment horizontal="center" wrapText="1"/>
    </xf>
    <xf numFmtId="2" fontId="4" fillId="0" borderId="17" xfId="0" applyNumberFormat="1" applyFont="1" applyBorder="1" applyAlignment="1">
      <alignment horizontal="center" vertical="center" wrapText="1"/>
    </xf>
    <xf numFmtId="4" fontId="4" fillId="0" borderId="0" xfId="0" applyNumberFormat="1" applyFont="1" applyBorder="1" applyAlignment="1">
      <alignment horizontal="center" wrapText="1"/>
    </xf>
    <xf numFmtId="4" fontId="4" fillId="0" borderId="0" xfId="0" applyNumberFormat="1" applyFont="1" applyBorder="1" applyAlignment="1">
      <alignment wrapText="1"/>
    </xf>
    <xf numFmtId="187" fontId="4" fillId="0" borderId="17" xfId="0" applyNumberFormat="1" applyFont="1" applyBorder="1" applyAlignment="1">
      <alignment horizontal="center" vertical="center" wrapText="1"/>
    </xf>
    <xf numFmtId="0" fontId="0" fillId="0" borderId="0" xfId="0" applyAlignment="1">
      <alignment horizontal="center" vertical="center" wrapText="1"/>
    </xf>
    <xf numFmtId="4" fontId="4" fillId="0" borderId="17" xfId="0" applyNumberFormat="1" applyFont="1" applyBorder="1" applyAlignment="1">
      <alignment horizontal="center" wrapText="1"/>
    </xf>
    <xf numFmtId="2" fontId="4" fillId="0" borderId="17" xfId="0" applyNumberFormat="1" applyFont="1" applyBorder="1" applyAlignment="1">
      <alignment horizontal="center" wrapText="1"/>
    </xf>
    <xf numFmtId="4" fontId="4" fillId="0" borderId="17" xfId="0" applyNumberFormat="1" applyFont="1" applyBorder="1" applyAlignment="1">
      <alignment horizontal="center"/>
    </xf>
    <xf numFmtId="2" fontId="4" fillId="0" borderId="17" xfId="0" applyNumberFormat="1" applyFont="1" applyBorder="1" applyAlignment="1">
      <alignment horizontal="center"/>
    </xf>
    <xf numFmtId="0" fontId="0" fillId="39" borderId="0" xfId="0" applyFill="1" applyAlignment="1">
      <alignment/>
    </xf>
    <xf numFmtId="4" fontId="4" fillId="39" borderId="0" xfId="0" applyNumberFormat="1" applyFont="1" applyFill="1" applyBorder="1" applyAlignment="1">
      <alignment horizontal="center" wrapText="1"/>
    </xf>
    <xf numFmtId="0" fontId="4" fillId="39" borderId="0" xfId="0" applyFont="1" applyFill="1" applyBorder="1" applyAlignment="1">
      <alignment horizontal="center" wrapText="1"/>
    </xf>
    <xf numFmtId="0" fontId="0" fillId="0" borderId="0" xfId="0" applyFont="1" applyFill="1" applyAlignment="1">
      <alignment/>
    </xf>
    <xf numFmtId="0" fontId="21" fillId="39" borderId="0" xfId="0" applyFont="1" applyFill="1" applyAlignment="1">
      <alignment/>
    </xf>
    <xf numFmtId="186" fontId="4" fillId="36" borderId="17" xfId="0" applyNumberFormat="1" applyFont="1" applyFill="1" applyBorder="1" applyAlignment="1" applyProtection="1">
      <alignment horizontal="right" vertical="center" wrapText="1"/>
      <protection/>
    </xf>
    <xf numFmtId="186" fontId="4" fillId="0" borderId="17" xfId="0" applyNumberFormat="1" applyFont="1" applyFill="1" applyBorder="1" applyAlignment="1">
      <alignment/>
    </xf>
    <xf numFmtId="186" fontId="4" fillId="0" borderId="17" xfId="0" applyNumberFormat="1" applyFont="1" applyBorder="1" applyAlignment="1">
      <alignment/>
    </xf>
    <xf numFmtId="186" fontId="4" fillId="36" borderId="17" xfId="0" applyNumberFormat="1" applyFont="1" applyFill="1" applyBorder="1" applyAlignment="1">
      <alignment/>
    </xf>
    <xf numFmtId="186" fontId="4" fillId="36" borderId="17" xfId="54" applyNumberFormat="1" applyFont="1" applyFill="1" applyBorder="1" applyAlignment="1" applyProtection="1">
      <alignment horizontal="right" vertical="center" wrapText="1"/>
      <protection/>
    </xf>
    <xf numFmtId="186" fontId="4" fillId="36" borderId="17" xfId="55" applyNumberFormat="1" applyFont="1" applyFill="1" applyBorder="1" applyAlignment="1" applyProtection="1">
      <alignment horizontal="right" vertical="center" wrapText="1"/>
      <protection/>
    </xf>
    <xf numFmtId="186" fontId="4" fillId="36" borderId="17" xfId="56" applyNumberFormat="1" applyFont="1" applyFill="1" applyBorder="1" applyAlignment="1" applyProtection="1">
      <alignment horizontal="right" vertical="center" wrapText="1"/>
      <protection/>
    </xf>
    <xf numFmtId="186" fontId="4" fillId="36" borderId="17" xfId="57" applyNumberFormat="1" applyFont="1" applyFill="1" applyBorder="1" applyAlignment="1" applyProtection="1">
      <alignment horizontal="right" vertical="center" wrapText="1"/>
      <protection/>
    </xf>
    <xf numFmtId="186" fontId="4" fillId="36" borderId="17" xfId="53" applyNumberFormat="1" applyFont="1" applyFill="1" applyBorder="1" applyAlignment="1" applyProtection="1">
      <alignment horizontal="right" vertical="center" wrapText="1"/>
      <protection/>
    </xf>
    <xf numFmtId="186" fontId="4" fillId="36" borderId="17" xfId="58" applyNumberFormat="1" applyFont="1" applyFill="1" applyBorder="1" applyAlignment="1" applyProtection="1">
      <alignment horizontal="right" vertical="center" wrapText="1"/>
      <protection/>
    </xf>
    <xf numFmtId="186" fontId="4" fillId="36" borderId="17" xfId="52" applyNumberFormat="1" applyFont="1" applyFill="1" applyBorder="1" applyAlignment="1" applyProtection="1">
      <alignment horizontal="right" vertical="center" wrapText="1"/>
      <protection/>
    </xf>
    <xf numFmtId="0" fontId="20" fillId="0" borderId="17" xfId="0" applyFont="1" applyBorder="1" applyAlignment="1">
      <alignment vertical="center" wrapText="1"/>
    </xf>
    <xf numFmtId="0" fontId="4" fillId="32" borderId="17" xfId="0" applyFont="1" applyFill="1" applyBorder="1" applyAlignment="1">
      <alignment horizontal="left" wrapText="1"/>
    </xf>
    <xf numFmtId="0" fontId="6" fillId="32" borderId="17" xfId="0" applyFont="1" applyFill="1" applyBorder="1" applyAlignment="1">
      <alignment horizontal="center" vertical="top" wrapText="1"/>
    </xf>
    <xf numFmtId="185" fontId="20" fillId="32" borderId="17" xfId="0" applyNumberFormat="1" applyFont="1" applyFill="1" applyBorder="1" applyAlignment="1">
      <alignment horizontal="center" vertical="top" wrapText="1"/>
    </xf>
    <xf numFmtId="185" fontId="6" fillId="32" borderId="17" xfId="0" applyNumberFormat="1" applyFont="1" applyFill="1" applyBorder="1" applyAlignment="1">
      <alignment horizontal="center" vertical="top" wrapText="1"/>
    </xf>
    <xf numFmtId="2" fontId="6" fillId="0" borderId="17" xfId="0" applyNumberFormat="1" applyFont="1" applyFill="1" applyBorder="1" applyAlignment="1">
      <alignment horizontal="center" vertical="top" wrapText="1"/>
    </xf>
    <xf numFmtId="49" fontId="7" fillId="32" borderId="17" xfId="0" applyNumberFormat="1" applyFont="1" applyFill="1" applyBorder="1" applyAlignment="1">
      <alignment horizontal="left" vertical="top" wrapText="1"/>
    </xf>
    <xf numFmtId="2" fontId="7" fillId="32" borderId="17" xfId="0" applyNumberFormat="1" applyFont="1" applyFill="1" applyBorder="1" applyAlignment="1">
      <alignment horizontal="center" vertical="top" wrapText="1"/>
    </xf>
    <xf numFmtId="2" fontId="4" fillId="32" borderId="17" xfId="0" applyNumberFormat="1" applyFont="1" applyFill="1" applyBorder="1" applyAlignment="1">
      <alignment horizontal="center" vertical="top" wrapText="1"/>
    </xf>
    <xf numFmtId="185" fontId="20" fillId="0" borderId="17" xfId="0" applyNumberFormat="1" applyFont="1" applyFill="1" applyBorder="1" applyAlignment="1">
      <alignment horizontal="center" vertical="top" wrapText="1"/>
    </xf>
    <xf numFmtId="185" fontId="6" fillId="0" borderId="17" xfId="0" applyNumberFormat="1" applyFont="1" applyFill="1" applyBorder="1" applyAlignment="1">
      <alignment horizontal="center" vertical="top" wrapText="1"/>
    </xf>
    <xf numFmtId="49" fontId="7" fillId="32" borderId="17" xfId="0" applyNumberFormat="1" applyFont="1" applyFill="1" applyBorder="1" applyAlignment="1">
      <alignment horizontal="center" vertical="top" wrapText="1"/>
    </xf>
    <xf numFmtId="4" fontId="4" fillId="0" borderId="17" xfId="0" applyNumberFormat="1" applyFont="1" applyFill="1" applyBorder="1" applyAlignment="1">
      <alignment horizontal="center"/>
    </xf>
    <xf numFmtId="187" fontId="7" fillId="0" borderId="17" xfId="0" applyNumberFormat="1" applyFont="1" applyBorder="1" applyAlignment="1">
      <alignment horizontal="center"/>
    </xf>
    <xf numFmtId="187" fontId="20" fillId="0" borderId="17" xfId="0" applyNumberFormat="1" applyFont="1" applyBorder="1" applyAlignment="1">
      <alignment horizontal="center"/>
    </xf>
    <xf numFmtId="0" fontId="4" fillId="0" borderId="17" xfId="0" applyFont="1" applyBorder="1" applyAlignment="1">
      <alignment vertical="top" wrapText="1"/>
    </xf>
    <xf numFmtId="0" fontId="6" fillId="0" borderId="17" xfId="0" applyFont="1" applyBorder="1" applyAlignment="1">
      <alignment horizontal="center" vertical="center" wrapText="1" shrinkToFit="1"/>
    </xf>
    <xf numFmtId="2" fontId="4" fillId="0" borderId="17" xfId="0" applyNumberFormat="1" applyFont="1" applyBorder="1" applyAlignment="1">
      <alignment/>
    </xf>
    <xf numFmtId="2" fontId="4" fillId="32" borderId="17" xfId="0" applyNumberFormat="1" applyFont="1" applyFill="1" applyBorder="1" applyAlignment="1">
      <alignment/>
    </xf>
    <xf numFmtId="0" fontId="4" fillId="0" borderId="17" xfId="0" applyFont="1" applyBorder="1" applyAlignment="1">
      <alignment horizontal="center" vertical="center" wrapText="1" shrinkToFit="1"/>
    </xf>
    <xf numFmtId="2" fontId="32" fillId="32" borderId="17" xfId="0" applyNumberFormat="1" applyFont="1" applyFill="1" applyBorder="1" applyAlignment="1">
      <alignment/>
    </xf>
    <xf numFmtId="0" fontId="7" fillId="0" borderId="17" xfId="0" applyFont="1" applyFill="1" applyBorder="1" applyAlignment="1">
      <alignment/>
    </xf>
    <xf numFmtId="4" fontId="4" fillId="0" borderId="17" xfId="0" applyNumberFormat="1" applyFont="1" applyBorder="1" applyAlignment="1">
      <alignment/>
    </xf>
    <xf numFmtId="0" fontId="4" fillId="0" borderId="17" xfId="0" applyFont="1" applyBorder="1" applyAlignment="1">
      <alignment vertical="top"/>
    </xf>
    <xf numFmtId="0" fontId="4" fillId="0" borderId="17" xfId="0" applyFont="1" applyFill="1" applyBorder="1" applyAlignment="1">
      <alignment vertical="top"/>
    </xf>
    <xf numFmtId="0" fontId="4" fillId="0" borderId="17" xfId="0" applyFont="1" applyBorder="1" applyAlignment="1">
      <alignment horizontal="left" vertical="center" wrapText="1"/>
    </xf>
    <xf numFmtId="0" fontId="4" fillId="0" borderId="17" xfId="0" applyFont="1" applyBorder="1" applyAlignment="1">
      <alignment horizontal="center" vertical="center" wrapText="1"/>
    </xf>
    <xf numFmtId="0" fontId="4" fillId="0" borderId="17" xfId="0" applyFont="1" applyBorder="1" applyAlignment="1">
      <alignment horizontal="left" vertical="justify" wrapText="1"/>
    </xf>
    <xf numFmtId="0" fontId="28" fillId="36" borderId="54" xfId="0" applyFont="1" applyFill="1" applyBorder="1" applyAlignment="1">
      <alignment horizontal="left"/>
    </xf>
    <xf numFmtId="0" fontId="28" fillId="36" borderId="63" xfId="0" applyFont="1" applyFill="1" applyBorder="1" applyAlignment="1">
      <alignment/>
    </xf>
    <xf numFmtId="0" fontId="0" fillId="0" borderId="64" xfId="0" applyBorder="1" applyAlignment="1">
      <alignment/>
    </xf>
    <xf numFmtId="0" fontId="0" fillId="0" borderId="65" xfId="0" applyBorder="1" applyAlignment="1">
      <alignment/>
    </xf>
    <xf numFmtId="0" fontId="28" fillId="36" borderId="63" xfId="0" applyFont="1" applyFill="1" applyBorder="1" applyAlignment="1">
      <alignment horizontal="center" vertical="center" wrapText="1"/>
    </xf>
    <xf numFmtId="0" fontId="28" fillId="36" borderId="64" xfId="0" applyFont="1" applyFill="1" applyBorder="1" applyAlignment="1">
      <alignment horizontal="center" vertical="center" wrapText="1"/>
    </xf>
    <xf numFmtId="0" fontId="28" fillId="36" borderId="65" xfId="0" applyFont="1" applyFill="1" applyBorder="1" applyAlignment="1">
      <alignment horizontal="center" vertical="center" wrapText="1"/>
    </xf>
    <xf numFmtId="0" fontId="28" fillId="36" borderId="63" xfId="0" applyFont="1" applyFill="1" applyBorder="1" applyAlignment="1">
      <alignment horizontal="left"/>
    </xf>
    <xf numFmtId="0" fontId="28" fillId="0" borderId="63" xfId="0" applyFont="1" applyFill="1" applyBorder="1" applyAlignment="1">
      <alignment horizontal="center" vertical="center" wrapText="1"/>
    </xf>
    <xf numFmtId="0" fontId="28" fillId="0" borderId="64" xfId="0" applyFont="1" applyFill="1" applyBorder="1" applyAlignment="1">
      <alignment horizontal="center" vertical="center" wrapText="1"/>
    </xf>
    <xf numFmtId="0" fontId="28" fillId="0" borderId="65" xfId="0" applyFont="1" applyFill="1" applyBorder="1" applyAlignment="1">
      <alignment horizontal="center" vertical="center" wrapText="1"/>
    </xf>
    <xf numFmtId="0" fontId="4" fillId="0" borderId="17" xfId="0" applyFont="1" applyBorder="1" applyAlignment="1">
      <alignment horizontal="justify"/>
    </xf>
    <xf numFmtId="0" fontId="4" fillId="0" borderId="17" xfId="0" applyFont="1" applyFill="1" applyBorder="1" applyAlignment="1">
      <alignment horizontal="left" wrapText="1"/>
    </xf>
    <xf numFmtId="0" fontId="4" fillId="0" borderId="17" xfId="0" applyFont="1" applyFill="1" applyBorder="1" applyAlignment="1">
      <alignment wrapText="1"/>
    </xf>
    <xf numFmtId="0" fontId="0" fillId="0" borderId="17" xfId="0" applyFill="1" applyBorder="1" applyAlignment="1">
      <alignment wrapText="1"/>
    </xf>
    <xf numFmtId="0" fontId="4" fillId="0" borderId="17" xfId="0" applyFont="1" applyBorder="1" applyAlignment="1">
      <alignment wrapText="1"/>
    </xf>
    <xf numFmtId="0" fontId="0" fillId="0" borderId="17" xfId="0" applyBorder="1" applyAlignment="1">
      <alignment wrapText="1"/>
    </xf>
    <xf numFmtId="0" fontId="4" fillId="0" borderId="66" xfId="0" applyFont="1" applyBorder="1" applyAlignment="1">
      <alignment horizontal="center" vertical="center" wrapText="1"/>
    </xf>
    <xf numFmtId="0" fontId="4" fillId="0" borderId="34" xfId="0" applyFont="1" applyBorder="1" applyAlignment="1">
      <alignment horizontal="center" vertical="center" wrapText="1"/>
    </xf>
    <xf numFmtId="0" fontId="14" fillId="0" borderId="32" xfId="0" applyFont="1" applyBorder="1" applyAlignment="1">
      <alignment vertical="center" wrapText="1"/>
    </xf>
    <xf numFmtId="0" fontId="2" fillId="0" borderId="28" xfId="0" applyFont="1" applyBorder="1" applyAlignment="1">
      <alignment horizontal="left"/>
    </xf>
    <xf numFmtId="0" fontId="2" fillId="0" borderId="0" xfId="0" applyFont="1" applyBorder="1" applyAlignment="1">
      <alignment horizontal="left"/>
    </xf>
    <xf numFmtId="0" fontId="2" fillId="0" borderId="52" xfId="0" applyFont="1" applyBorder="1" applyAlignment="1">
      <alignment horizontal="left"/>
    </xf>
    <xf numFmtId="3" fontId="4" fillId="0" borderId="66" xfId="0" applyNumberFormat="1" applyFont="1" applyBorder="1" applyAlignment="1">
      <alignment horizontal="center" vertical="center" wrapText="1"/>
    </xf>
    <xf numFmtId="3" fontId="4" fillId="0" borderId="34" xfId="0" applyNumberFormat="1" applyFont="1" applyBorder="1" applyAlignment="1">
      <alignment horizontal="center" vertical="center" wrapText="1"/>
    </xf>
    <xf numFmtId="0" fontId="4" fillId="0" borderId="26" xfId="0" applyFont="1" applyFill="1" applyBorder="1" applyAlignment="1">
      <alignment horizontal="center" wrapText="1"/>
    </xf>
    <xf numFmtId="0" fontId="4" fillId="0" borderId="47" xfId="0" applyFont="1" applyFill="1" applyBorder="1" applyAlignment="1">
      <alignment horizontal="center" wrapText="1"/>
    </xf>
    <xf numFmtId="0" fontId="4" fillId="0" borderId="50" xfId="0" applyFont="1" applyFill="1" applyBorder="1" applyAlignment="1">
      <alignment horizontal="center" wrapText="1"/>
    </xf>
    <xf numFmtId="0" fontId="4" fillId="0" borderId="62" xfId="0" applyFont="1" applyBorder="1" applyAlignment="1">
      <alignment horizontal="left" wrapText="1"/>
    </xf>
    <xf numFmtId="0" fontId="4" fillId="0" borderId="67" xfId="0" applyFont="1" applyBorder="1" applyAlignment="1">
      <alignment horizontal="left" wrapText="1"/>
    </xf>
    <xf numFmtId="0" fontId="4" fillId="0" borderId="51" xfId="0" applyFont="1" applyBorder="1" applyAlignment="1">
      <alignment horizontal="left" wrapText="1"/>
    </xf>
    <xf numFmtId="0" fontId="2" fillId="0" borderId="68" xfId="0" applyFont="1" applyBorder="1" applyAlignment="1">
      <alignment/>
    </xf>
    <xf numFmtId="0" fontId="2" fillId="0" borderId="55" xfId="0" applyFont="1" applyBorder="1" applyAlignment="1">
      <alignment/>
    </xf>
    <xf numFmtId="0" fontId="2" fillId="0" borderId="21" xfId="0" applyFont="1" applyBorder="1" applyAlignment="1">
      <alignment/>
    </xf>
    <xf numFmtId="0" fontId="4" fillId="0" borderId="17" xfId="0" applyFont="1" applyBorder="1" applyAlignment="1">
      <alignment horizontal="left" wrapText="1"/>
    </xf>
    <xf numFmtId="0" fontId="0" fillId="0" borderId="17" xfId="0" applyBorder="1" applyAlignment="1">
      <alignment horizontal="left" wrapText="1"/>
    </xf>
    <xf numFmtId="0" fontId="2" fillId="0" borderId="68" xfId="0" applyFont="1" applyBorder="1" applyAlignment="1">
      <alignment horizontal="justify"/>
    </xf>
    <xf numFmtId="0" fontId="2" fillId="0" borderId="55" xfId="0" applyFont="1" applyBorder="1" applyAlignment="1">
      <alignment horizontal="justify"/>
    </xf>
    <xf numFmtId="0" fontId="2" fillId="0" borderId="0" xfId="0" applyFont="1" applyBorder="1" applyAlignment="1">
      <alignment horizontal="justify"/>
    </xf>
    <xf numFmtId="0" fontId="2" fillId="0" borderId="24" xfId="0" applyFont="1" applyBorder="1" applyAlignment="1">
      <alignment horizontal="justify"/>
    </xf>
    <xf numFmtId="0" fontId="4" fillId="0" borderId="66" xfId="0" applyFont="1" applyBorder="1" applyAlignment="1">
      <alignment vertical="center" wrapText="1"/>
    </xf>
    <xf numFmtId="0" fontId="4" fillId="0" borderId="34" xfId="0" applyFont="1" applyBorder="1" applyAlignment="1">
      <alignment vertical="center" wrapText="1"/>
    </xf>
    <xf numFmtId="0" fontId="4" fillId="0" borderId="17" xfId="0" applyFont="1" applyFill="1" applyBorder="1" applyAlignment="1">
      <alignment horizontal="left" vertical="justify"/>
    </xf>
    <xf numFmtId="0" fontId="4" fillId="0" borderId="17" xfId="0" applyFont="1" applyFill="1" applyBorder="1" applyAlignment="1">
      <alignment horizontal="left" vertical="justify" wrapText="1"/>
    </xf>
    <xf numFmtId="0" fontId="6" fillId="0" borderId="17" xfId="0" applyFont="1" applyFill="1" applyBorder="1" applyAlignment="1">
      <alignment horizontal="left"/>
    </xf>
    <xf numFmtId="0" fontId="4" fillId="0" borderId="17" xfId="0" applyFont="1" applyFill="1" applyBorder="1" applyAlignment="1">
      <alignment horizontal="left"/>
    </xf>
    <xf numFmtId="0" fontId="0" fillId="0" borderId="17" xfId="0" applyBorder="1" applyAlignment="1">
      <alignment/>
    </xf>
    <xf numFmtId="0" fontId="2" fillId="0" borderId="69" xfId="0" applyFont="1" applyBorder="1" applyAlignment="1">
      <alignment horizontal="justify" wrapText="1"/>
    </xf>
    <xf numFmtId="0" fontId="2" fillId="0" borderId="20" xfId="0" applyFont="1" applyBorder="1" applyAlignment="1">
      <alignment horizontal="justify" wrapText="1"/>
    </xf>
    <xf numFmtId="0" fontId="22" fillId="0" borderId="62" xfId="0" applyFont="1" applyFill="1" applyBorder="1" applyAlignment="1">
      <alignment horizontal="left" vertical="justify"/>
    </xf>
    <xf numFmtId="0" fontId="22" fillId="0" borderId="67" xfId="0" applyFont="1" applyFill="1" applyBorder="1" applyAlignment="1">
      <alignment horizontal="left" vertical="justify"/>
    </xf>
    <xf numFmtId="0" fontId="22" fillId="0" borderId="51" xfId="0" applyFont="1" applyFill="1" applyBorder="1" applyAlignment="1">
      <alignment horizontal="left" vertical="justify"/>
    </xf>
    <xf numFmtId="0" fontId="6" fillId="0" borderId="17" xfId="0" applyFont="1" applyFill="1" applyBorder="1" applyAlignment="1">
      <alignment horizontal="left" vertical="justify" wrapText="1"/>
    </xf>
    <xf numFmtId="0" fontId="6" fillId="0" borderId="17" xfId="0" applyFont="1" applyFill="1" applyBorder="1" applyAlignment="1">
      <alignment horizontal="left" vertical="justify"/>
    </xf>
    <xf numFmtId="0" fontId="4" fillId="0" borderId="62" xfId="0" applyFont="1" applyFill="1" applyBorder="1" applyAlignment="1">
      <alignment horizontal="left" vertical="justify"/>
    </xf>
    <xf numFmtId="0" fontId="4" fillId="0" borderId="67" xfId="0" applyFont="1" applyFill="1" applyBorder="1" applyAlignment="1">
      <alignment horizontal="left" vertical="justify"/>
    </xf>
    <xf numFmtId="0" fontId="4" fillId="0" borderId="51" xfId="0" applyFont="1" applyFill="1" applyBorder="1" applyAlignment="1">
      <alignment horizontal="left" vertical="justify"/>
    </xf>
    <xf numFmtId="0" fontId="6" fillId="0" borderId="17" xfId="0" applyFont="1" applyFill="1" applyBorder="1" applyAlignment="1">
      <alignment horizontal="center" vertical="center" wrapText="1"/>
    </xf>
    <xf numFmtId="0" fontId="1" fillId="0" borderId="17" xfId="0" applyFont="1" applyBorder="1" applyAlignment="1">
      <alignment horizontal="center"/>
    </xf>
    <xf numFmtId="0" fontId="6" fillId="0" borderId="62" xfId="0" applyFont="1" applyFill="1" applyBorder="1" applyAlignment="1">
      <alignment horizontal="center" wrapText="1"/>
    </xf>
    <xf numFmtId="0" fontId="6" fillId="0" borderId="67" xfId="0" applyFont="1" applyFill="1" applyBorder="1" applyAlignment="1">
      <alignment horizontal="center" wrapText="1"/>
    </xf>
    <xf numFmtId="0" fontId="6" fillId="0" borderId="51" xfId="0" applyFont="1" applyFill="1" applyBorder="1" applyAlignment="1">
      <alignment horizontal="center" wrapText="1"/>
    </xf>
    <xf numFmtId="0" fontId="4" fillId="0" borderId="29" xfId="0" applyFont="1" applyBorder="1" applyAlignment="1">
      <alignment horizontal="justify"/>
    </xf>
    <xf numFmtId="0" fontId="4" fillId="0" borderId="70" xfId="0" applyFont="1" applyBorder="1" applyAlignment="1">
      <alignment horizontal="justify"/>
    </xf>
    <xf numFmtId="0" fontId="4" fillId="0" borderId="71" xfId="0" applyFont="1" applyBorder="1" applyAlignment="1">
      <alignment horizontal="justify"/>
    </xf>
    <xf numFmtId="0" fontId="6" fillId="0" borderId="17" xfId="0" applyFont="1" applyFill="1" applyBorder="1" applyAlignment="1">
      <alignment horizontal="center" vertical="top" wrapText="1"/>
    </xf>
    <xf numFmtId="0" fontId="1" fillId="0" borderId="17" xfId="0" applyFont="1" applyBorder="1" applyAlignment="1">
      <alignment horizontal="center" vertical="center" wrapText="1"/>
    </xf>
    <xf numFmtId="0" fontId="6" fillId="0" borderId="17" xfId="0" applyFont="1" applyFill="1" applyBorder="1" applyAlignment="1">
      <alignment horizontal="center" vertical="justify" wrapText="1"/>
    </xf>
    <xf numFmtId="0" fontId="6" fillId="0" borderId="62" xfId="0" applyFont="1" applyFill="1" applyBorder="1" applyAlignment="1">
      <alignment horizontal="center" vertical="top" wrapText="1"/>
    </xf>
    <xf numFmtId="0" fontId="6" fillId="0" borderId="67" xfId="0" applyFont="1" applyFill="1" applyBorder="1" applyAlignment="1">
      <alignment horizontal="center" vertical="top" wrapText="1"/>
    </xf>
    <xf numFmtId="0" fontId="6" fillId="0" borderId="51" xfId="0" applyFont="1" applyFill="1" applyBorder="1" applyAlignment="1">
      <alignment horizontal="center" vertical="top" wrapText="1"/>
    </xf>
    <xf numFmtId="0" fontId="4" fillId="0" borderId="62" xfId="0" applyFont="1" applyFill="1" applyBorder="1" applyAlignment="1">
      <alignment horizontal="left" vertical="justify" wrapText="1"/>
    </xf>
    <xf numFmtId="0" fontId="1" fillId="0" borderId="72" xfId="0" applyFont="1" applyBorder="1" applyAlignment="1">
      <alignment horizontal="left" wrapText="1"/>
    </xf>
    <xf numFmtId="0" fontId="1" fillId="0" borderId="39" xfId="0" applyFont="1" applyBorder="1" applyAlignment="1">
      <alignment horizontal="left" wrapText="1"/>
    </xf>
    <xf numFmtId="0" fontId="1" fillId="0" borderId="40" xfId="0" applyFont="1" applyBorder="1" applyAlignment="1">
      <alignment horizontal="left" wrapText="1"/>
    </xf>
    <xf numFmtId="0" fontId="1" fillId="0" borderId="72" xfId="0" applyFont="1" applyBorder="1" applyAlignment="1">
      <alignment wrapText="1"/>
    </xf>
    <xf numFmtId="0" fontId="0" fillId="0" borderId="39" xfId="0" applyBorder="1" applyAlignment="1">
      <alignment/>
    </xf>
    <xf numFmtId="0" fontId="0" fillId="0" borderId="40" xfId="0" applyBorder="1" applyAlignment="1">
      <alignment/>
    </xf>
    <xf numFmtId="0" fontId="4" fillId="0" borderId="17" xfId="0" applyFont="1" applyFill="1" applyBorder="1" applyAlignment="1">
      <alignment vertical="justify" wrapText="1"/>
    </xf>
    <xf numFmtId="0" fontId="4" fillId="0" borderId="17" xfId="0" applyFont="1" applyFill="1" applyBorder="1" applyAlignment="1">
      <alignment vertical="justify"/>
    </xf>
    <xf numFmtId="0" fontId="4" fillId="0" borderId="17" xfId="0" applyFont="1" applyFill="1" applyBorder="1" applyAlignment="1">
      <alignment horizontal="left" vertical="center" wrapText="1"/>
    </xf>
    <xf numFmtId="0" fontId="4" fillId="0" borderId="17" xfId="0" applyFont="1" applyFill="1" applyBorder="1" applyAlignment="1">
      <alignment horizontal="left" vertical="center"/>
    </xf>
    <xf numFmtId="3" fontId="7" fillId="0" borderId="66" xfId="0" applyNumberFormat="1" applyFont="1" applyBorder="1" applyAlignment="1">
      <alignment horizontal="center" vertical="center" wrapText="1"/>
    </xf>
    <xf numFmtId="3" fontId="7" fillId="0" borderId="34" xfId="0" applyNumberFormat="1" applyFont="1" applyBorder="1" applyAlignment="1">
      <alignment horizontal="center" vertical="center" wrapText="1"/>
    </xf>
    <xf numFmtId="0" fontId="7" fillId="0" borderId="66" xfId="0" applyFont="1" applyBorder="1" applyAlignment="1">
      <alignment horizontal="center" vertical="center" wrapText="1"/>
    </xf>
    <xf numFmtId="0" fontId="7" fillId="0" borderId="34" xfId="0" applyFont="1" applyBorder="1" applyAlignment="1">
      <alignment horizontal="center" vertical="center" wrapText="1"/>
    </xf>
    <xf numFmtId="0" fontId="4" fillId="0" borderId="73" xfId="0" applyFont="1" applyBorder="1" applyAlignment="1">
      <alignment vertical="center" wrapText="1"/>
    </xf>
    <xf numFmtId="0" fontId="4" fillId="0" borderId="74" xfId="0" applyFont="1" applyBorder="1" applyAlignment="1">
      <alignment vertical="center" wrapText="1"/>
    </xf>
    <xf numFmtId="0" fontId="4" fillId="0" borderId="75" xfId="0" applyFont="1" applyBorder="1" applyAlignment="1">
      <alignment vertical="center" wrapText="1"/>
    </xf>
    <xf numFmtId="16" fontId="4" fillId="0" borderId="66" xfId="0" applyNumberFormat="1" applyFont="1" applyBorder="1" applyAlignment="1">
      <alignment horizontal="center" vertical="center" wrapText="1"/>
    </xf>
    <xf numFmtId="16" fontId="4" fillId="0" borderId="34" xfId="0" applyNumberFormat="1" applyFont="1" applyBorder="1" applyAlignment="1">
      <alignment horizontal="center" vertical="center" wrapText="1"/>
    </xf>
    <xf numFmtId="0" fontId="4" fillId="0" borderId="33" xfId="0" applyFont="1" applyBorder="1" applyAlignment="1">
      <alignment horizontal="center" vertical="center" wrapText="1"/>
    </xf>
    <xf numFmtId="3" fontId="4" fillId="0" borderId="33" xfId="0" applyNumberFormat="1" applyFont="1" applyBorder="1" applyAlignment="1">
      <alignment horizontal="center" vertical="center" wrapText="1"/>
    </xf>
    <xf numFmtId="0" fontId="4" fillId="0" borderId="33" xfId="0" applyFont="1" applyBorder="1" applyAlignment="1">
      <alignment vertical="center" wrapText="1"/>
    </xf>
    <xf numFmtId="14" fontId="4" fillId="0" borderId="66" xfId="0" applyNumberFormat="1" applyFont="1" applyBorder="1" applyAlignment="1">
      <alignment horizontal="center" vertical="center" wrapText="1"/>
    </xf>
    <xf numFmtId="14" fontId="4" fillId="0" borderId="34" xfId="0" applyNumberFormat="1" applyFont="1" applyBorder="1" applyAlignment="1">
      <alignment horizontal="center" vertical="center" wrapText="1"/>
    </xf>
    <xf numFmtId="0" fontId="4" fillId="0" borderId="66" xfId="0" applyFont="1" applyBorder="1" applyAlignment="1">
      <alignment horizontal="justify" vertical="center" wrapText="1"/>
    </xf>
    <xf numFmtId="0" fontId="4" fillId="0" borderId="34" xfId="0" applyFont="1" applyBorder="1" applyAlignment="1">
      <alignment horizontal="justify" vertical="center" wrapText="1"/>
    </xf>
    <xf numFmtId="0" fontId="13" fillId="0" borderId="66" xfId="0" applyFont="1" applyBorder="1" applyAlignment="1">
      <alignment horizontal="justify" vertical="center" wrapText="1"/>
    </xf>
    <xf numFmtId="0" fontId="13" fillId="0" borderId="34" xfId="0" applyFont="1" applyBorder="1" applyAlignment="1">
      <alignment horizontal="justify" vertical="center" wrapText="1"/>
    </xf>
    <xf numFmtId="0" fontId="2" fillId="0" borderId="66"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66" xfId="0" applyFont="1" applyBorder="1" applyAlignment="1">
      <alignment vertical="center" wrapText="1"/>
    </xf>
    <xf numFmtId="0" fontId="2" fillId="0" borderId="34" xfId="0" applyFont="1" applyBorder="1" applyAlignment="1">
      <alignment vertical="center" wrapText="1"/>
    </xf>
    <xf numFmtId="0" fontId="4" fillId="0" borderId="73" xfId="0" applyFont="1" applyBorder="1" applyAlignment="1">
      <alignment horizontal="justify" vertical="center" wrapText="1"/>
    </xf>
    <xf numFmtId="0" fontId="4" fillId="0" borderId="74" xfId="0" applyFont="1" applyBorder="1" applyAlignment="1">
      <alignment horizontal="justify" vertical="center" wrapText="1"/>
    </xf>
    <xf numFmtId="0" fontId="4" fillId="0" borderId="75" xfId="0" applyFont="1" applyBorder="1" applyAlignment="1">
      <alignment horizontal="justify" vertical="center" wrapText="1"/>
    </xf>
    <xf numFmtId="0" fontId="4" fillId="0" borderId="30" xfId="0" applyFont="1" applyBorder="1" applyAlignment="1">
      <alignment vertical="center" wrapText="1"/>
    </xf>
    <xf numFmtId="0" fontId="4" fillId="0" borderId="76" xfId="0" applyFont="1" applyBorder="1" applyAlignment="1">
      <alignment vertical="center" wrapText="1"/>
    </xf>
    <xf numFmtId="0" fontId="4" fillId="0" borderId="31" xfId="0" applyFont="1" applyBorder="1" applyAlignment="1">
      <alignment vertical="center" wrapText="1"/>
    </xf>
    <xf numFmtId="0" fontId="4" fillId="0" borderId="77" xfId="0" applyFont="1" applyBorder="1" applyAlignment="1">
      <alignment vertical="center" wrapText="1"/>
    </xf>
    <xf numFmtId="0" fontId="4" fillId="0" borderId="32" xfId="0" applyFont="1" applyBorder="1" applyAlignment="1">
      <alignment vertical="center" wrapText="1"/>
    </xf>
    <xf numFmtId="0" fontId="2" fillId="0" borderId="33" xfId="0" applyFont="1" applyBorder="1" applyAlignment="1">
      <alignment horizontal="center" vertical="center" wrapText="1"/>
    </xf>
    <xf numFmtId="0" fontId="14" fillId="0" borderId="31" xfId="0" applyFont="1" applyBorder="1" applyAlignment="1">
      <alignment vertical="center" wrapText="1"/>
    </xf>
    <xf numFmtId="16" fontId="1" fillId="0" borderId="72" xfId="0" applyNumberFormat="1" applyFont="1" applyBorder="1" applyAlignment="1">
      <alignment wrapText="1"/>
    </xf>
    <xf numFmtId="0" fontId="4" fillId="0" borderId="0" xfId="0" applyFont="1" applyBorder="1" applyAlignment="1">
      <alignment horizontal="justify"/>
    </xf>
    <xf numFmtId="0" fontId="4" fillId="0" borderId="52" xfId="0" applyFont="1" applyBorder="1" applyAlignment="1">
      <alignment horizontal="justify"/>
    </xf>
    <xf numFmtId="0" fontId="4" fillId="0" borderId="53" xfId="0" applyFont="1" applyBorder="1" applyAlignment="1">
      <alignment horizontal="justify"/>
    </xf>
    <xf numFmtId="0" fontId="2" fillId="0" borderId="78" xfId="0" applyFont="1" applyBorder="1" applyAlignment="1">
      <alignment horizontal="left"/>
    </xf>
    <xf numFmtId="0" fontId="2" fillId="0" borderId="56" xfId="0" applyFont="1" applyBorder="1" applyAlignment="1">
      <alignment horizontal="left"/>
    </xf>
    <xf numFmtId="0" fontId="2" fillId="0" borderId="19" xfId="0" applyFont="1" applyBorder="1" applyAlignment="1">
      <alignment horizontal="left"/>
    </xf>
    <xf numFmtId="0" fontId="2" fillId="0" borderId="69" xfId="0" applyFont="1" applyBorder="1" applyAlignment="1">
      <alignment horizontal="center"/>
    </xf>
    <xf numFmtId="0" fontId="2" fillId="0" borderId="20" xfId="0" applyFont="1" applyBorder="1" applyAlignment="1">
      <alignment horizontal="center"/>
    </xf>
    <xf numFmtId="0" fontId="2" fillId="0" borderId="69" xfId="0" applyFont="1" applyBorder="1" applyAlignment="1">
      <alignment horizontal="center" wrapText="1"/>
    </xf>
    <xf numFmtId="0" fontId="2" fillId="0" borderId="20" xfId="0" applyFont="1" applyBorder="1" applyAlignment="1">
      <alignment horizontal="center" wrapText="1"/>
    </xf>
    <xf numFmtId="0" fontId="2" fillId="0" borderId="69" xfId="0" applyFont="1" applyBorder="1" applyAlignment="1">
      <alignment horizontal="center" vertical="top" wrapText="1"/>
    </xf>
    <xf numFmtId="0" fontId="2" fillId="0" borderId="20" xfId="0" applyFont="1" applyBorder="1" applyAlignment="1">
      <alignment horizontal="center" vertical="top" wrapText="1"/>
    </xf>
    <xf numFmtId="0" fontId="2" fillId="0" borderId="28" xfId="0" applyFont="1" applyBorder="1" applyAlignment="1">
      <alignment/>
    </xf>
    <xf numFmtId="0" fontId="2" fillId="0" borderId="0" xfId="0" applyFont="1" applyBorder="1" applyAlignment="1">
      <alignment/>
    </xf>
    <xf numFmtId="0" fontId="2" fillId="0" borderId="24" xfId="0" applyFont="1" applyBorder="1" applyAlignment="1">
      <alignment/>
    </xf>
    <xf numFmtId="0" fontId="4" fillId="0" borderId="16" xfId="0" applyFont="1" applyFill="1" applyBorder="1" applyAlignment="1">
      <alignment horizontal="center" wrapText="1"/>
    </xf>
    <xf numFmtId="0" fontId="4" fillId="0" borderId="57" xfId="0" applyFont="1" applyFill="1" applyBorder="1" applyAlignment="1">
      <alignment horizontal="center" wrapText="1"/>
    </xf>
    <xf numFmtId="0" fontId="4" fillId="0" borderId="46" xfId="0" applyFont="1" applyFill="1" applyBorder="1" applyAlignment="1">
      <alignment horizontal="center" wrapText="1"/>
    </xf>
    <xf numFmtId="49" fontId="4" fillId="0" borderId="17" xfId="0" applyNumberFormat="1" applyFont="1" applyBorder="1" applyAlignment="1">
      <alignment horizontal="center" vertical="center" wrapText="1"/>
    </xf>
    <xf numFmtId="0" fontId="4" fillId="0" borderId="17" xfId="0" applyFont="1" applyBorder="1" applyAlignment="1">
      <alignment horizontal="center" vertical="center"/>
    </xf>
    <xf numFmtId="0" fontId="4" fillId="0" borderId="17" xfId="0" applyFont="1" applyBorder="1" applyAlignment="1">
      <alignment vertical="center" wrapText="1"/>
    </xf>
    <xf numFmtId="49" fontId="4" fillId="0" borderId="17" xfId="0" applyNumberFormat="1" applyFont="1" applyFill="1" applyBorder="1" applyAlignment="1">
      <alignment horizontal="center" vertical="center" wrapText="1"/>
    </xf>
    <xf numFmtId="16" fontId="4" fillId="0" borderId="17" xfId="0" applyNumberFormat="1" applyFont="1" applyBorder="1" applyAlignment="1">
      <alignment horizontal="center" vertical="center"/>
    </xf>
    <xf numFmtId="0" fontId="4" fillId="0" borderId="17" xfId="0" applyFont="1" applyBorder="1" applyAlignment="1">
      <alignment horizontal="center"/>
    </xf>
    <xf numFmtId="0" fontId="4" fillId="0" borderId="17" xfId="0" applyFont="1" applyBorder="1" applyAlignment="1">
      <alignment/>
    </xf>
    <xf numFmtId="0" fontId="4" fillId="0" borderId="17" xfId="0" applyFont="1" applyFill="1" applyBorder="1" applyAlignment="1">
      <alignment horizontal="justify" vertical="top" wrapText="1"/>
    </xf>
    <xf numFmtId="0" fontId="20" fillId="0" borderId="17" xfId="0" applyFont="1" applyBorder="1" applyAlignment="1">
      <alignment vertical="center" wrapText="1"/>
    </xf>
    <xf numFmtId="0" fontId="7" fillId="0" borderId="17" xfId="0" applyFont="1" applyBorder="1" applyAlignment="1">
      <alignment vertical="center" wrapText="1"/>
    </xf>
    <xf numFmtId="0" fontId="6" fillId="0" borderId="17" xfId="0" applyFont="1" applyBorder="1" applyAlignment="1">
      <alignment horizontal="center" vertical="center" wrapText="1" shrinkToFit="1"/>
    </xf>
    <xf numFmtId="0" fontId="4" fillId="0" borderId="17" xfId="0" applyFont="1" applyBorder="1" applyAlignment="1">
      <alignment horizontal="center" vertical="center" wrapText="1" shrinkToFit="1"/>
    </xf>
    <xf numFmtId="49" fontId="4" fillId="0" borderId="17" xfId="0" applyNumberFormat="1" applyFont="1" applyBorder="1" applyAlignment="1">
      <alignment horizontal="center"/>
    </xf>
    <xf numFmtId="0" fontId="4" fillId="0" borderId="17" xfId="0" applyFont="1" applyBorder="1" applyAlignment="1">
      <alignment horizontal="center" vertical="top"/>
    </xf>
    <xf numFmtId="0" fontId="4" fillId="0" borderId="17" xfId="0" applyFont="1" applyFill="1" applyBorder="1" applyAlignment="1">
      <alignment horizontal="center" wrapText="1"/>
    </xf>
    <xf numFmtId="0" fontId="4" fillId="0" borderId="17" xfId="0" applyFont="1" applyBorder="1" applyAlignment="1">
      <alignment horizontal="center" vertical="top" wrapText="1"/>
    </xf>
    <xf numFmtId="0" fontId="4" fillId="0" borderId="17" xfId="0" applyFont="1" applyBorder="1" applyAlignment="1">
      <alignment horizontal="justify" vertical="top" wrapText="1"/>
    </xf>
    <xf numFmtId="0" fontId="6" fillId="0" borderId="17" xfId="0" applyFont="1" applyBorder="1" applyAlignment="1">
      <alignment horizontal="center" vertical="center" wrapText="1"/>
    </xf>
    <xf numFmtId="0" fontId="20" fillId="32" borderId="17" xfId="0" applyFont="1" applyFill="1" applyBorder="1" applyAlignment="1">
      <alignment horizontal="center" vertical="top" wrapText="1"/>
    </xf>
    <xf numFmtId="0" fontId="4" fillId="0" borderId="17" xfId="0" applyFont="1" applyBorder="1" applyAlignment="1">
      <alignment horizontal="justify" wrapText="1"/>
    </xf>
    <xf numFmtId="0" fontId="4" fillId="32" borderId="17" xfId="0" applyFont="1" applyFill="1" applyBorder="1" applyAlignment="1">
      <alignment horizontal="left" vertical="top" wrapText="1"/>
    </xf>
    <xf numFmtId="0" fontId="7" fillId="32" borderId="17" xfId="0" applyFont="1" applyFill="1" applyBorder="1" applyAlignment="1">
      <alignment horizontal="left" vertical="top" wrapText="1"/>
    </xf>
    <xf numFmtId="1" fontId="7" fillId="0" borderId="17" xfId="0" applyNumberFormat="1" applyFont="1" applyBorder="1" applyAlignment="1">
      <alignment horizontal="center" vertical="center"/>
    </xf>
    <xf numFmtId="0" fontId="7" fillId="0" borderId="17" xfId="0" applyFont="1" applyBorder="1" applyAlignment="1">
      <alignment horizontal="center" vertical="center" wrapText="1"/>
    </xf>
    <xf numFmtId="0" fontId="4" fillId="0" borderId="17" xfId="0" applyFont="1" applyBorder="1" applyAlignment="1">
      <alignment horizontal="left" vertical="top" wrapText="1"/>
    </xf>
    <xf numFmtId="49" fontId="4" fillId="32" borderId="17" xfId="0" applyNumberFormat="1" applyFont="1" applyFill="1" applyBorder="1" applyAlignment="1">
      <alignment horizontal="center"/>
    </xf>
    <xf numFmtId="0" fontId="6" fillId="32" borderId="17" xfId="0" applyFont="1" applyFill="1" applyBorder="1" applyAlignment="1">
      <alignment horizontal="center" vertical="center" wrapText="1" shrinkToFit="1"/>
    </xf>
    <xf numFmtId="0" fontId="4" fillId="32" borderId="17" xfId="0" applyFont="1" applyFill="1" applyBorder="1" applyAlignment="1">
      <alignment horizontal="center" vertical="center" wrapText="1" shrinkToFit="1"/>
    </xf>
    <xf numFmtId="2" fontId="20" fillId="0" borderId="17" xfId="0" applyNumberFormat="1" applyFont="1" applyBorder="1" applyAlignment="1">
      <alignment horizontal="center" vertical="center"/>
    </xf>
    <xf numFmtId="0" fontId="20" fillId="0" borderId="17" xfId="0" applyFont="1" applyBorder="1" applyAlignment="1">
      <alignment horizontal="center" vertical="center" wrapText="1"/>
    </xf>
    <xf numFmtId="1" fontId="20" fillId="0" borderId="17" xfId="0" applyNumberFormat="1" applyFont="1" applyBorder="1" applyAlignment="1">
      <alignment horizontal="center" vertical="center"/>
    </xf>
    <xf numFmtId="0" fontId="6" fillId="0" borderId="17" xfId="0" applyFont="1" applyBorder="1" applyAlignment="1">
      <alignment horizontal="left" vertical="center" wrapText="1"/>
    </xf>
    <xf numFmtId="0" fontId="4" fillId="32" borderId="17" xfId="0" applyFont="1" applyFill="1" applyBorder="1" applyAlignment="1">
      <alignment horizontal="center" vertical="center" wrapText="1"/>
    </xf>
    <xf numFmtId="0" fontId="6" fillId="0" borderId="17" xfId="0" applyFont="1" applyFill="1" applyBorder="1" applyAlignment="1">
      <alignment horizontal="center" wrapText="1"/>
    </xf>
    <xf numFmtId="0" fontId="4" fillId="0" borderId="17" xfId="0" applyFont="1" applyFill="1" applyBorder="1" applyAlignment="1">
      <alignment horizontal="center" vertical="center" wrapText="1"/>
    </xf>
    <xf numFmtId="0" fontId="4" fillId="32" borderId="17" xfId="0" applyFont="1" applyFill="1" applyBorder="1" applyAlignment="1">
      <alignment horizontal="center" wrapText="1"/>
    </xf>
    <xf numFmtId="0" fontId="4" fillId="0" borderId="11" xfId="0" applyFont="1" applyBorder="1" applyAlignment="1">
      <alignment horizontal="center" vertical="center" textRotation="90"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4" xfId="0" applyFont="1" applyBorder="1" applyAlignment="1">
      <alignment horizontal="center" vertical="center" wrapText="1"/>
    </xf>
    <xf numFmtId="49" fontId="4" fillId="40" borderId="17" xfId="0" applyNumberFormat="1" applyFont="1" applyFill="1" applyBorder="1" applyAlignment="1">
      <alignment horizontal="center"/>
    </xf>
    <xf numFmtId="0" fontId="6" fillId="40" borderId="17" xfId="0" applyFont="1" applyFill="1" applyBorder="1" applyAlignment="1">
      <alignment horizontal="center" vertical="center" wrapText="1"/>
    </xf>
    <xf numFmtId="0" fontId="4" fillId="40" borderId="17" xfId="0" applyFont="1" applyFill="1" applyBorder="1" applyAlignment="1">
      <alignment/>
    </xf>
    <xf numFmtId="186" fontId="6" fillId="40" borderId="17" xfId="0" applyNumberFormat="1" applyFont="1" applyFill="1" applyBorder="1" applyAlignment="1">
      <alignment horizontal="right"/>
    </xf>
    <xf numFmtId="187" fontId="6" fillId="40" borderId="17" xfId="0" applyNumberFormat="1" applyFont="1" applyFill="1" applyBorder="1" applyAlignment="1">
      <alignment horizontal="right"/>
    </xf>
    <xf numFmtId="0" fontId="6" fillId="40" borderId="17" xfId="0" applyFont="1" applyFill="1" applyBorder="1" applyAlignment="1">
      <alignment horizontal="center"/>
    </xf>
    <xf numFmtId="0" fontId="6" fillId="40" borderId="17" xfId="0" applyFont="1" applyFill="1" applyBorder="1" applyAlignment="1">
      <alignment horizontal="left" vertical="center" wrapText="1"/>
    </xf>
    <xf numFmtId="187" fontId="4" fillId="40" borderId="17" xfId="0" applyNumberFormat="1" applyFont="1" applyFill="1" applyBorder="1" applyAlignment="1">
      <alignment horizontal="right"/>
    </xf>
    <xf numFmtId="0" fontId="4" fillId="40" borderId="17" xfId="0" applyFont="1" applyFill="1" applyBorder="1" applyAlignment="1">
      <alignment horizontal="right"/>
    </xf>
    <xf numFmtId="0" fontId="4" fillId="40" borderId="17" xfId="0" applyFont="1" applyFill="1" applyBorder="1" applyAlignment="1">
      <alignment horizontal="center" wrapText="1"/>
    </xf>
    <xf numFmtId="0" fontId="7" fillId="40" borderId="17" xfId="0" applyFont="1" applyFill="1" applyBorder="1" applyAlignment="1">
      <alignment horizontal="left" wrapText="1"/>
    </xf>
    <xf numFmtId="0" fontId="6" fillId="40" borderId="17" xfId="0" applyFont="1" applyFill="1" applyBorder="1" applyAlignment="1">
      <alignment horizontal="center" wrapText="1"/>
    </xf>
    <xf numFmtId="0" fontId="6" fillId="40" borderId="17" xfId="0" applyFont="1" applyFill="1" applyBorder="1" applyAlignment="1">
      <alignment horizontal="left" wrapText="1"/>
    </xf>
    <xf numFmtId="0" fontId="20" fillId="40" borderId="17" xfId="0" applyFont="1" applyFill="1" applyBorder="1" applyAlignment="1">
      <alignment horizontal="center" vertical="top" wrapText="1"/>
    </xf>
    <xf numFmtId="4" fontId="20" fillId="40" borderId="17" xfId="0" applyNumberFormat="1" applyFont="1" applyFill="1" applyBorder="1" applyAlignment="1">
      <alignment horizontal="center" vertical="top" wrapText="1"/>
    </xf>
    <xf numFmtId="4" fontId="6" fillId="40" borderId="17" xfId="0" applyNumberFormat="1" applyFont="1" applyFill="1" applyBorder="1" applyAlignment="1">
      <alignment horizontal="center" vertical="top" wrapText="1"/>
    </xf>
    <xf numFmtId="2" fontId="6" fillId="40" borderId="17" xfId="0" applyNumberFormat="1" applyFont="1" applyFill="1" applyBorder="1" applyAlignment="1">
      <alignment horizontal="center" vertical="top" wrapText="1"/>
    </xf>
    <xf numFmtId="49" fontId="7" fillId="40" borderId="17" xfId="0" applyNumberFormat="1" applyFont="1" applyFill="1" applyBorder="1" applyAlignment="1">
      <alignment horizontal="left" vertical="top" wrapText="1"/>
    </xf>
    <xf numFmtId="185" fontId="20" fillId="40" borderId="17" xfId="0" applyNumberFormat="1" applyFont="1" applyFill="1" applyBorder="1" applyAlignment="1">
      <alignment horizontal="center" vertical="top" wrapText="1"/>
    </xf>
    <xf numFmtId="185" fontId="6" fillId="40" borderId="17" xfId="0" applyNumberFormat="1" applyFont="1" applyFill="1" applyBorder="1" applyAlignment="1">
      <alignment horizontal="center" vertical="top" wrapText="1"/>
    </xf>
    <xf numFmtId="2" fontId="7" fillId="40" borderId="17" xfId="0" applyNumberFormat="1" applyFont="1" applyFill="1" applyBorder="1" applyAlignment="1">
      <alignment horizontal="center" vertical="top" wrapText="1"/>
    </xf>
    <xf numFmtId="2" fontId="4" fillId="40" borderId="17" xfId="0" applyNumberFormat="1" applyFont="1" applyFill="1" applyBorder="1" applyAlignment="1">
      <alignment horizontal="center" vertical="top" wrapText="1"/>
    </xf>
    <xf numFmtId="49" fontId="6" fillId="40" borderId="17" xfId="0" applyNumberFormat="1" applyFont="1" applyFill="1" applyBorder="1" applyAlignment="1">
      <alignment horizontal="center" vertical="center" wrapText="1"/>
    </xf>
    <xf numFmtId="0" fontId="6" fillId="40" borderId="17" xfId="0" applyFont="1" applyFill="1" applyBorder="1" applyAlignment="1">
      <alignment horizontal="left" vertical="center" wrapText="1"/>
    </xf>
    <xf numFmtId="4" fontId="6" fillId="40" borderId="17" xfId="0" applyNumberFormat="1" applyFont="1" applyFill="1" applyBorder="1" applyAlignment="1">
      <alignment horizontal="center" wrapText="1"/>
    </xf>
    <xf numFmtId="2" fontId="6" fillId="40" borderId="17" xfId="0" applyNumberFormat="1" applyFont="1" applyFill="1" applyBorder="1" applyAlignment="1">
      <alignment horizontal="center" vertical="center" wrapText="1"/>
    </xf>
    <xf numFmtId="0" fontId="6" fillId="40" borderId="17" xfId="0" applyFont="1" applyFill="1" applyBorder="1" applyAlignment="1">
      <alignment horizontal="center" vertical="center" wrapText="1"/>
    </xf>
    <xf numFmtId="0" fontId="6" fillId="40" borderId="17" xfId="0" applyFont="1" applyFill="1" applyBorder="1" applyAlignment="1">
      <alignment horizontal="center" wrapText="1"/>
    </xf>
    <xf numFmtId="0" fontId="6" fillId="40" borderId="17" xfId="0" applyFont="1" applyFill="1" applyBorder="1" applyAlignment="1">
      <alignment horizontal="center" vertical="center"/>
    </xf>
    <xf numFmtId="4" fontId="4" fillId="40" borderId="17" xfId="0" applyNumberFormat="1" applyFont="1" applyFill="1" applyBorder="1" applyAlignment="1">
      <alignment horizontal="center" vertical="center"/>
    </xf>
    <xf numFmtId="187" fontId="4" fillId="40" borderId="17" xfId="0" applyNumberFormat="1" applyFont="1" applyFill="1" applyBorder="1" applyAlignment="1">
      <alignment horizontal="center" vertical="center"/>
    </xf>
    <xf numFmtId="0" fontId="4" fillId="40" borderId="17" xfId="0" applyFont="1" applyFill="1" applyBorder="1" applyAlignment="1">
      <alignment horizontal="center" vertical="center"/>
    </xf>
    <xf numFmtId="0" fontId="6" fillId="40" borderId="17" xfId="0" applyFont="1" applyFill="1" applyBorder="1" applyAlignment="1">
      <alignment horizontal="left" wrapText="1"/>
    </xf>
    <xf numFmtId="0" fontId="4" fillId="40" borderId="17" xfId="0" applyFont="1" applyFill="1" applyBorder="1" applyAlignment="1">
      <alignment/>
    </xf>
    <xf numFmtId="0" fontId="4" fillId="40" borderId="17" xfId="0" applyFont="1" applyFill="1" applyBorder="1" applyAlignment="1">
      <alignment horizontal="center"/>
    </xf>
    <xf numFmtId="0" fontId="0" fillId="40" borderId="0" xfId="0" applyFill="1" applyAlignment="1">
      <alignment/>
    </xf>
    <xf numFmtId="0" fontId="4" fillId="40" borderId="17" xfId="0" applyFont="1" applyFill="1" applyBorder="1" applyAlignment="1">
      <alignment horizontal="center" vertical="center"/>
    </xf>
    <xf numFmtId="0" fontId="4" fillId="40" borderId="17" xfId="0" applyFont="1" applyFill="1" applyBorder="1" applyAlignment="1">
      <alignment vertical="center"/>
    </xf>
    <xf numFmtId="186" fontId="4" fillId="40" borderId="17" xfId="0" applyNumberFormat="1" applyFont="1" applyFill="1" applyBorder="1" applyAlignment="1">
      <alignment horizontal="center" vertical="center"/>
    </xf>
    <xf numFmtId="0" fontId="4" fillId="40" borderId="17" xfId="0" applyFont="1" applyFill="1" applyBorder="1" applyAlignment="1">
      <alignment horizontal="center" vertical="top"/>
    </xf>
    <xf numFmtId="4" fontId="4" fillId="40" borderId="17" xfId="0" applyNumberFormat="1" applyFont="1" applyFill="1" applyBorder="1" applyAlignment="1">
      <alignment/>
    </xf>
    <xf numFmtId="0" fontId="6" fillId="40" borderId="17" xfId="0" applyFont="1" applyFill="1" applyBorder="1" applyAlignment="1">
      <alignment horizontal="left" vertical="top" wrapText="1"/>
    </xf>
    <xf numFmtId="0" fontId="6" fillId="40" borderId="17" xfId="0" applyFont="1" applyFill="1" applyBorder="1" applyAlignment="1">
      <alignment horizontal="center" vertical="center" wrapText="1" shrinkToFit="1"/>
    </xf>
    <xf numFmtId="2" fontId="4" fillId="40" borderId="17" xfId="0" applyNumberFormat="1" applyFont="1" applyFill="1" applyBorder="1" applyAlignment="1">
      <alignment/>
    </xf>
    <xf numFmtId="2" fontId="32" fillId="40" borderId="17" xfId="0" applyNumberFormat="1" applyFont="1" applyFill="1" applyBorder="1" applyAlignment="1">
      <alignment/>
    </xf>
    <xf numFmtId="49" fontId="4" fillId="40" borderId="17" xfId="0" applyNumberFormat="1" applyFont="1" applyFill="1" applyBorder="1" applyAlignment="1">
      <alignment horizontal="center"/>
    </xf>
    <xf numFmtId="0" fontId="4" fillId="40" borderId="17" xfId="0" applyFont="1" applyFill="1" applyBorder="1" applyAlignment="1">
      <alignment horizontal="center" vertical="center" wrapText="1" shrinkToFit="1"/>
    </xf>
    <xf numFmtId="0" fontId="4" fillId="40" borderId="17" xfId="0" applyFont="1" applyFill="1" applyBorder="1" applyAlignment="1">
      <alignment horizontal="center" vertical="center" wrapText="1" shrinkToFit="1"/>
    </xf>
    <xf numFmtId="0" fontId="4" fillId="40" borderId="17" xfId="0" applyFont="1" applyFill="1" applyBorder="1" applyAlignment="1">
      <alignment horizontal="center"/>
    </xf>
    <xf numFmtId="187" fontId="7" fillId="40" borderId="17" xfId="0" applyNumberFormat="1" applyFont="1" applyFill="1" applyBorder="1" applyAlignment="1">
      <alignment horizontal="right" vertical="center"/>
    </xf>
    <xf numFmtId="0" fontId="4" fillId="40" borderId="17" xfId="0" applyFont="1" applyFill="1" applyBorder="1" applyAlignment="1">
      <alignment horizontal="center" wrapText="1"/>
    </xf>
    <xf numFmtId="0" fontId="20" fillId="40" borderId="17" xfId="0" applyFont="1" applyFill="1" applyBorder="1" applyAlignment="1">
      <alignment vertical="center" wrapText="1"/>
    </xf>
    <xf numFmtId="0" fontId="31" fillId="40" borderId="17" xfId="0" applyFont="1" applyFill="1" applyBorder="1" applyAlignment="1">
      <alignment vertical="center" wrapText="1"/>
    </xf>
    <xf numFmtId="0" fontId="7" fillId="40" borderId="17" xfId="0" applyFont="1" applyFill="1" applyBorder="1" applyAlignment="1">
      <alignment vertical="center" wrapText="1"/>
    </xf>
    <xf numFmtId="0" fontId="4" fillId="41" borderId="17" xfId="0" applyFont="1" applyFill="1" applyBorder="1" applyAlignment="1">
      <alignment horizontal="center"/>
    </xf>
    <xf numFmtId="0" fontId="4" fillId="41" borderId="17" xfId="0" applyFont="1" applyFill="1" applyBorder="1" applyAlignment="1">
      <alignment horizontal="left" vertical="center" wrapText="1"/>
    </xf>
    <xf numFmtId="0" fontId="4" fillId="41" borderId="17" xfId="0" applyFont="1" applyFill="1" applyBorder="1" applyAlignment="1">
      <alignment/>
    </xf>
    <xf numFmtId="186" fontId="4" fillId="41" borderId="17" xfId="54" applyNumberFormat="1" applyFont="1" applyFill="1" applyBorder="1" applyAlignment="1" applyProtection="1">
      <alignment horizontal="right" vertical="center" wrapText="1"/>
      <protection/>
    </xf>
    <xf numFmtId="186" fontId="4" fillId="41" borderId="17" xfId="0" applyNumberFormat="1" applyFont="1" applyFill="1" applyBorder="1" applyAlignment="1">
      <alignment/>
    </xf>
    <xf numFmtId="186" fontId="4" fillId="41" borderId="17" xfId="52" applyNumberFormat="1" applyFont="1" applyFill="1" applyBorder="1" applyAlignment="1" applyProtection="1">
      <alignment horizontal="right" vertical="center" wrapText="1"/>
      <protection/>
    </xf>
    <xf numFmtId="186" fontId="4" fillId="41" borderId="17" xfId="58" applyNumberFormat="1" applyFont="1" applyFill="1" applyBorder="1" applyAlignment="1" applyProtection="1">
      <alignment horizontal="right" vertical="center" wrapText="1"/>
      <protection/>
    </xf>
    <xf numFmtId="186" fontId="4" fillId="41" borderId="17" xfId="53" applyNumberFormat="1" applyFont="1" applyFill="1" applyBorder="1" applyAlignment="1" applyProtection="1">
      <alignment horizontal="right" vertical="center" wrapText="1"/>
      <protection/>
    </xf>
    <xf numFmtId="0" fontId="4" fillId="41" borderId="17" xfId="0" applyFont="1" applyFill="1" applyBorder="1" applyAlignment="1">
      <alignment horizontal="justify" vertical="top" wrapText="1"/>
    </xf>
    <xf numFmtId="0" fontId="4" fillId="42" borderId="17" xfId="0" applyFont="1" applyFill="1" applyBorder="1" applyAlignment="1">
      <alignment/>
    </xf>
    <xf numFmtId="186" fontId="4" fillId="42" borderId="17" xfId="52" applyNumberFormat="1" applyFont="1" applyFill="1" applyBorder="1">
      <alignment/>
      <protection/>
    </xf>
    <xf numFmtId="186" fontId="4" fillId="42" borderId="17" xfId="0" applyNumberFormat="1" applyFont="1" applyFill="1" applyBorder="1" applyAlignment="1">
      <alignment/>
    </xf>
    <xf numFmtId="186" fontId="4" fillId="42" borderId="17" xfId="0" applyNumberFormat="1" applyFont="1" applyFill="1" applyBorder="1" applyAlignment="1" applyProtection="1">
      <alignment horizontal="right" vertical="center" wrapText="1"/>
      <protection/>
    </xf>
    <xf numFmtId="186" fontId="4" fillId="42" borderId="17" xfId="58" applyNumberFormat="1" applyFont="1" applyFill="1" applyBorder="1" applyAlignment="1" applyProtection="1">
      <alignment horizontal="right" vertical="center" wrapText="1"/>
      <protection/>
    </xf>
    <xf numFmtId="186" fontId="4" fillId="42" borderId="17" xfId="52" applyNumberFormat="1" applyFont="1" applyFill="1" applyBorder="1" applyAlignment="1" applyProtection="1">
      <alignment horizontal="right" vertical="center" wrapText="1"/>
      <protection/>
    </xf>
    <xf numFmtId="0" fontId="4" fillId="43" borderId="17" xfId="0" applyFont="1" applyFill="1" applyBorder="1" applyAlignment="1">
      <alignment horizontal="center"/>
    </xf>
    <xf numFmtId="0" fontId="4" fillId="43" borderId="17" xfId="0" applyFont="1" applyFill="1" applyBorder="1" applyAlignment="1">
      <alignment horizontal="left" vertical="center" wrapText="1"/>
    </xf>
    <xf numFmtId="0" fontId="4" fillId="43" borderId="17" xfId="0" applyFont="1" applyFill="1" applyBorder="1" applyAlignment="1">
      <alignment/>
    </xf>
    <xf numFmtId="186" fontId="4" fillId="43" borderId="17" xfId="0" applyNumberFormat="1" applyFont="1" applyFill="1" applyBorder="1" applyAlignment="1">
      <alignment/>
    </xf>
    <xf numFmtId="186" fontId="4" fillId="43" borderId="17" xfId="52" applyNumberFormat="1" applyFont="1" applyFill="1" applyBorder="1">
      <alignment/>
      <protection/>
    </xf>
    <xf numFmtId="187" fontId="7" fillId="40" borderId="17" xfId="0" applyNumberFormat="1" applyFont="1" applyFill="1" applyBorder="1" applyAlignment="1">
      <alignment horizontal="center" vertical="center"/>
    </xf>
    <xf numFmtId="0" fontId="20" fillId="40" borderId="17" xfId="0" applyFont="1" applyFill="1" applyBorder="1" applyAlignment="1">
      <alignment horizontal="center" vertical="center"/>
    </xf>
    <xf numFmtId="0" fontId="20" fillId="40" borderId="17" xfId="0" applyFont="1" applyFill="1" applyBorder="1" applyAlignment="1">
      <alignment horizontal="center" vertical="center" wrapText="1"/>
    </xf>
    <xf numFmtId="0" fontId="20" fillId="40" borderId="17" xfId="0" applyFont="1" applyFill="1" applyBorder="1" applyAlignment="1">
      <alignment horizontal="center" vertical="center"/>
    </xf>
    <xf numFmtId="187" fontId="20" fillId="40" borderId="17" xfId="0" applyNumberFormat="1" applyFont="1" applyFill="1" applyBorder="1" applyAlignment="1">
      <alignment horizontal="center" vertical="center"/>
    </xf>
    <xf numFmtId="0" fontId="20" fillId="40" borderId="17" xfId="0" applyFont="1" applyFill="1" applyBorder="1" applyAlignment="1">
      <alignment horizontal="center" vertical="center"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10" xfId="52"/>
    <cellStyle name="Обычный 11" xfId="53"/>
    <cellStyle name="Обычный 4" xfId="54"/>
    <cellStyle name="Обычный 5" xfId="55"/>
    <cellStyle name="Обычный 6" xfId="56"/>
    <cellStyle name="Обычный 7" xfId="57"/>
    <cellStyle name="Обычный 8"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HM907"/>
  <sheetViews>
    <sheetView zoomScalePageLayoutView="0" workbookViewId="0" topLeftCell="A879">
      <selection activeCell="B882" sqref="B882"/>
    </sheetView>
  </sheetViews>
  <sheetFormatPr defaultColWidth="9.140625" defaultRowHeight="12.75"/>
  <cols>
    <col min="1" max="1" width="14.28125" style="0" customWidth="1"/>
    <col min="2" max="2" width="33.00390625" style="0" customWidth="1"/>
    <col min="3" max="3" width="12.421875" style="0" customWidth="1"/>
    <col min="4" max="4" width="12.7109375" style="0" customWidth="1"/>
    <col min="5" max="5" width="11.00390625" style="0" customWidth="1"/>
    <col min="6" max="6" width="10.8515625" style="0" customWidth="1"/>
    <col min="7" max="7" width="12.28125" style="0" customWidth="1"/>
    <col min="9" max="9" width="33.421875" style="0" customWidth="1"/>
    <col min="10" max="10" width="0.2890625" style="0" customWidth="1"/>
  </cols>
  <sheetData>
    <row r="2" spans="1:9" ht="18">
      <c r="A2" s="16" t="s">
        <v>191</v>
      </c>
      <c r="B2" s="16"/>
      <c r="C2" s="16"/>
      <c r="D2" s="16"/>
      <c r="E2" s="16"/>
      <c r="F2" s="16"/>
      <c r="G2" s="16"/>
      <c r="H2" s="16"/>
      <c r="I2" s="16"/>
    </row>
    <row r="3" spans="1:9" ht="15">
      <c r="A3" s="1"/>
      <c r="B3" s="1"/>
      <c r="C3" s="1"/>
      <c r="D3" s="1"/>
      <c r="E3" s="1"/>
      <c r="F3" s="1"/>
      <c r="G3" s="1"/>
      <c r="H3" s="1"/>
      <c r="I3" s="1"/>
    </row>
    <row r="4" spans="1:9" ht="15">
      <c r="A4" s="507" t="s">
        <v>688</v>
      </c>
      <c r="B4" s="515" t="s">
        <v>690</v>
      </c>
      <c r="C4" s="515" t="s">
        <v>691</v>
      </c>
      <c r="D4" s="507" t="s">
        <v>692</v>
      </c>
      <c r="E4" s="507" t="s">
        <v>693</v>
      </c>
      <c r="F4" s="507"/>
      <c r="G4" s="507"/>
      <c r="H4" s="507"/>
      <c r="I4" s="515" t="s">
        <v>694</v>
      </c>
    </row>
    <row r="5" spans="1:9" ht="15">
      <c r="A5" s="507"/>
      <c r="B5" s="515"/>
      <c r="C5" s="515"/>
      <c r="D5" s="507"/>
      <c r="E5" s="515" t="s">
        <v>695</v>
      </c>
      <c r="F5" s="507" t="s">
        <v>696</v>
      </c>
      <c r="G5" s="507"/>
      <c r="H5" s="507"/>
      <c r="I5" s="515"/>
    </row>
    <row r="6" spans="1:9" ht="56.25" customHeight="1">
      <c r="A6" s="507"/>
      <c r="B6" s="515"/>
      <c r="C6" s="515"/>
      <c r="D6" s="507"/>
      <c r="E6" s="515"/>
      <c r="F6" s="139" t="s">
        <v>697</v>
      </c>
      <c r="G6" s="139" t="s">
        <v>698</v>
      </c>
      <c r="H6" s="145" t="s">
        <v>689</v>
      </c>
      <c r="I6" s="515"/>
    </row>
    <row r="7" spans="1:9" ht="15">
      <c r="A7" s="192">
        <v>1</v>
      </c>
      <c r="B7" s="192">
        <v>2</v>
      </c>
      <c r="C7" s="192">
        <v>3</v>
      </c>
      <c r="D7" s="192">
        <v>4</v>
      </c>
      <c r="E7" s="192">
        <v>5</v>
      </c>
      <c r="F7" s="192">
        <v>6</v>
      </c>
      <c r="G7" s="192">
        <v>7</v>
      </c>
      <c r="H7" s="192">
        <v>8</v>
      </c>
      <c r="I7" s="192">
        <v>9</v>
      </c>
    </row>
    <row r="8" spans="1:9" s="208" customFormat="1" ht="94.5">
      <c r="A8" s="228">
        <v>1</v>
      </c>
      <c r="B8" s="226" t="s">
        <v>202</v>
      </c>
      <c r="C8" s="229"/>
      <c r="D8" s="229"/>
      <c r="E8" s="229"/>
      <c r="F8" s="229"/>
      <c r="G8" s="229"/>
      <c r="H8" s="229"/>
      <c r="I8" s="229"/>
    </row>
    <row r="9" spans="1:9" ht="47.25" customHeight="1">
      <c r="A9" s="156"/>
      <c r="B9" s="157" t="s">
        <v>1047</v>
      </c>
      <c r="C9" s="158"/>
      <c r="D9" s="158"/>
      <c r="E9" s="158"/>
      <c r="F9" s="158"/>
      <c r="G9" s="158"/>
      <c r="H9" s="159"/>
      <c r="I9" s="158"/>
    </row>
    <row r="10" spans="1:9" ht="47.25" customHeight="1">
      <c r="A10" s="158"/>
      <c r="B10" s="160" t="s">
        <v>770</v>
      </c>
      <c r="C10" s="161" t="s">
        <v>1183</v>
      </c>
      <c r="D10" s="159" t="s">
        <v>309</v>
      </c>
      <c r="E10" s="159"/>
      <c r="F10" s="62">
        <v>50</v>
      </c>
      <c r="G10" s="162">
        <v>50</v>
      </c>
      <c r="H10" s="162">
        <f aca="true" t="shared" si="0" ref="H10:H15">G10/F10*100</f>
        <v>100</v>
      </c>
      <c r="I10" s="158"/>
    </row>
    <row r="11" spans="1:9" ht="47.25" customHeight="1">
      <c r="A11" s="158"/>
      <c r="B11" s="163" t="s">
        <v>771</v>
      </c>
      <c r="C11" s="161" t="s">
        <v>1183</v>
      </c>
      <c r="D11" s="159" t="s">
        <v>1188</v>
      </c>
      <c r="E11" s="159"/>
      <c r="F11" s="62">
        <v>797</v>
      </c>
      <c r="G11" s="162">
        <v>797</v>
      </c>
      <c r="H11" s="162">
        <f t="shared" si="0"/>
        <v>100</v>
      </c>
      <c r="I11" s="158"/>
    </row>
    <row r="12" spans="1:9" ht="47.25" customHeight="1">
      <c r="A12" s="158"/>
      <c r="B12" s="163" t="s">
        <v>772</v>
      </c>
      <c r="C12" s="161" t="s">
        <v>1183</v>
      </c>
      <c r="D12" s="159" t="s">
        <v>1188</v>
      </c>
      <c r="E12" s="159"/>
      <c r="F12" s="62">
        <v>19</v>
      </c>
      <c r="G12" s="162">
        <v>17.5</v>
      </c>
      <c r="H12" s="164">
        <f t="shared" si="0"/>
        <v>92.10526315789474</v>
      </c>
      <c r="I12" s="158"/>
    </row>
    <row r="13" spans="1:9" ht="47.25" customHeight="1">
      <c r="A13" s="158"/>
      <c r="B13" s="160" t="s">
        <v>773</v>
      </c>
      <c r="C13" s="161" t="s">
        <v>1183</v>
      </c>
      <c r="D13" s="159" t="s">
        <v>309</v>
      </c>
      <c r="E13" s="159"/>
      <c r="F13" s="62">
        <v>75</v>
      </c>
      <c r="G13" s="162">
        <v>75</v>
      </c>
      <c r="H13" s="162">
        <f t="shared" si="0"/>
        <v>100</v>
      </c>
      <c r="I13" s="158"/>
    </row>
    <row r="14" spans="1:9" ht="47.25" customHeight="1">
      <c r="A14" s="158"/>
      <c r="B14" s="163" t="s">
        <v>774</v>
      </c>
      <c r="C14" s="161" t="s">
        <v>1183</v>
      </c>
      <c r="D14" s="159" t="s">
        <v>309</v>
      </c>
      <c r="E14" s="159"/>
      <c r="F14" s="62">
        <v>3.2</v>
      </c>
      <c r="G14" s="162">
        <v>2.9</v>
      </c>
      <c r="H14" s="164">
        <f t="shared" si="0"/>
        <v>90.62499999999999</v>
      </c>
      <c r="I14" s="158"/>
    </row>
    <row r="15" spans="1:9" ht="47.25" customHeight="1">
      <c r="A15" s="158"/>
      <c r="B15" s="163" t="s">
        <v>1158</v>
      </c>
      <c r="C15" s="161"/>
      <c r="D15" s="159"/>
      <c r="E15" s="159"/>
      <c r="F15" s="62">
        <v>90</v>
      </c>
      <c r="G15" s="162">
        <v>90</v>
      </c>
      <c r="H15" s="162">
        <f t="shared" si="0"/>
        <v>100</v>
      </c>
      <c r="I15" s="158"/>
    </row>
    <row r="16" spans="1:12" ht="47.25" customHeight="1">
      <c r="A16" s="516" t="s">
        <v>365</v>
      </c>
      <c r="B16" s="516"/>
      <c r="C16" s="516"/>
      <c r="D16" s="516"/>
      <c r="E16" s="165"/>
      <c r="F16" s="165"/>
      <c r="G16" s="165"/>
      <c r="H16" s="165"/>
      <c r="I16" s="165"/>
      <c r="J16" s="150"/>
      <c r="K16" s="150"/>
      <c r="L16" s="150"/>
    </row>
    <row r="17" spans="1:9" ht="47.25" customHeight="1">
      <c r="A17" s="158" t="s">
        <v>1186</v>
      </c>
      <c r="B17" s="157" t="s">
        <v>1047</v>
      </c>
      <c r="C17" s="158"/>
      <c r="D17" s="158"/>
      <c r="E17" s="158"/>
      <c r="F17" s="158"/>
      <c r="G17" s="158"/>
      <c r="H17" s="159"/>
      <c r="I17" s="158"/>
    </row>
    <row r="18" spans="1:9" ht="47.25" customHeight="1">
      <c r="A18" s="166"/>
      <c r="B18" s="160" t="s">
        <v>1159</v>
      </c>
      <c r="C18" s="167" t="s">
        <v>1183</v>
      </c>
      <c r="D18" s="159" t="s">
        <v>1188</v>
      </c>
      <c r="E18" s="158"/>
      <c r="F18" s="161">
        <v>797</v>
      </c>
      <c r="G18" s="159">
        <v>797</v>
      </c>
      <c r="H18" s="159">
        <f>G18/F18*100</f>
        <v>100</v>
      </c>
      <c r="I18" s="158"/>
    </row>
    <row r="19" spans="1:9" ht="47.25" customHeight="1">
      <c r="A19" s="158"/>
      <c r="B19" s="160" t="s">
        <v>1160</v>
      </c>
      <c r="C19" s="167" t="s">
        <v>1183</v>
      </c>
      <c r="D19" s="159" t="s">
        <v>1188</v>
      </c>
      <c r="E19" s="158"/>
      <c r="F19" s="161">
        <v>74.5</v>
      </c>
      <c r="G19" s="159">
        <v>70.94</v>
      </c>
      <c r="H19" s="168">
        <f>G19/F19*100</f>
        <v>95.22147651006712</v>
      </c>
      <c r="I19" s="158"/>
    </row>
    <row r="20" spans="1:9" ht="47.25" customHeight="1">
      <c r="A20" s="158"/>
      <c r="B20" s="163" t="s">
        <v>1161</v>
      </c>
      <c r="C20" s="167" t="s">
        <v>1183</v>
      </c>
      <c r="D20" s="159" t="s">
        <v>1188</v>
      </c>
      <c r="E20" s="158"/>
      <c r="F20" s="169">
        <v>19</v>
      </c>
      <c r="G20" s="159">
        <v>17.5</v>
      </c>
      <c r="H20" s="168">
        <f>G20/F20*100</f>
        <v>92.10526315789474</v>
      </c>
      <c r="I20" s="158"/>
    </row>
    <row r="21" spans="1:9" ht="42" customHeight="1">
      <c r="A21" s="508" t="s">
        <v>1162</v>
      </c>
      <c r="B21" s="509"/>
      <c r="C21" s="509"/>
      <c r="D21" s="510"/>
      <c r="E21" s="170"/>
      <c r="F21" s="170"/>
      <c r="G21" s="170"/>
      <c r="H21" s="170"/>
      <c r="I21" s="170"/>
    </row>
    <row r="22" spans="1:9" ht="47.25" customHeight="1">
      <c r="A22" s="171"/>
      <c r="B22" s="157" t="s">
        <v>897</v>
      </c>
      <c r="C22" s="158"/>
      <c r="D22" s="158"/>
      <c r="E22" s="158"/>
      <c r="F22" s="158"/>
      <c r="G22" s="158"/>
      <c r="H22" s="159"/>
      <c r="I22" s="158"/>
    </row>
    <row r="23" spans="1:9" ht="47.25" customHeight="1">
      <c r="A23" s="158"/>
      <c r="B23" s="160" t="s">
        <v>1163</v>
      </c>
      <c r="C23" s="167" t="s">
        <v>1183</v>
      </c>
      <c r="D23" s="159" t="s">
        <v>1188</v>
      </c>
      <c r="E23" s="158"/>
      <c r="F23" s="159">
        <v>4</v>
      </c>
      <c r="G23" s="159">
        <v>4</v>
      </c>
      <c r="H23" s="159">
        <f>G23/F23*100</f>
        <v>100</v>
      </c>
      <c r="I23" s="158"/>
    </row>
    <row r="24" spans="1:9" ht="47.25" customHeight="1">
      <c r="A24" s="158"/>
      <c r="B24" s="160" t="s">
        <v>1164</v>
      </c>
      <c r="C24" s="167" t="s">
        <v>1183</v>
      </c>
      <c r="D24" s="159" t="s">
        <v>309</v>
      </c>
      <c r="E24" s="158"/>
      <c r="F24" s="159">
        <v>50</v>
      </c>
      <c r="G24" s="159">
        <v>51</v>
      </c>
      <c r="H24" s="159">
        <f>G24/F24*100</f>
        <v>102</v>
      </c>
      <c r="I24" s="158"/>
    </row>
    <row r="25" spans="1:9" ht="47.25" customHeight="1">
      <c r="A25" s="158"/>
      <c r="B25" s="160" t="s">
        <v>1165</v>
      </c>
      <c r="C25" s="167" t="s">
        <v>1183</v>
      </c>
      <c r="D25" s="159" t="s">
        <v>1188</v>
      </c>
      <c r="E25" s="158"/>
      <c r="F25" s="159">
        <v>35</v>
      </c>
      <c r="G25" s="159">
        <v>35</v>
      </c>
      <c r="H25" s="159">
        <f>G25/F25*100</f>
        <v>100</v>
      </c>
      <c r="I25" s="158"/>
    </row>
    <row r="26" spans="1:9" ht="35.25" customHeight="1">
      <c r="A26" s="508" t="s">
        <v>1166</v>
      </c>
      <c r="B26" s="509"/>
      <c r="C26" s="509"/>
      <c r="D26" s="510"/>
      <c r="E26" s="156"/>
      <c r="F26" s="156"/>
      <c r="G26" s="156"/>
      <c r="H26" s="156"/>
      <c r="I26" s="156"/>
    </row>
    <row r="27" spans="1:9" ht="47.25" customHeight="1">
      <c r="A27" s="171"/>
      <c r="B27" s="157" t="s">
        <v>897</v>
      </c>
      <c r="C27" s="158"/>
      <c r="D27" s="158"/>
      <c r="E27" s="158"/>
      <c r="F27" s="158"/>
      <c r="G27" s="158"/>
      <c r="H27" s="159"/>
      <c r="I27" s="158"/>
    </row>
    <row r="28" spans="1:9" ht="47.25" customHeight="1">
      <c r="A28" s="158"/>
      <c r="B28" s="160" t="s">
        <v>1167</v>
      </c>
      <c r="C28" s="167" t="s">
        <v>1183</v>
      </c>
      <c r="D28" s="159" t="s">
        <v>309</v>
      </c>
      <c r="E28" s="159"/>
      <c r="F28" s="159">
        <v>95</v>
      </c>
      <c r="G28" s="159">
        <v>95</v>
      </c>
      <c r="H28" s="159">
        <f>G28/F28*100</f>
        <v>100</v>
      </c>
      <c r="I28" s="159"/>
    </row>
    <row r="29" spans="1:9" ht="47.25" customHeight="1">
      <c r="A29" s="158"/>
      <c r="B29" s="160" t="s">
        <v>932</v>
      </c>
      <c r="C29" s="167" t="s">
        <v>1183</v>
      </c>
      <c r="D29" s="159" t="s">
        <v>1188</v>
      </c>
      <c r="E29" s="159"/>
      <c r="F29" s="159">
        <v>90</v>
      </c>
      <c r="G29" s="159">
        <v>85</v>
      </c>
      <c r="H29" s="168">
        <f>G29/F29*100</f>
        <v>94.44444444444444</v>
      </c>
      <c r="I29" s="159"/>
    </row>
    <row r="30" spans="1:9" ht="47.25" customHeight="1">
      <c r="A30" s="514" t="s">
        <v>933</v>
      </c>
      <c r="B30" s="514"/>
      <c r="C30" s="514"/>
      <c r="D30" s="514"/>
      <c r="E30" s="172"/>
      <c r="F30" s="172"/>
      <c r="G30" s="172"/>
      <c r="H30" s="172"/>
      <c r="I30" s="172"/>
    </row>
    <row r="31" spans="1:9" ht="47.25" customHeight="1">
      <c r="A31" s="158"/>
      <c r="B31" s="157" t="s">
        <v>897</v>
      </c>
      <c r="C31" s="158"/>
      <c r="D31" s="158"/>
      <c r="E31" s="158"/>
      <c r="F31" s="158"/>
      <c r="G31" s="158"/>
      <c r="H31" s="159"/>
      <c r="I31" s="158"/>
    </row>
    <row r="32" spans="1:9" ht="47.25" customHeight="1">
      <c r="A32" s="158"/>
      <c r="B32" s="160" t="s">
        <v>934</v>
      </c>
      <c r="C32" s="161" t="s">
        <v>1183</v>
      </c>
      <c r="D32" s="159" t="s">
        <v>309</v>
      </c>
      <c r="E32" s="159"/>
      <c r="F32" s="159">
        <v>95</v>
      </c>
      <c r="G32" s="159">
        <v>100</v>
      </c>
      <c r="H32" s="168">
        <f>G32/F32*100</f>
        <v>105.26315789473684</v>
      </c>
      <c r="I32" s="158"/>
    </row>
    <row r="33" spans="1:9" ht="47.25" customHeight="1">
      <c r="A33" s="514" t="s">
        <v>338</v>
      </c>
      <c r="B33" s="514"/>
      <c r="C33" s="514"/>
      <c r="D33" s="514"/>
      <c r="E33" s="172"/>
      <c r="F33" s="172"/>
      <c r="G33" s="172"/>
      <c r="H33" s="172"/>
      <c r="I33" s="172"/>
    </row>
    <row r="34" spans="1:9" ht="47.25" customHeight="1">
      <c r="A34" s="158"/>
      <c r="B34" s="157" t="s">
        <v>897</v>
      </c>
      <c r="C34" s="167"/>
      <c r="D34" s="158"/>
      <c r="E34" s="158"/>
      <c r="F34" s="158"/>
      <c r="G34" s="158"/>
      <c r="H34" s="159"/>
      <c r="I34" s="158"/>
    </row>
    <row r="35" spans="1:9" ht="47.25" customHeight="1">
      <c r="A35" s="158"/>
      <c r="B35" s="160" t="s">
        <v>339</v>
      </c>
      <c r="C35" s="161" t="s">
        <v>1183</v>
      </c>
      <c r="D35" s="159" t="s">
        <v>870</v>
      </c>
      <c r="E35" s="159"/>
      <c r="F35" s="159">
        <v>4965</v>
      </c>
      <c r="G35" s="159">
        <v>4965</v>
      </c>
      <c r="H35" s="159">
        <f>G35/F35*100</f>
        <v>100</v>
      </c>
      <c r="I35" s="159"/>
    </row>
    <row r="36" spans="1:9" s="11" customFormat="1" ht="52.5" customHeight="1">
      <c r="A36" s="517" t="s">
        <v>340</v>
      </c>
      <c r="B36" s="518"/>
      <c r="C36" s="518"/>
      <c r="D36" s="519"/>
      <c r="E36" s="173"/>
      <c r="F36" s="173"/>
      <c r="G36" s="173"/>
      <c r="H36" s="173"/>
      <c r="I36" s="173"/>
    </row>
    <row r="37" spans="1:9" ht="47.25" customHeight="1">
      <c r="A37" s="174"/>
      <c r="B37" s="157" t="s">
        <v>897</v>
      </c>
      <c r="C37" s="174"/>
      <c r="D37" s="174"/>
      <c r="E37" s="174"/>
      <c r="F37" s="174"/>
      <c r="G37" s="174"/>
      <c r="H37" s="175"/>
      <c r="I37" s="174"/>
    </row>
    <row r="38" spans="1:9" ht="47.25" customHeight="1">
      <c r="A38" s="174"/>
      <c r="B38" s="160" t="s">
        <v>341</v>
      </c>
      <c r="C38" s="161" t="s">
        <v>1183</v>
      </c>
      <c r="D38" s="175" t="s">
        <v>1188</v>
      </c>
      <c r="E38" s="174"/>
      <c r="F38" s="159">
        <v>3</v>
      </c>
      <c r="G38" s="159">
        <v>3</v>
      </c>
      <c r="H38" s="175">
        <f>G38/F38*100</f>
        <v>100</v>
      </c>
      <c r="I38" s="174"/>
    </row>
    <row r="39" spans="1:10" ht="70.5" customHeight="1">
      <c r="A39" s="516" t="s">
        <v>342</v>
      </c>
      <c r="B39" s="516"/>
      <c r="C39" s="516"/>
      <c r="D39" s="516"/>
      <c r="E39" s="176"/>
      <c r="F39" s="176"/>
      <c r="G39" s="176"/>
      <c r="H39" s="176"/>
      <c r="I39" s="176"/>
      <c r="J39" s="155"/>
    </row>
    <row r="40" spans="1:9" ht="47.25" customHeight="1">
      <c r="A40" s="158"/>
      <c r="B40" s="157" t="s">
        <v>1047</v>
      </c>
      <c r="C40" s="158"/>
      <c r="D40" s="158"/>
      <c r="E40" s="174"/>
      <c r="F40" s="174"/>
      <c r="G40" s="174"/>
      <c r="H40" s="175"/>
      <c r="I40" s="174"/>
    </row>
    <row r="41" spans="1:9" ht="47.25" customHeight="1">
      <c r="A41" s="158"/>
      <c r="B41" s="177" t="s">
        <v>343</v>
      </c>
      <c r="C41" s="167" t="s">
        <v>1183</v>
      </c>
      <c r="D41" s="159" t="s">
        <v>1188</v>
      </c>
      <c r="E41" s="178"/>
      <c r="F41" s="159">
        <v>440.7</v>
      </c>
      <c r="G41" s="159">
        <v>440.7</v>
      </c>
      <c r="H41" s="159">
        <f>G41/F41*100</f>
        <v>100</v>
      </c>
      <c r="I41" s="175"/>
    </row>
    <row r="42" spans="1:10" ht="47.25" customHeight="1">
      <c r="A42" s="158"/>
      <c r="B42" s="177" t="s">
        <v>344</v>
      </c>
      <c r="C42" s="167" t="s">
        <v>1183</v>
      </c>
      <c r="D42" s="159" t="s">
        <v>309</v>
      </c>
      <c r="E42" s="179"/>
      <c r="F42" s="159">
        <v>75</v>
      </c>
      <c r="G42" s="159">
        <v>75</v>
      </c>
      <c r="H42" s="159">
        <f>G42/F42*100</f>
        <v>100</v>
      </c>
      <c r="I42" s="179"/>
      <c r="J42" s="15"/>
    </row>
    <row r="43" spans="1:9" ht="48" customHeight="1">
      <c r="A43" s="508" t="s">
        <v>345</v>
      </c>
      <c r="B43" s="509"/>
      <c r="C43" s="509"/>
      <c r="D43" s="510"/>
      <c r="E43" s="180"/>
      <c r="F43" s="180"/>
      <c r="G43" s="180"/>
      <c r="H43" s="180"/>
      <c r="I43" s="174"/>
    </row>
    <row r="44" spans="1:9" ht="47.25" customHeight="1">
      <c r="A44" s="158"/>
      <c r="B44" s="157" t="s">
        <v>897</v>
      </c>
      <c r="C44" s="167"/>
      <c r="D44" s="158"/>
      <c r="E44" s="174"/>
      <c r="F44" s="174"/>
      <c r="G44" s="174"/>
      <c r="H44" s="175"/>
      <c r="I44" s="174"/>
    </row>
    <row r="45" spans="1:9" ht="47.25" customHeight="1">
      <c r="A45" s="174"/>
      <c r="B45" s="160" t="s">
        <v>346</v>
      </c>
      <c r="C45" s="161" t="s">
        <v>1183</v>
      </c>
      <c r="D45" s="159" t="s">
        <v>1188</v>
      </c>
      <c r="E45" s="159"/>
      <c r="F45" s="159">
        <v>20</v>
      </c>
      <c r="G45" s="159">
        <v>27</v>
      </c>
      <c r="H45" s="159">
        <f>G45/F45*100</f>
        <v>135</v>
      </c>
      <c r="I45" s="175"/>
    </row>
    <row r="46" spans="1:9" ht="44.25" customHeight="1">
      <c r="A46" s="517" t="s">
        <v>347</v>
      </c>
      <c r="B46" s="518"/>
      <c r="C46" s="518"/>
      <c r="D46" s="519"/>
      <c r="E46" s="181"/>
      <c r="F46" s="181"/>
      <c r="G46" s="174"/>
      <c r="H46" s="174"/>
      <c r="I46" s="174"/>
    </row>
    <row r="47" spans="1:9" ht="47.25" customHeight="1">
      <c r="A47" s="182"/>
      <c r="B47" s="157" t="s">
        <v>897</v>
      </c>
      <c r="C47" s="174"/>
      <c r="D47" s="174"/>
      <c r="E47" s="174"/>
      <c r="F47" s="174"/>
      <c r="G47" s="174"/>
      <c r="H47" s="175"/>
      <c r="I47" s="174"/>
    </row>
    <row r="48" spans="1:9" ht="47.25" customHeight="1">
      <c r="A48" s="183"/>
      <c r="B48" s="160" t="s">
        <v>348</v>
      </c>
      <c r="C48" s="161" t="s">
        <v>1183</v>
      </c>
      <c r="D48" s="159" t="s">
        <v>309</v>
      </c>
      <c r="E48" s="159"/>
      <c r="F48" s="159">
        <v>57.1</v>
      </c>
      <c r="G48" s="159">
        <v>57.1</v>
      </c>
      <c r="H48" s="175">
        <f>G48/F48*100</f>
        <v>100</v>
      </c>
      <c r="I48" s="174"/>
    </row>
    <row r="49" spans="1:9" ht="47.25" customHeight="1">
      <c r="A49" s="514" t="s">
        <v>349</v>
      </c>
      <c r="B49" s="514"/>
      <c r="C49" s="514"/>
      <c r="D49" s="514"/>
      <c r="E49" s="184"/>
      <c r="F49" s="184"/>
      <c r="G49" s="184"/>
      <c r="H49" s="173"/>
      <c r="I49" s="173"/>
    </row>
    <row r="50" spans="1:9" ht="47.25" customHeight="1">
      <c r="A50" s="174"/>
      <c r="B50" s="157" t="s">
        <v>1047</v>
      </c>
      <c r="C50" s="174"/>
      <c r="D50" s="174"/>
      <c r="E50" s="174"/>
      <c r="F50" s="174"/>
      <c r="G50" s="174"/>
      <c r="H50" s="175"/>
      <c r="I50" s="174"/>
    </row>
    <row r="51" spans="1:9" ht="47.25" customHeight="1">
      <c r="A51" s="174"/>
      <c r="B51" s="160" t="s">
        <v>366</v>
      </c>
      <c r="C51" s="161" t="s">
        <v>1183</v>
      </c>
      <c r="D51" s="159" t="s">
        <v>309</v>
      </c>
      <c r="E51" s="159"/>
      <c r="F51" s="159">
        <v>65</v>
      </c>
      <c r="G51" s="159">
        <v>65</v>
      </c>
      <c r="H51" s="175">
        <f>G51/F51*100</f>
        <v>100</v>
      </c>
      <c r="I51" s="175"/>
    </row>
    <row r="52" spans="1:9" ht="47.25" customHeight="1">
      <c r="A52" s="174"/>
      <c r="B52" s="160" t="s">
        <v>350</v>
      </c>
      <c r="C52" s="161" t="s">
        <v>57</v>
      </c>
      <c r="D52" s="159" t="s">
        <v>309</v>
      </c>
      <c r="E52" s="159"/>
      <c r="F52" s="159">
        <v>3.2</v>
      </c>
      <c r="G52" s="159">
        <v>2.9</v>
      </c>
      <c r="H52" s="175">
        <f>G52/F52*100</f>
        <v>90.62499999999999</v>
      </c>
      <c r="I52" s="175"/>
    </row>
    <row r="53" spans="1:9" ht="47.25" customHeight="1">
      <c r="A53" s="174"/>
      <c r="B53" s="160" t="s">
        <v>351</v>
      </c>
      <c r="C53" s="161" t="s">
        <v>1183</v>
      </c>
      <c r="D53" s="185" t="s">
        <v>309</v>
      </c>
      <c r="E53" s="159"/>
      <c r="F53" s="159">
        <v>5</v>
      </c>
      <c r="G53" s="159">
        <v>5.4</v>
      </c>
      <c r="H53" s="159">
        <f>G53/F53*100</f>
        <v>108</v>
      </c>
      <c r="I53" s="175"/>
    </row>
    <row r="54" spans="1:12" ht="47.25" customHeight="1">
      <c r="A54" s="514" t="s">
        <v>352</v>
      </c>
      <c r="B54" s="514"/>
      <c r="C54" s="514"/>
      <c r="D54" s="514"/>
      <c r="E54" s="172"/>
      <c r="F54" s="172"/>
      <c r="G54" s="172"/>
      <c r="H54" s="172"/>
      <c r="I54" s="172"/>
      <c r="J54" s="152"/>
      <c r="K54" s="152"/>
      <c r="L54" s="152"/>
    </row>
    <row r="55" spans="1:9" ht="47.25" customHeight="1">
      <c r="A55" s="174"/>
      <c r="B55" s="157" t="s">
        <v>897</v>
      </c>
      <c r="C55" s="175"/>
      <c r="D55" s="175"/>
      <c r="E55" s="175"/>
      <c r="F55" s="175"/>
      <c r="G55" s="175"/>
      <c r="H55" s="186"/>
      <c r="I55" s="175"/>
    </row>
    <row r="56" spans="1:9" ht="47.25" customHeight="1">
      <c r="A56" s="174"/>
      <c r="B56" s="160" t="s">
        <v>351</v>
      </c>
      <c r="C56" s="161" t="s">
        <v>1183</v>
      </c>
      <c r="D56" s="159" t="s">
        <v>309</v>
      </c>
      <c r="E56" s="159"/>
      <c r="F56" s="159">
        <v>5</v>
      </c>
      <c r="G56" s="159">
        <v>5.4</v>
      </c>
      <c r="H56" s="175">
        <f>G56/F56*100</f>
        <v>108</v>
      </c>
      <c r="I56" s="175"/>
    </row>
    <row r="57" spans="1:9" ht="47.25" customHeight="1">
      <c r="A57" s="506" t="s">
        <v>353</v>
      </c>
      <c r="B57" s="506"/>
      <c r="C57" s="506"/>
      <c r="D57" s="506"/>
      <c r="E57" s="187"/>
      <c r="F57" s="187"/>
      <c r="G57" s="187"/>
      <c r="H57" s="187"/>
      <c r="I57" s="187"/>
    </row>
    <row r="58" spans="1:9" ht="47.25" customHeight="1">
      <c r="A58" s="174"/>
      <c r="B58" s="177" t="s">
        <v>354</v>
      </c>
      <c r="C58" s="161" t="s">
        <v>57</v>
      </c>
      <c r="D58" s="175" t="s">
        <v>309</v>
      </c>
      <c r="E58" s="175"/>
      <c r="F58" s="175">
        <v>3.2</v>
      </c>
      <c r="G58" s="175">
        <v>2.9</v>
      </c>
      <c r="H58" s="188">
        <f>G58/F58*100</f>
        <v>90.62499999999999</v>
      </c>
      <c r="I58" s="175"/>
    </row>
    <row r="59" spans="1:9" ht="47.25" customHeight="1">
      <c r="A59" s="516" t="s">
        <v>355</v>
      </c>
      <c r="B59" s="516"/>
      <c r="C59" s="516"/>
      <c r="D59" s="516"/>
      <c r="E59" s="189"/>
      <c r="F59" s="189"/>
      <c r="G59" s="189"/>
      <c r="H59" s="189"/>
      <c r="I59" s="189"/>
    </row>
    <row r="60" spans="1:9" ht="47.25" customHeight="1">
      <c r="A60" s="174"/>
      <c r="B60" s="160" t="s">
        <v>356</v>
      </c>
      <c r="C60" s="161" t="s">
        <v>1183</v>
      </c>
      <c r="D60" s="175" t="s">
        <v>309</v>
      </c>
      <c r="E60" s="175"/>
      <c r="F60" s="175">
        <v>65</v>
      </c>
      <c r="G60" s="175">
        <v>65</v>
      </c>
      <c r="H60" s="175">
        <f>G60/F60*100</f>
        <v>100</v>
      </c>
      <c r="I60" s="175"/>
    </row>
    <row r="61" spans="1:9" ht="47.25" customHeight="1">
      <c r="A61" s="516" t="s">
        <v>357</v>
      </c>
      <c r="B61" s="516"/>
      <c r="C61" s="516"/>
      <c r="D61" s="516"/>
      <c r="E61" s="189"/>
      <c r="F61" s="189"/>
      <c r="G61" s="189"/>
      <c r="H61" s="189"/>
      <c r="I61" s="189"/>
    </row>
    <row r="62" spans="1:9" ht="47.25" customHeight="1">
      <c r="A62" s="174"/>
      <c r="B62" s="157" t="s">
        <v>1047</v>
      </c>
      <c r="C62" s="175"/>
      <c r="D62" s="175"/>
      <c r="E62" s="175"/>
      <c r="F62" s="175"/>
      <c r="G62" s="175"/>
      <c r="H62" s="175"/>
      <c r="I62" s="175"/>
    </row>
    <row r="63" spans="1:9" ht="47.25" customHeight="1">
      <c r="A63" s="174"/>
      <c r="B63" s="190" t="s">
        <v>1158</v>
      </c>
      <c r="C63" s="161" t="s">
        <v>1183</v>
      </c>
      <c r="D63" s="159" t="s">
        <v>1188</v>
      </c>
      <c r="E63" s="159"/>
      <c r="F63" s="159">
        <v>90</v>
      </c>
      <c r="G63" s="159">
        <v>90</v>
      </c>
      <c r="H63" s="159">
        <f>G63/F63*100</f>
        <v>100</v>
      </c>
      <c r="I63" s="159"/>
    </row>
    <row r="64" spans="1:9" ht="47.25" customHeight="1">
      <c r="A64" s="174"/>
      <c r="B64" s="190" t="s">
        <v>358</v>
      </c>
      <c r="C64" s="161" t="s">
        <v>1183</v>
      </c>
      <c r="D64" s="159" t="s">
        <v>870</v>
      </c>
      <c r="E64" s="159"/>
      <c r="F64" s="159">
        <v>9</v>
      </c>
      <c r="G64" s="159">
        <v>5</v>
      </c>
      <c r="H64" s="168">
        <f>G64/F64*100</f>
        <v>55.55555555555556</v>
      </c>
      <c r="I64" s="159"/>
    </row>
    <row r="65" spans="1:9" ht="47.25" customHeight="1">
      <c r="A65" s="174"/>
      <c r="B65" s="190" t="s">
        <v>359</v>
      </c>
      <c r="C65" s="161" t="s">
        <v>1183</v>
      </c>
      <c r="D65" s="159" t="s">
        <v>309</v>
      </c>
      <c r="E65" s="159"/>
      <c r="F65" s="159">
        <v>95</v>
      </c>
      <c r="G65" s="159">
        <v>100</v>
      </c>
      <c r="H65" s="168">
        <f>G65/F65*100</f>
        <v>105.26315789473684</v>
      </c>
      <c r="I65" s="159"/>
    </row>
    <row r="66" spans="1:11" ht="69.75" customHeight="1">
      <c r="A66" s="517" t="s">
        <v>360</v>
      </c>
      <c r="B66" s="518"/>
      <c r="C66" s="518"/>
      <c r="D66" s="519"/>
      <c r="E66" s="191"/>
      <c r="F66" s="191"/>
      <c r="G66" s="191"/>
      <c r="H66" s="191"/>
      <c r="I66" s="191"/>
      <c r="J66" s="152"/>
      <c r="K66" s="152"/>
    </row>
    <row r="67" spans="1:9" ht="47.25" customHeight="1">
      <c r="A67" s="174"/>
      <c r="B67" s="157" t="s">
        <v>897</v>
      </c>
      <c r="C67" s="175"/>
      <c r="D67" s="175"/>
      <c r="E67" s="175"/>
      <c r="F67" s="175"/>
      <c r="G67" s="175"/>
      <c r="H67" s="175"/>
      <c r="I67" s="175"/>
    </row>
    <row r="68" spans="1:9" ht="47.25" customHeight="1">
      <c r="A68" s="174"/>
      <c r="B68" s="160" t="s">
        <v>361</v>
      </c>
      <c r="C68" s="161" t="s">
        <v>1183</v>
      </c>
      <c r="D68" s="175" t="s">
        <v>870</v>
      </c>
      <c r="E68" s="175"/>
      <c r="F68" s="175">
        <v>22</v>
      </c>
      <c r="G68" s="175">
        <v>22</v>
      </c>
      <c r="H68" s="175">
        <f>G68/F68*100</f>
        <v>100</v>
      </c>
      <c r="I68" s="175"/>
    </row>
    <row r="69" spans="1:9" ht="47.25" customHeight="1">
      <c r="A69" s="516" t="s">
        <v>362</v>
      </c>
      <c r="B69" s="516"/>
      <c r="C69" s="516"/>
      <c r="D69" s="516"/>
      <c r="E69" s="516"/>
      <c r="F69" s="189"/>
      <c r="G69" s="189"/>
      <c r="H69" s="189"/>
      <c r="I69" s="189"/>
    </row>
    <row r="70" spans="1:10" ht="47.25" customHeight="1">
      <c r="A70" s="174"/>
      <c r="B70" s="190" t="s">
        <v>363</v>
      </c>
      <c r="C70" s="161" t="s">
        <v>1183</v>
      </c>
      <c r="D70" s="159" t="s">
        <v>1188</v>
      </c>
      <c r="E70" s="159"/>
      <c r="F70" s="159">
        <v>1</v>
      </c>
      <c r="G70" s="159">
        <v>1</v>
      </c>
      <c r="H70" s="175">
        <f>G70/F70*100</f>
        <v>100</v>
      </c>
      <c r="I70" s="175"/>
      <c r="J70" s="154"/>
    </row>
    <row r="71" spans="1:10" ht="47.25" customHeight="1">
      <c r="A71" s="174"/>
      <c r="B71" s="190" t="s">
        <v>364</v>
      </c>
      <c r="C71" s="161" t="s">
        <v>1183</v>
      </c>
      <c r="D71" s="159" t="s">
        <v>1188</v>
      </c>
      <c r="E71" s="159"/>
      <c r="F71" s="159">
        <v>19</v>
      </c>
      <c r="G71" s="159">
        <v>19</v>
      </c>
      <c r="H71" s="175">
        <f>G71/F71*100</f>
        <v>100</v>
      </c>
      <c r="I71" s="175"/>
      <c r="J71" s="154"/>
    </row>
    <row r="72" spans="1:9" s="142" customFormat="1" ht="16.5" customHeight="1">
      <c r="A72" s="149"/>
      <c r="B72" s="146"/>
      <c r="C72" s="147"/>
      <c r="D72" s="147"/>
      <c r="E72" s="147"/>
      <c r="F72" s="147"/>
      <c r="G72" s="147"/>
      <c r="H72" s="147"/>
      <c r="I72" s="148"/>
    </row>
    <row r="73" spans="1:9" ht="63">
      <c r="A73" s="209" t="s">
        <v>189</v>
      </c>
      <c r="B73" s="207" t="s">
        <v>203</v>
      </c>
      <c r="C73" s="351"/>
      <c r="D73" s="351"/>
      <c r="E73" s="351"/>
      <c r="F73" s="351"/>
      <c r="G73" s="351"/>
      <c r="H73" s="351"/>
      <c r="I73" s="352"/>
    </row>
    <row r="74" spans="1:9" ht="94.5">
      <c r="A74" s="10"/>
      <c r="B74" s="232" t="s">
        <v>150</v>
      </c>
      <c r="C74" s="25" t="s">
        <v>57</v>
      </c>
      <c r="D74" s="275" t="s">
        <v>309</v>
      </c>
      <c r="E74" s="21">
        <v>1.4</v>
      </c>
      <c r="F74" s="256">
        <v>2.1</v>
      </c>
      <c r="G74" s="256">
        <v>4.2</v>
      </c>
      <c r="H74" s="21">
        <f>G74/F74*100</f>
        <v>200</v>
      </c>
      <c r="I74" s="232" t="s">
        <v>151</v>
      </c>
    </row>
    <row r="75" spans="1:9" ht="47.25">
      <c r="A75" s="10"/>
      <c r="B75" s="232" t="s">
        <v>152</v>
      </c>
      <c r="C75" s="274" t="s">
        <v>1183</v>
      </c>
      <c r="D75" s="256" t="s">
        <v>309</v>
      </c>
      <c r="E75" s="21">
        <v>63.2</v>
      </c>
      <c r="F75" s="256">
        <v>60.3</v>
      </c>
      <c r="G75" s="256">
        <v>62.7</v>
      </c>
      <c r="H75" s="21">
        <f aca="true" t="shared" si="1" ref="H75:H81">G75/F75*100</f>
        <v>103.98009950248756</v>
      </c>
      <c r="I75" s="22"/>
    </row>
    <row r="76" spans="1:9" ht="157.5">
      <c r="A76" s="10"/>
      <c r="B76" s="278" t="s">
        <v>153</v>
      </c>
      <c r="C76" s="41" t="s">
        <v>1183</v>
      </c>
      <c r="D76" s="279" t="s">
        <v>309</v>
      </c>
      <c r="E76" s="21">
        <v>60</v>
      </c>
      <c r="F76" s="279">
        <v>61</v>
      </c>
      <c r="G76" s="279">
        <v>61</v>
      </c>
      <c r="H76" s="21">
        <f t="shared" si="1"/>
        <v>100</v>
      </c>
      <c r="I76" s="22"/>
    </row>
    <row r="77" spans="1:9" ht="94.5">
      <c r="A77" s="10"/>
      <c r="B77" s="232" t="s">
        <v>154</v>
      </c>
      <c r="C77" s="41" t="s">
        <v>1183</v>
      </c>
      <c r="D77" s="256" t="s">
        <v>309</v>
      </c>
      <c r="E77" s="21">
        <v>83</v>
      </c>
      <c r="F77" s="256">
        <v>82</v>
      </c>
      <c r="G77" s="256">
        <v>86</v>
      </c>
      <c r="H77" s="21">
        <f t="shared" si="1"/>
        <v>104.8780487804878</v>
      </c>
      <c r="I77" s="22"/>
    </row>
    <row r="78" spans="1:9" ht="63">
      <c r="A78" s="10"/>
      <c r="B78" s="232" t="s">
        <v>155</v>
      </c>
      <c r="C78" s="41" t="s">
        <v>1183</v>
      </c>
      <c r="D78" s="256" t="s">
        <v>309</v>
      </c>
      <c r="E78" s="21">
        <v>75</v>
      </c>
      <c r="F78" s="254">
        <v>85</v>
      </c>
      <c r="G78" s="254">
        <v>85</v>
      </c>
      <c r="H78" s="21">
        <f t="shared" si="1"/>
        <v>100</v>
      </c>
      <c r="I78" s="22"/>
    </row>
    <row r="79" spans="1:9" ht="173.25">
      <c r="A79" s="10"/>
      <c r="B79" s="232" t="s">
        <v>156</v>
      </c>
      <c r="C79" s="41" t="s">
        <v>1183</v>
      </c>
      <c r="D79" s="256" t="s">
        <v>309</v>
      </c>
      <c r="E79" s="21">
        <v>86</v>
      </c>
      <c r="F79" s="254">
        <v>86</v>
      </c>
      <c r="G79" s="254">
        <v>86</v>
      </c>
      <c r="H79" s="21">
        <f t="shared" si="1"/>
        <v>100</v>
      </c>
      <c r="I79" s="22"/>
    </row>
    <row r="80" spans="1:9" ht="126">
      <c r="A80" s="10"/>
      <c r="B80" s="232" t="s">
        <v>559</v>
      </c>
      <c r="C80" s="41" t="s">
        <v>1183</v>
      </c>
      <c r="D80" s="256" t="s">
        <v>309</v>
      </c>
      <c r="E80" s="21">
        <v>35</v>
      </c>
      <c r="F80" s="254">
        <v>43</v>
      </c>
      <c r="G80" s="254">
        <v>43</v>
      </c>
      <c r="H80" s="21">
        <f t="shared" si="1"/>
        <v>100</v>
      </c>
      <c r="I80" s="22"/>
    </row>
    <row r="81" spans="1:9" ht="47.25">
      <c r="A81" s="10"/>
      <c r="B81" s="232" t="s">
        <v>560</v>
      </c>
      <c r="C81" s="41" t="s">
        <v>1183</v>
      </c>
      <c r="D81" s="256" t="s">
        <v>309</v>
      </c>
      <c r="E81" s="21">
        <v>95</v>
      </c>
      <c r="F81" s="280">
        <v>95</v>
      </c>
      <c r="G81" s="280">
        <v>93</v>
      </c>
      <c r="H81" s="21">
        <f t="shared" si="1"/>
        <v>97.89473684210527</v>
      </c>
      <c r="I81" s="22"/>
    </row>
    <row r="82" spans="1:9" ht="16.5" thickBot="1">
      <c r="A82" s="10" t="s">
        <v>561</v>
      </c>
      <c r="B82" s="237"/>
      <c r="C82" s="76"/>
      <c r="D82" s="276"/>
      <c r="E82" s="21"/>
      <c r="F82" s="276"/>
      <c r="G82" s="276"/>
      <c r="H82" s="21"/>
      <c r="I82" s="277"/>
    </row>
    <row r="83" spans="1:9" ht="95.25" thickBot="1">
      <c r="A83" s="10"/>
      <c r="B83" s="232" t="s">
        <v>150</v>
      </c>
      <c r="C83" s="68" t="s">
        <v>57</v>
      </c>
      <c r="D83" s="256" t="s">
        <v>309</v>
      </c>
      <c r="E83" s="281">
        <v>1.4</v>
      </c>
      <c r="F83" s="256">
        <v>2.1</v>
      </c>
      <c r="G83" s="256">
        <v>4.2</v>
      </c>
      <c r="H83" s="21">
        <f>G83/F83*100</f>
        <v>200</v>
      </c>
      <c r="I83" s="232" t="s">
        <v>151</v>
      </c>
    </row>
    <row r="84" spans="1:9" ht="157.5">
      <c r="A84" s="10"/>
      <c r="B84" s="232" t="s">
        <v>562</v>
      </c>
      <c r="C84" s="41" t="s">
        <v>1183</v>
      </c>
      <c r="D84" s="256" t="s">
        <v>309</v>
      </c>
      <c r="E84" s="281">
        <v>100</v>
      </c>
      <c r="F84" s="153">
        <v>100</v>
      </c>
      <c r="G84" s="153">
        <v>100</v>
      </c>
      <c r="H84" s="21">
        <f>G84/F84*100</f>
        <v>100</v>
      </c>
      <c r="I84" s="282"/>
    </row>
    <row r="85" spans="1:9" ht="30.75" customHeight="1">
      <c r="A85" s="511" t="s">
        <v>563</v>
      </c>
      <c r="B85" s="512"/>
      <c r="C85" s="512"/>
      <c r="D85" s="512"/>
      <c r="E85" s="512"/>
      <c r="F85" s="512"/>
      <c r="G85" s="512"/>
      <c r="H85" s="512"/>
      <c r="I85" s="513"/>
    </row>
    <row r="86" spans="1:9" ht="63">
      <c r="A86" s="10"/>
      <c r="B86" s="232" t="s">
        <v>564</v>
      </c>
      <c r="C86" s="41" t="s">
        <v>1183</v>
      </c>
      <c r="D86" s="256" t="s">
        <v>309</v>
      </c>
      <c r="E86" s="281">
        <v>100</v>
      </c>
      <c r="F86" s="254">
        <v>100</v>
      </c>
      <c r="G86" s="254">
        <v>100</v>
      </c>
      <c r="H86" s="21">
        <f>G86/F86*100</f>
        <v>100</v>
      </c>
      <c r="I86" s="282"/>
    </row>
    <row r="87" spans="1:9" ht="126">
      <c r="A87" s="10"/>
      <c r="B87" s="232" t="s">
        <v>1108</v>
      </c>
      <c r="C87" s="41" t="s">
        <v>1183</v>
      </c>
      <c r="D87" s="256" t="s">
        <v>309</v>
      </c>
      <c r="E87" s="281">
        <v>100</v>
      </c>
      <c r="F87" s="254">
        <v>100</v>
      </c>
      <c r="G87" s="254">
        <v>100.4</v>
      </c>
      <c r="H87" s="21">
        <f>G87/F87*100</f>
        <v>100.4</v>
      </c>
      <c r="I87" s="282"/>
    </row>
    <row r="88" spans="1:9" ht="15.75">
      <c r="A88" s="511" t="s">
        <v>1109</v>
      </c>
      <c r="B88" s="512"/>
      <c r="C88" s="512"/>
      <c r="D88" s="512"/>
      <c r="E88" s="512"/>
      <c r="F88" s="512"/>
      <c r="G88" s="512"/>
      <c r="H88" s="512"/>
      <c r="I88" s="513"/>
    </row>
    <row r="89" spans="1:9" ht="47.25">
      <c r="A89" s="283"/>
      <c r="B89" s="232" t="s">
        <v>1110</v>
      </c>
      <c r="C89" s="41" t="s">
        <v>1183</v>
      </c>
      <c r="D89" s="256" t="s">
        <v>309</v>
      </c>
      <c r="E89" s="281">
        <v>100</v>
      </c>
      <c r="F89" s="281">
        <v>100</v>
      </c>
      <c r="G89" s="281">
        <v>100</v>
      </c>
      <c r="H89" s="21">
        <f>G89/F89*100</f>
        <v>100</v>
      </c>
      <c r="I89" s="282"/>
    </row>
    <row r="90" spans="1:9" ht="47.25">
      <c r="A90" s="283"/>
      <c r="B90" s="232" t="s">
        <v>1111</v>
      </c>
      <c r="C90" s="41" t="s">
        <v>1183</v>
      </c>
      <c r="D90" s="256" t="s">
        <v>309</v>
      </c>
      <c r="E90" s="281">
        <v>100</v>
      </c>
      <c r="F90" s="281">
        <v>100</v>
      </c>
      <c r="G90" s="281">
        <v>100</v>
      </c>
      <c r="H90" s="21">
        <f>G90/F90*100</f>
        <v>100</v>
      </c>
      <c r="I90" s="282"/>
    </row>
    <row r="91" spans="1:9" ht="15.75">
      <c r="A91" s="511" t="s">
        <v>1112</v>
      </c>
      <c r="B91" s="512"/>
      <c r="C91" s="512"/>
      <c r="D91" s="512"/>
      <c r="E91" s="512"/>
      <c r="F91" s="512"/>
      <c r="G91" s="512"/>
      <c r="H91" s="512"/>
      <c r="I91" s="513"/>
    </row>
    <row r="92" spans="1:9" ht="94.5">
      <c r="A92" s="283"/>
      <c r="B92" s="232" t="s">
        <v>1113</v>
      </c>
      <c r="C92" s="281" t="s">
        <v>310</v>
      </c>
      <c r="D92" s="281" t="s">
        <v>1114</v>
      </c>
      <c r="E92" s="281"/>
      <c r="F92" s="281" t="s">
        <v>310</v>
      </c>
      <c r="G92" s="281" t="s">
        <v>310</v>
      </c>
      <c r="H92" s="281" t="s">
        <v>310</v>
      </c>
      <c r="I92" s="282"/>
    </row>
    <row r="93" spans="1:9" ht="15.75">
      <c r="A93" s="511" t="s">
        <v>1115</v>
      </c>
      <c r="B93" s="512"/>
      <c r="C93" s="512"/>
      <c r="D93" s="512"/>
      <c r="E93" s="512"/>
      <c r="F93" s="512"/>
      <c r="G93" s="512"/>
      <c r="H93" s="512"/>
      <c r="I93" s="513"/>
    </row>
    <row r="94" spans="1:9" ht="110.25">
      <c r="A94" s="283"/>
      <c r="B94" s="232" t="s">
        <v>1116</v>
      </c>
      <c r="C94" s="41" t="s">
        <v>1183</v>
      </c>
      <c r="D94" s="256" t="s">
        <v>309</v>
      </c>
      <c r="E94" s="281">
        <v>89</v>
      </c>
      <c r="F94" s="281">
        <v>90</v>
      </c>
      <c r="G94" s="281">
        <v>93.8</v>
      </c>
      <c r="H94" s="21">
        <f>G94/F94*100</f>
        <v>104.22222222222221</v>
      </c>
      <c r="I94" s="282"/>
    </row>
    <row r="95" spans="1:9" ht="15.75">
      <c r="A95" s="511" t="s">
        <v>1117</v>
      </c>
      <c r="B95" s="512"/>
      <c r="C95" s="512"/>
      <c r="D95" s="512"/>
      <c r="E95" s="512"/>
      <c r="F95" s="512"/>
      <c r="G95" s="512"/>
      <c r="H95" s="512"/>
      <c r="I95" s="513"/>
    </row>
    <row r="96" spans="1:9" ht="126">
      <c r="A96" s="10"/>
      <c r="B96" s="278" t="s">
        <v>1118</v>
      </c>
      <c r="C96" s="273" t="s">
        <v>1183</v>
      </c>
      <c r="D96" s="279" t="s">
        <v>309</v>
      </c>
      <c r="E96" s="284">
        <v>0.13</v>
      </c>
      <c r="F96" s="284">
        <v>0.3</v>
      </c>
      <c r="G96" s="284">
        <v>0.3</v>
      </c>
      <c r="H96" s="137">
        <f>G96/F96*100</f>
        <v>100</v>
      </c>
      <c r="I96" s="5"/>
    </row>
    <row r="97" spans="1:9" ht="15.75">
      <c r="A97" s="511" t="s">
        <v>142</v>
      </c>
      <c r="B97" s="512"/>
      <c r="C97" s="512"/>
      <c r="D97" s="512"/>
      <c r="E97" s="512"/>
      <c r="F97" s="512"/>
      <c r="G97" s="512"/>
      <c r="H97" s="512"/>
      <c r="I97" s="513"/>
    </row>
    <row r="98" spans="1:9" ht="47.25">
      <c r="A98" s="287"/>
      <c r="B98" s="232" t="s">
        <v>152</v>
      </c>
      <c r="C98" s="41" t="s">
        <v>1183</v>
      </c>
      <c r="D98" s="279" t="s">
        <v>309</v>
      </c>
      <c r="E98" s="139">
        <v>63.2</v>
      </c>
      <c r="F98" s="254">
        <v>60.3</v>
      </c>
      <c r="G98" s="254">
        <v>62.7</v>
      </c>
      <c r="H98" s="137">
        <f aca="true" t="shared" si="2" ref="H98:H118">G98/F98*100</f>
        <v>103.98009950248756</v>
      </c>
      <c r="I98" s="288"/>
    </row>
    <row r="99" spans="1:9" ht="63">
      <c r="A99" s="287"/>
      <c r="B99" s="232" t="s">
        <v>1119</v>
      </c>
      <c r="C99" s="41" t="s">
        <v>1183</v>
      </c>
      <c r="D99" s="279" t="s">
        <v>309</v>
      </c>
      <c r="E99" s="139">
        <v>78.8</v>
      </c>
      <c r="F99" s="254">
        <v>80</v>
      </c>
      <c r="G99" s="254">
        <v>91.8</v>
      </c>
      <c r="H99" s="137">
        <f t="shared" si="2"/>
        <v>114.75</v>
      </c>
      <c r="I99" s="232" t="s">
        <v>1120</v>
      </c>
    </row>
    <row r="100" spans="1:9" ht="157.5">
      <c r="A100" s="287"/>
      <c r="B100" s="232" t="s">
        <v>1121</v>
      </c>
      <c r="C100" s="41" t="s">
        <v>1183</v>
      </c>
      <c r="D100" s="279" t="s">
        <v>309</v>
      </c>
      <c r="E100" s="139">
        <v>53</v>
      </c>
      <c r="F100" s="254">
        <v>53</v>
      </c>
      <c r="G100" s="254">
        <v>56</v>
      </c>
      <c r="H100" s="137">
        <f t="shared" si="2"/>
        <v>105.66037735849056</v>
      </c>
      <c r="I100" s="288"/>
    </row>
    <row r="101" spans="1:9" ht="15.75">
      <c r="A101" s="511" t="s">
        <v>720</v>
      </c>
      <c r="B101" s="512"/>
      <c r="C101" s="512"/>
      <c r="D101" s="512"/>
      <c r="E101" s="512"/>
      <c r="F101" s="512"/>
      <c r="G101" s="512"/>
      <c r="H101" s="512"/>
      <c r="I101" s="513"/>
    </row>
    <row r="102" spans="1:9" ht="63">
      <c r="A102" s="287"/>
      <c r="B102" s="232" t="s">
        <v>721</v>
      </c>
      <c r="C102" s="41" t="s">
        <v>1183</v>
      </c>
      <c r="D102" s="279" t="s">
        <v>309</v>
      </c>
      <c r="E102" s="139">
        <v>100</v>
      </c>
      <c r="F102" s="254">
        <v>100</v>
      </c>
      <c r="G102" s="254">
        <v>100</v>
      </c>
      <c r="H102" s="137">
        <f t="shared" si="2"/>
        <v>100</v>
      </c>
      <c r="I102" s="288"/>
    </row>
    <row r="103" spans="1:9" ht="78.75">
      <c r="A103" s="287"/>
      <c r="B103" s="232" t="s">
        <v>722</v>
      </c>
      <c r="C103" s="41" t="s">
        <v>1183</v>
      </c>
      <c r="D103" s="279" t="s">
        <v>309</v>
      </c>
      <c r="E103" s="139">
        <v>100</v>
      </c>
      <c r="F103" s="254">
        <v>100</v>
      </c>
      <c r="G103" s="254">
        <v>104.3</v>
      </c>
      <c r="H103" s="137">
        <f t="shared" si="2"/>
        <v>104.3</v>
      </c>
      <c r="I103" s="288"/>
    </row>
    <row r="104" spans="1:9" ht="15.75">
      <c r="A104" s="511" t="s">
        <v>723</v>
      </c>
      <c r="B104" s="512"/>
      <c r="C104" s="512"/>
      <c r="D104" s="512"/>
      <c r="E104" s="512"/>
      <c r="F104" s="512"/>
      <c r="G104" s="512"/>
      <c r="H104" s="512"/>
      <c r="I104" s="513"/>
    </row>
    <row r="105" spans="1:9" ht="47.25">
      <c r="A105" s="287"/>
      <c r="B105" s="232" t="s">
        <v>724</v>
      </c>
      <c r="C105" s="41" t="s">
        <v>1183</v>
      </c>
      <c r="D105" s="279" t="s">
        <v>309</v>
      </c>
      <c r="E105" s="139">
        <v>100</v>
      </c>
      <c r="F105" s="254">
        <v>100</v>
      </c>
      <c r="G105" s="289">
        <f>F105/E105*100</f>
        <v>100</v>
      </c>
      <c r="H105" s="137">
        <f t="shared" si="2"/>
        <v>100</v>
      </c>
      <c r="I105" s="288"/>
    </row>
    <row r="106" spans="1:9" ht="47.25">
      <c r="A106" s="287"/>
      <c r="B106" s="232" t="s">
        <v>1111</v>
      </c>
      <c r="C106" s="41" t="s">
        <v>1183</v>
      </c>
      <c r="D106" s="256" t="s">
        <v>309</v>
      </c>
      <c r="E106" s="139">
        <v>100</v>
      </c>
      <c r="F106" s="254">
        <v>100</v>
      </c>
      <c r="G106" s="289">
        <f>F106/E106*100</f>
        <v>100</v>
      </c>
      <c r="H106" s="137">
        <f t="shared" si="2"/>
        <v>100</v>
      </c>
      <c r="I106" s="288"/>
    </row>
    <row r="107" spans="1:9" ht="15.75">
      <c r="A107" s="511" t="s">
        <v>725</v>
      </c>
      <c r="B107" s="512"/>
      <c r="C107" s="512"/>
      <c r="D107" s="512"/>
      <c r="E107" s="564"/>
      <c r="F107" s="564"/>
      <c r="G107" s="564"/>
      <c r="H107" s="564"/>
      <c r="I107" s="565"/>
    </row>
    <row r="108" spans="1:9" ht="110.25">
      <c r="A108" s="287"/>
      <c r="B108" s="232" t="s">
        <v>726</v>
      </c>
      <c r="C108" s="41" t="s">
        <v>1183</v>
      </c>
      <c r="D108" s="256" t="s">
        <v>309</v>
      </c>
      <c r="E108" s="139">
        <v>90</v>
      </c>
      <c r="F108" s="139">
        <v>90</v>
      </c>
      <c r="G108" s="289">
        <v>90</v>
      </c>
      <c r="H108" s="153">
        <f t="shared" si="2"/>
        <v>100</v>
      </c>
      <c r="I108" s="139"/>
    </row>
    <row r="109" spans="1:9" ht="15.75">
      <c r="A109" s="511" t="s">
        <v>727</v>
      </c>
      <c r="B109" s="512"/>
      <c r="C109" s="512"/>
      <c r="D109" s="512"/>
      <c r="E109" s="564"/>
      <c r="F109" s="564"/>
      <c r="G109" s="564"/>
      <c r="H109" s="564"/>
      <c r="I109" s="565"/>
    </row>
    <row r="110" spans="1:9" ht="78.75">
      <c r="A110" s="287"/>
      <c r="B110" s="232" t="s">
        <v>728</v>
      </c>
      <c r="C110" s="41" t="s">
        <v>1183</v>
      </c>
      <c r="D110" s="256" t="s">
        <v>309</v>
      </c>
      <c r="E110" s="285">
        <v>100</v>
      </c>
      <c r="F110" s="254">
        <v>100</v>
      </c>
      <c r="G110" s="254">
        <v>100</v>
      </c>
      <c r="H110" s="153">
        <f t="shared" si="2"/>
        <v>100</v>
      </c>
      <c r="I110" s="288"/>
    </row>
    <row r="111" spans="1:9" ht="15.75">
      <c r="A111" s="511" t="s">
        <v>729</v>
      </c>
      <c r="B111" s="512"/>
      <c r="C111" s="512"/>
      <c r="D111" s="512"/>
      <c r="E111" s="564"/>
      <c r="F111" s="564"/>
      <c r="G111" s="564"/>
      <c r="H111" s="564"/>
      <c r="I111" s="565"/>
    </row>
    <row r="112" spans="1:9" ht="47.25">
      <c r="A112" s="287"/>
      <c r="B112" s="232" t="s">
        <v>730</v>
      </c>
      <c r="C112" s="41" t="s">
        <v>1183</v>
      </c>
      <c r="D112" s="256" t="s">
        <v>309</v>
      </c>
      <c r="E112" s="285">
        <v>100</v>
      </c>
      <c r="F112" s="254">
        <v>100</v>
      </c>
      <c r="G112" s="254">
        <v>100</v>
      </c>
      <c r="H112" s="153">
        <f t="shared" si="2"/>
        <v>100</v>
      </c>
      <c r="I112" s="288"/>
    </row>
    <row r="113" spans="1:9" ht="63">
      <c r="A113" s="287"/>
      <c r="B113" s="232" t="s">
        <v>731</v>
      </c>
      <c r="C113" s="41" t="s">
        <v>1183</v>
      </c>
      <c r="D113" s="256" t="s">
        <v>309</v>
      </c>
      <c r="E113" s="285">
        <v>94</v>
      </c>
      <c r="F113" s="254">
        <v>95</v>
      </c>
      <c r="G113" s="162">
        <v>95</v>
      </c>
      <c r="H113" s="153">
        <f t="shared" si="2"/>
        <v>100</v>
      </c>
      <c r="I113" s="288"/>
    </row>
    <row r="114" spans="1:9" ht="110.25">
      <c r="A114" s="287"/>
      <c r="B114" s="232" t="s">
        <v>732</v>
      </c>
      <c r="C114" s="41" t="s">
        <v>1183</v>
      </c>
      <c r="D114" s="256" t="s">
        <v>309</v>
      </c>
      <c r="E114" s="285">
        <v>76</v>
      </c>
      <c r="F114" s="254">
        <v>80</v>
      </c>
      <c r="G114" s="254">
        <v>80</v>
      </c>
      <c r="H114" s="153">
        <f t="shared" si="2"/>
        <v>100</v>
      </c>
      <c r="I114" s="288"/>
    </row>
    <row r="115" spans="1:9" ht="15.75">
      <c r="A115" s="566" t="s">
        <v>733</v>
      </c>
      <c r="B115" s="564"/>
      <c r="C115" s="564"/>
      <c r="D115" s="564"/>
      <c r="E115" s="564"/>
      <c r="F115" s="564"/>
      <c r="G115" s="564"/>
      <c r="H115" s="564"/>
      <c r="I115" s="565"/>
    </row>
    <row r="116" spans="1:9" ht="63">
      <c r="A116" s="293"/>
      <c r="B116" s="232" t="s">
        <v>567</v>
      </c>
      <c r="C116" s="41" t="s">
        <v>1183</v>
      </c>
      <c r="D116" s="256" t="s">
        <v>309</v>
      </c>
      <c r="E116" s="139">
        <v>100</v>
      </c>
      <c r="F116" s="254">
        <v>100</v>
      </c>
      <c r="G116" s="254">
        <v>100</v>
      </c>
      <c r="H116" s="153">
        <f t="shared" si="2"/>
        <v>100</v>
      </c>
      <c r="I116" s="139"/>
    </row>
    <row r="117" spans="1:9" ht="15.75">
      <c r="A117" s="460" t="s">
        <v>568</v>
      </c>
      <c r="B117" s="460"/>
      <c r="C117" s="460"/>
      <c r="D117" s="460"/>
      <c r="E117" s="460"/>
      <c r="F117" s="460"/>
      <c r="G117" s="460"/>
      <c r="H117" s="460"/>
      <c r="I117" s="460"/>
    </row>
    <row r="118" spans="1:9" ht="110.25">
      <c r="A118" s="293"/>
      <c r="B118" s="232" t="s">
        <v>569</v>
      </c>
      <c r="C118" s="41" t="s">
        <v>1183</v>
      </c>
      <c r="D118" s="256" t="s">
        <v>309</v>
      </c>
      <c r="E118" s="139">
        <v>100</v>
      </c>
      <c r="F118" s="139">
        <v>100</v>
      </c>
      <c r="G118" s="139">
        <v>100</v>
      </c>
      <c r="H118" s="153">
        <f t="shared" si="2"/>
        <v>100</v>
      </c>
      <c r="I118" s="139"/>
    </row>
    <row r="119" spans="1:9" ht="15.75">
      <c r="A119" s="460" t="s">
        <v>143</v>
      </c>
      <c r="B119" s="460"/>
      <c r="C119" s="460"/>
      <c r="D119" s="460"/>
      <c r="E119" s="460"/>
      <c r="F119" s="460"/>
      <c r="G119" s="460"/>
      <c r="H119" s="460"/>
      <c r="I119" s="460"/>
    </row>
    <row r="120" spans="1:9" ht="141.75">
      <c r="A120" s="293"/>
      <c r="B120" s="232" t="s">
        <v>570</v>
      </c>
      <c r="C120" s="41" t="s">
        <v>1183</v>
      </c>
      <c r="D120" s="41" t="s">
        <v>309</v>
      </c>
      <c r="E120" s="139">
        <v>95.1</v>
      </c>
      <c r="F120" s="256">
        <v>95.5</v>
      </c>
      <c r="G120" s="256">
        <v>95.5</v>
      </c>
      <c r="H120" s="153">
        <f aca="true" t="shared" si="3" ref="H120:H133">G120/F120*100</f>
        <v>100</v>
      </c>
      <c r="I120" s="139"/>
    </row>
    <row r="121" spans="1:9" ht="157.5">
      <c r="A121" s="293"/>
      <c r="B121" s="40" t="s">
        <v>153</v>
      </c>
      <c r="C121" s="41" t="s">
        <v>1183</v>
      </c>
      <c r="D121" s="41" t="s">
        <v>309</v>
      </c>
      <c r="E121" s="139">
        <v>60</v>
      </c>
      <c r="F121" s="256">
        <v>61</v>
      </c>
      <c r="G121" s="256">
        <v>61</v>
      </c>
      <c r="H121" s="153">
        <f t="shared" si="3"/>
        <v>100</v>
      </c>
      <c r="I121" s="139"/>
    </row>
    <row r="122" spans="1:9" ht="126">
      <c r="A122" s="293"/>
      <c r="B122" s="40" t="s">
        <v>571</v>
      </c>
      <c r="C122" s="41" t="s">
        <v>1183</v>
      </c>
      <c r="D122" s="41" t="s">
        <v>309</v>
      </c>
      <c r="E122" s="139">
        <v>60</v>
      </c>
      <c r="F122" s="256">
        <v>62</v>
      </c>
      <c r="G122" s="256">
        <v>62</v>
      </c>
      <c r="H122" s="153">
        <f t="shared" si="3"/>
        <v>100</v>
      </c>
      <c r="I122" s="139"/>
    </row>
    <row r="123" spans="1:9" ht="78.75">
      <c r="A123" s="293"/>
      <c r="B123" s="40" t="s">
        <v>572</v>
      </c>
      <c r="C123" s="41" t="s">
        <v>1183</v>
      </c>
      <c r="D123" s="41" t="s">
        <v>870</v>
      </c>
      <c r="E123" s="139">
        <v>1735</v>
      </c>
      <c r="F123" s="256">
        <v>1750</v>
      </c>
      <c r="G123" s="256">
        <v>1740</v>
      </c>
      <c r="H123" s="153">
        <f t="shared" si="3"/>
        <v>99.42857142857143</v>
      </c>
      <c r="I123" s="40" t="s">
        <v>573</v>
      </c>
    </row>
    <row r="124" spans="1:9" ht="15.75">
      <c r="A124" s="460" t="s">
        <v>574</v>
      </c>
      <c r="B124" s="460"/>
      <c r="C124" s="460"/>
      <c r="D124" s="460"/>
      <c r="E124" s="460"/>
      <c r="F124" s="460"/>
      <c r="G124" s="460"/>
      <c r="H124" s="460"/>
      <c r="I124" s="460"/>
    </row>
    <row r="125" spans="1:9" ht="47.25">
      <c r="A125" s="293"/>
      <c r="B125" s="40" t="s">
        <v>575</v>
      </c>
      <c r="C125" s="41" t="s">
        <v>1183</v>
      </c>
      <c r="D125" s="41" t="s">
        <v>309</v>
      </c>
      <c r="E125" s="139">
        <v>80</v>
      </c>
      <c r="F125" s="256">
        <v>80</v>
      </c>
      <c r="G125" s="294">
        <f>F125/E125*100</f>
        <v>100</v>
      </c>
      <c r="H125" s="153">
        <f t="shared" si="3"/>
        <v>125</v>
      </c>
      <c r="I125" s="139"/>
    </row>
    <row r="126" spans="1:9" ht="47.25">
      <c r="A126" s="293"/>
      <c r="B126" s="40" t="s">
        <v>576</v>
      </c>
      <c r="C126" s="41" t="s">
        <v>1183</v>
      </c>
      <c r="D126" s="41" t="s">
        <v>309</v>
      </c>
      <c r="E126" s="139">
        <v>100</v>
      </c>
      <c r="F126" s="256">
        <v>100</v>
      </c>
      <c r="G126" s="294">
        <f>F126/E126*100</f>
        <v>100</v>
      </c>
      <c r="H126" s="153">
        <f t="shared" si="3"/>
        <v>100</v>
      </c>
      <c r="I126" s="139"/>
    </row>
    <row r="127" spans="1:9" ht="15.75">
      <c r="A127" s="460" t="s">
        <v>577</v>
      </c>
      <c r="B127" s="460"/>
      <c r="C127" s="460"/>
      <c r="D127" s="460"/>
      <c r="E127" s="460"/>
      <c r="F127" s="460"/>
      <c r="G127" s="460"/>
      <c r="H127" s="460"/>
      <c r="I127" s="460"/>
    </row>
    <row r="128" spans="1:9" ht="126">
      <c r="A128" s="295"/>
      <c r="B128" s="40" t="s">
        <v>578</v>
      </c>
      <c r="C128" s="41" t="s">
        <v>1183</v>
      </c>
      <c r="D128" s="41" t="s">
        <v>309</v>
      </c>
      <c r="E128" s="285">
        <v>7.5</v>
      </c>
      <c r="F128" s="256">
        <v>8</v>
      </c>
      <c r="G128" s="256">
        <v>8</v>
      </c>
      <c r="H128" s="153">
        <f t="shared" si="3"/>
        <v>100</v>
      </c>
      <c r="I128" s="286"/>
    </row>
    <row r="129" spans="1:9" ht="15.75">
      <c r="A129" s="460" t="s">
        <v>579</v>
      </c>
      <c r="B129" s="460"/>
      <c r="C129" s="460"/>
      <c r="D129" s="460"/>
      <c r="E129" s="460"/>
      <c r="F129" s="460"/>
      <c r="G129" s="460"/>
      <c r="H129" s="460"/>
      <c r="I129" s="460"/>
    </row>
    <row r="130" spans="1:9" ht="94.5">
      <c r="A130" s="295"/>
      <c r="B130" s="40" t="s">
        <v>580</v>
      </c>
      <c r="C130" s="41" t="s">
        <v>1183</v>
      </c>
      <c r="D130" s="41" t="s">
        <v>309</v>
      </c>
      <c r="E130" s="285">
        <v>8.6</v>
      </c>
      <c r="F130" s="256">
        <v>8.7</v>
      </c>
      <c r="G130" s="256">
        <v>10.5</v>
      </c>
      <c r="H130" s="153">
        <f t="shared" si="3"/>
        <v>120.68965517241381</v>
      </c>
      <c r="I130" s="286"/>
    </row>
    <row r="131" spans="1:9" ht="126">
      <c r="A131" s="295"/>
      <c r="B131" s="40" t="s">
        <v>581</v>
      </c>
      <c r="C131" s="41" t="s">
        <v>1183</v>
      </c>
      <c r="D131" s="41" t="s">
        <v>309</v>
      </c>
      <c r="E131" s="285">
        <v>10</v>
      </c>
      <c r="F131" s="256">
        <v>6</v>
      </c>
      <c r="G131" s="256">
        <v>13</v>
      </c>
      <c r="H131" s="153">
        <f t="shared" si="3"/>
        <v>216.66666666666666</v>
      </c>
      <c r="I131" s="286"/>
    </row>
    <row r="132" spans="1:9" ht="15.75">
      <c r="A132" s="460" t="s">
        <v>582</v>
      </c>
      <c r="B132" s="460"/>
      <c r="C132" s="460"/>
      <c r="D132" s="460"/>
      <c r="E132" s="460"/>
      <c r="F132" s="460"/>
      <c r="G132" s="460"/>
      <c r="H132" s="460"/>
      <c r="I132" s="460"/>
    </row>
    <row r="133" spans="1:9" ht="110.25">
      <c r="A133" s="292"/>
      <c r="B133" s="40" t="s">
        <v>1122</v>
      </c>
      <c r="C133" s="41" t="s">
        <v>1183</v>
      </c>
      <c r="D133" s="41" t="s">
        <v>309</v>
      </c>
      <c r="E133" s="290">
        <v>100</v>
      </c>
      <c r="F133" s="256">
        <v>100</v>
      </c>
      <c r="G133" s="256">
        <v>100</v>
      </c>
      <c r="H133" s="153">
        <f t="shared" si="3"/>
        <v>100</v>
      </c>
      <c r="I133" s="291"/>
    </row>
    <row r="134" spans="1:9" ht="15.75">
      <c r="A134" s="460" t="s">
        <v>144</v>
      </c>
      <c r="B134" s="460"/>
      <c r="C134" s="460"/>
      <c r="D134" s="460"/>
      <c r="E134" s="460"/>
      <c r="F134" s="460"/>
      <c r="G134" s="460"/>
      <c r="H134" s="460"/>
      <c r="I134" s="460"/>
    </row>
    <row r="135" spans="1:9" ht="94.5">
      <c r="A135" s="292"/>
      <c r="B135" s="232" t="s">
        <v>154</v>
      </c>
      <c r="C135" s="41" t="s">
        <v>1183</v>
      </c>
      <c r="D135" s="41" t="s">
        <v>309</v>
      </c>
      <c r="E135" s="290">
        <v>83</v>
      </c>
      <c r="F135" s="153">
        <v>82</v>
      </c>
      <c r="G135" s="153">
        <v>86</v>
      </c>
      <c r="H135" s="153">
        <f aca="true" t="shared" si="4" ref="H135:H141">G135/F135*100</f>
        <v>104.8780487804878</v>
      </c>
      <c r="I135" s="291"/>
    </row>
    <row r="136" spans="1:9" ht="78.75">
      <c r="A136" s="292"/>
      <c r="B136" s="232" t="s">
        <v>1123</v>
      </c>
      <c r="C136" s="41" t="s">
        <v>1183</v>
      </c>
      <c r="D136" s="41" t="s">
        <v>1114</v>
      </c>
      <c r="E136" s="290">
        <v>13</v>
      </c>
      <c r="F136" s="153">
        <v>12</v>
      </c>
      <c r="G136" s="153">
        <v>14</v>
      </c>
      <c r="H136" s="153">
        <f t="shared" si="4"/>
        <v>116.66666666666667</v>
      </c>
      <c r="I136" s="291"/>
    </row>
    <row r="137" spans="1:9" ht="15.75">
      <c r="A137" s="460" t="s">
        <v>1124</v>
      </c>
      <c r="B137" s="460"/>
      <c r="C137" s="460"/>
      <c r="D137" s="460"/>
      <c r="E137" s="460"/>
      <c r="F137" s="460"/>
      <c r="G137" s="460"/>
      <c r="H137" s="460"/>
      <c r="I137" s="460"/>
    </row>
    <row r="138" spans="1:9" ht="78.75">
      <c r="A138" s="260"/>
      <c r="B138" s="232" t="s">
        <v>1125</v>
      </c>
      <c r="C138" s="41" t="s">
        <v>1183</v>
      </c>
      <c r="D138" s="260" t="s">
        <v>870</v>
      </c>
      <c r="E138" s="260">
        <v>170</v>
      </c>
      <c r="F138" s="153">
        <v>170</v>
      </c>
      <c r="G138" s="153">
        <v>170</v>
      </c>
      <c r="H138" s="153">
        <f t="shared" si="4"/>
        <v>100</v>
      </c>
      <c r="I138" s="260"/>
    </row>
    <row r="139" spans="1:9" ht="47.25">
      <c r="A139" s="260"/>
      <c r="B139" s="232" t="s">
        <v>1111</v>
      </c>
      <c r="C139" s="41" t="s">
        <v>1183</v>
      </c>
      <c r="D139" s="260" t="s">
        <v>309</v>
      </c>
      <c r="E139" s="260">
        <v>100</v>
      </c>
      <c r="F139" s="153">
        <v>100</v>
      </c>
      <c r="G139" s="153">
        <v>100</v>
      </c>
      <c r="H139" s="153">
        <f t="shared" si="4"/>
        <v>100</v>
      </c>
      <c r="I139" s="260"/>
    </row>
    <row r="140" spans="1:9" ht="15.75">
      <c r="A140" s="460" t="s">
        <v>1126</v>
      </c>
      <c r="B140" s="460"/>
      <c r="C140" s="460"/>
      <c r="D140" s="460"/>
      <c r="E140" s="460"/>
      <c r="F140" s="460"/>
      <c r="G140" s="460"/>
      <c r="H140" s="460"/>
      <c r="I140" s="460"/>
    </row>
    <row r="141" spans="1:9" ht="110.25">
      <c r="A141" s="260"/>
      <c r="B141" s="232" t="s">
        <v>1127</v>
      </c>
      <c r="C141" s="41" t="s">
        <v>1183</v>
      </c>
      <c r="D141" s="260" t="s">
        <v>309</v>
      </c>
      <c r="E141" s="260">
        <v>100</v>
      </c>
      <c r="F141" s="260">
        <v>100</v>
      </c>
      <c r="G141" s="260">
        <v>100</v>
      </c>
      <c r="H141" s="153">
        <f t="shared" si="4"/>
        <v>100</v>
      </c>
      <c r="I141" s="260"/>
    </row>
    <row r="142" spans="1:9" ht="15.75">
      <c r="A142" s="460" t="s">
        <v>145</v>
      </c>
      <c r="B142" s="460"/>
      <c r="C142" s="460"/>
      <c r="D142" s="460"/>
      <c r="E142" s="460"/>
      <c r="F142" s="460"/>
      <c r="G142" s="460"/>
      <c r="H142" s="460"/>
      <c r="I142" s="460"/>
    </row>
    <row r="143" spans="1:9" ht="63">
      <c r="A143" s="292"/>
      <c r="B143" s="232" t="s">
        <v>1128</v>
      </c>
      <c r="C143" s="41" t="s">
        <v>1183</v>
      </c>
      <c r="D143" s="290" t="s">
        <v>1114</v>
      </c>
      <c r="E143" s="290">
        <v>63</v>
      </c>
      <c r="F143" s="153">
        <v>58</v>
      </c>
      <c r="G143" s="230">
        <v>58</v>
      </c>
      <c r="H143" s="153">
        <f aca="true" t="shared" si="5" ref="H143:H152">G143/F143*100</f>
        <v>100</v>
      </c>
      <c r="I143" s="291"/>
    </row>
    <row r="144" spans="1:9" ht="63">
      <c r="A144" s="292"/>
      <c r="B144" s="232" t="s">
        <v>155</v>
      </c>
      <c r="C144" s="41" t="s">
        <v>1183</v>
      </c>
      <c r="D144" s="260" t="s">
        <v>309</v>
      </c>
      <c r="E144" s="290">
        <v>75</v>
      </c>
      <c r="F144" s="153">
        <v>85</v>
      </c>
      <c r="G144" s="153">
        <v>85</v>
      </c>
      <c r="H144" s="153">
        <f t="shared" si="5"/>
        <v>100</v>
      </c>
      <c r="I144" s="291"/>
    </row>
    <row r="145" spans="1:9" ht="78.75">
      <c r="A145" s="292"/>
      <c r="B145" s="232" t="s">
        <v>1129</v>
      </c>
      <c r="C145" s="41" t="s">
        <v>1183</v>
      </c>
      <c r="D145" s="260" t="s">
        <v>309</v>
      </c>
      <c r="E145" s="290">
        <v>33</v>
      </c>
      <c r="F145" s="153">
        <v>35</v>
      </c>
      <c r="G145" s="153">
        <v>36</v>
      </c>
      <c r="H145" s="153">
        <f t="shared" si="5"/>
        <v>102.85714285714285</v>
      </c>
      <c r="I145" s="291"/>
    </row>
    <row r="146" spans="1:9" ht="15.75">
      <c r="A146" s="460" t="s">
        <v>1130</v>
      </c>
      <c r="B146" s="460"/>
      <c r="C146" s="460"/>
      <c r="D146" s="460"/>
      <c r="E146" s="460"/>
      <c r="F146" s="460"/>
      <c r="G146" s="460"/>
      <c r="H146" s="460"/>
      <c r="I146" s="460"/>
    </row>
    <row r="147" spans="1:9" ht="78.75">
      <c r="A147" s="260"/>
      <c r="B147" s="232" t="s">
        <v>1131</v>
      </c>
      <c r="C147" s="41" t="s">
        <v>1183</v>
      </c>
      <c r="D147" s="260" t="s">
        <v>870</v>
      </c>
      <c r="E147" s="260">
        <v>1784</v>
      </c>
      <c r="F147" s="153">
        <v>1847</v>
      </c>
      <c r="G147" s="153">
        <v>1841</v>
      </c>
      <c r="H147" s="153">
        <f t="shared" si="5"/>
        <v>99.67514889009203</v>
      </c>
      <c r="I147" s="260"/>
    </row>
    <row r="148" spans="1:9" ht="47.25">
      <c r="A148" s="260"/>
      <c r="B148" s="232" t="s">
        <v>1111</v>
      </c>
      <c r="C148" s="41" t="s">
        <v>1183</v>
      </c>
      <c r="D148" s="260" t="s">
        <v>309</v>
      </c>
      <c r="E148" s="260">
        <v>100</v>
      </c>
      <c r="F148" s="260">
        <v>100</v>
      </c>
      <c r="G148" s="260">
        <v>100</v>
      </c>
      <c r="H148" s="153">
        <f t="shared" si="5"/>
        <v>100</v>
      </c>
      <c r="I148" s="260"/>
    </row>
    <row r="149" spans="1:9" ht="15.75">
      <c r="A149" s="460" t="s">
        <v>1132</v>
      </c>
      <c r="B149" s="460"/>
      <c r="C149" s="460"/>
      <c r="D149" s="460"/>
      <c r="E149" s="460"/>
      <c r="F149" s="460"/>
      <c r="G149" s="460"/>
      <c r="H149" s="460"/>
      <c r="I149" s="460"/>
    </row>
    <row r="150" spans="1:9" ht="126">
      <c r="A150" s="260"/>
      <c r="B150" s="232" t="s">
        <v>1133</v>
      </c>
      <c r="C150" s="41" t="s">
        <v>1183</v>
      </c>
      <c r="D150" s="260" t="s">
        <v>309</v>
      </c>
      <c r="E150" s="260">
        <v>52.7</v>
      </c>
      <c r="F150" s="153">
        <v>46</v>
      </c>
      <c r="G150" s="153">
        <v>21.7</v>
      </c>
      <c r="H150" s="153">
        <f t="shared" si="5"/>
        <v>47.17391304347826</v>
      </c>
      <c r="I150" s="260"/>
    </row>
    <row r="151" spans="1:9" ht="15.75">
      <c r="A151" s="460" t="s">
        <v>1134</v>
      </c>
      <c r="B151" s="460"/>
      <c r="C151" s="460"/>
      <c r="D151" s="460"/>
      <c r="E151" s="460"/>
      <c r="F151" s="460"/>
      <c r="G151" s="460"/>
      <c r="H151" s="460"/>
      <c r="I151" s="460"/>
    </row>
    <row r="152" spans="1:9" ht="110.25">
      <c r="A152" s="292"/>
      <c r="B152" s="232" t="s">
        <v>1135</v>
      </c>
      <c r="C152" s="41" t="s">
        <v>1183</v>
      </c>
      <c r="D152" s="260" t="s">
        <v>309</v>
      </c>
      <c r="E152" s="290">
        <v>100</v>
      </c>
      <c r="F152" s="290">
        <v>100</v>
      </c>
      <c r="G152" s="290">
        <v>100</v>
      </c>
      <c r="H152" s="153">
        <f t="shared" si="5"/>
        <v>100</v>
      </c>
      <c r="I152" s="291"/>
    </row>
    <row r="153" spans="1:9" ht="15.75">
      <c r="A153" s="460" t="s">
        <v>146</v>
      </c>
      <c r="B153" s="460"/>
      <c r="C153" s="460"/>
      <c r="D153" s="460"/>
      <c r="E153" s="460"/>
      <c r="F153" s="460"/>
      <c r="G153" s="460"/>
      <c r="H153" s="460"/>
      <c r="I153" s="460"/>
    </row>
    <row r="154" spans="1:9" ht="173.25">
      <c r="A154" s="260"/>
      <c r="B154" s="232" t="s">
        <v>156</v>
      </c>
      <c r="C154" s="41" t="s">
        <v>1183</v>
      </c>
      <c r="D154" s="260" t="s">
        <v>309</v>
      </c>
      <c r="E154" s="260">
        <v>86</v>
      </c>
      <c r="F154" s="153">
        <v>86</v>
      </c>
      <c r="G154" s="153">
        <v>86</v>
      </c>
      <c r="H154" s="153">
        <f aca="true" t="shared" si="6" ref="H154:H164">G154/F154*100</f>
        <v>100</v>
      </c>
      <c r="I154" s="260"/>
    </row>
    <row r="155" spans="1:9" ht="94.5">
      <c r="A155" s="260"/>
      <c r="B155" s="232" t="s">
        <v>1136</v>
      </c>
      <c r="C155" s="41" t="s">
        <v>1183</v>
      </c>
      <c r="D155" s="260" t="s">
        <v>309</v>
      </c>
      <c r="E155" s="260">
        <v>35</v>
      </c>
      <c r="F155" s="153">
        <v>36</v>
      </c>
      <c r="G155" s="153">
        <v>36</v>
      </c>
      <c r="H155" s="153">
        <f t="shared" si="6"/>
        <v>100</v>
      </c>
      <c r="I155" s="260"/>
    </row>
    <row r="156" spans="1:9" ht="15.75">
      <c r="A156" s="460" t="s">
        <v>1137</v>
      </c>
      <c r="B156" s="460"/>
      <c r="C156" s="460"/>
      <c r="D156" s="460"/>
      <c r="E156" s="460"/>
      <c r="F156" s="460"/>
      <c r="G156" s="460"/>
      <c r="H156" s="460"/>
      <c r="I156" s="460"/>
    </row>
    <row r="157" spans="1:9" ht="110.25">
      <c r="A157" s="292"/>
      <c r="B157" s="232" t="s">
        <v>1138</v>
      </c>
      <c r="C157" s="41" t="s">
        <v>1183</v>
      </c>
      <c r="D157" s="260" t="s">
        <v>309</v>
      </c>
      <c r="E157" s="290">
        <v>58</v>
      </c>
      <c r="F157" s="290">
        <v>60</v>
      </c>
      <c r="G157" s="290">
        <v>60</v>
      </c>
      <c r="H157" s="153">
        <f t="shared" si="6"/>
        <v>100</v>
      </c>
      <c r="I157" s="291"/>
    </row>
    <row r="158" spans="1:9" ht="15.75">
      <c r="A158" s="460" t="s">
        <v>1139</v>
      </c>
      <c r="B158" s="460"/>
      <c r="C158" s="460"/>
      <c r="D158" s="460"/>
      <c r="E158" s="460"/>
      <c r="F158" s="460"/>
      <c r="G158" s="460"/>
      <c r="H158" s="460"/>
      <c r="I158" s="460"/>
    </row>
    <row r="159" spans="1:9" ht="126">
      <c r="A159" s="292"/>
      <c r="B159" s="232" t="s">
        <v>1140</v>
      </c>
      <c r="C159" s="41" t="s">
        <v>1183</v>
      </c>
      <c r="D159" s="290" t="s">
        <v>870</v>
      </c>
      <c r="E159" s="290">
        <v>8505</v>
      </c>
      <c r="F159" s="153">
        <v>8500</v>
      </c>
      <c r="G159" s="153">
        <v>8602</v>
      </c>
      <c r="H159" s="153">
        <f t="shared" si="6"/>
        <v>101.2</v>
      </c>
      <c r="I159" s="291" t="s">
        <v>1141</v>
      </c>
    </row>
    <row r="160" spans="1:9" ht="15.75">
      <c r="A160" s="460" t="s">
        <v>1142</v>
      </c>
      <c r="B160" s="460"/>
      <c r="C160" s="460"/>
      <c r="D160" s="460"/>
      <c r="E160" s="460"/>
      <c r="F160" s="460"/>
      <c r="G160" s="460"/>
      <c r="H160" s="460"/>
      <c r="I160" s="460"/>
    </row>
    <row r="161" spans="1:9" ht="78.75">
      <c r="A161" s="292"/>
      <c r="B161" s="232" t="s">
        <v>1143</v>
      </c>
      <c r="C161" s="41" t="s">
        <v>1183</v>
      </c>
      <c r="D161" s="290" t="s">
        <v>870</v>
      </c>
      <c r="E161" s="290">
        <v>576</v>
      </c>
      <c r="F161" s="153">
        <v>576</v>
      </c>
      <c r="G161" s="153">
        <v>576</v>
      </c>
      <c r="H161" s="153">
        <f t="shared" si="6"/>
        <v>100</v>
      </c>
      <c r="I161" s="291"/>
    </row>
    <row r="162" spans="1:9" ht="15.75">
      <c r="A162" s="460" t="s">
        <v>1144</v>
      </c>
      <c r="B162" s="460"/>
      <c r="C162" s="460"/>
      <c r="D162" s="460"/>
      <c r="E162" s="460"/>
      <c r="F162" s="460"/>
      <c r="G162" s="460"/>
      <c r="H162" s="460"/>
      <c r="I162" s="460"/>
    </row>
    <row r="163" spans="1:9" ht="31.5">
      <c r="A163" s="260"/>
      <c r="B163" s="232" t="s">
        <v>1145</v>
      </c>
      <c r="C163" s="41" t="s">
        <v>1183</v>
      </c>
      <c r="D163" s="260" t="s">
        <v>870</v>
      </c>
      <c r="E163" s="260">
        <v>1550</v>
      </c>
      <c r="F163" s="260">
        <v>1550</v>
      </c>
      <c r="G163" s="260">
        <v>1550</v>
      </c>
      <c r="H163" s="153">
        <f t="shared" si="6"/>
        <v>100</v>
      </c>
      <c r="I163" s="260"/>
    </row>
    <row r="164" spans="1:9" ht="47.25">
      <c r="A164" s="260"/>
      <c r="B164" s="232" t="s">
        <v>1111</v>
      </c>
      <c r="C164" s="41" t="s">
        <v>1183</v>
      </c>
      <c r="D164" s="260" t="s">
        <v>309</v>
      </c>
      <c r="E164" s="260">
        <v>100</v>
      </c>
      <c r="F164" s="260">
        <v>100</v>
      </c>
      <c r="G164" s="260">
        <v>100</v>
      </c>
      <c r="H164" s="153">
        <f t="shared" si="6"/>
        <v>100</v>
      </c>
      <c r="I164" s="260"/>
    </row>
    <row r="165" spans="1:9" ht="15.75">
      <c r="A165" s="460" t="s">
        <v>147</v>
      </c>
      <c r="B165" s="460"/>
      <c r="C165" s="460"/>
      <c r="D165" s="460"/>
      <c r="E165" s="460"/>
      <c r="F165" s="460"/>
      <c r="G165" s="460"/>
      <c r="H165" s="460"/>
      <c r="I165" s="460"/>
    </row>
    <row r="166" spans="1:9" ht="78.75">
      <c r="A166" s="260"/>
      <c r="B166" s="232" t="s">
        <v>1146</v>
      </c>
      <c r="C166" s="41" t="s">
        <v>1183</v>
      </c>
      <c r="D166" s="260" t="s">
        <v>309</v>
      </c>
      <c r="E166" s="260">
        <v>100</v>
      </c>
      <c r="F166" s="153">
        <v>100</v>
      </c>
      <c r="G166" s="153">
        <v>100</v>
      </c>
      <c r="H166" s="153">
        <f>G166/F166*100</f>
        <v>100</v>
      </c>
      <c r="I166" s="260"/>
    </row>
    <row r="167" spans="1:9" ht="126">
      <c r="A167" s="260"/>
      <c r="B167" s="232" t="s">
        <v>1147</v>
      </c>
      <c r="C167" s="41" t="s">
        <v>1183</v>
      </c>
      <c r="D167" s="260" t="s">
        <v>309</v>
      </c>
      <c r="E167" s="260">
        <v>35</v>
      </c>
      <c r="F167" s="153">
        <v>43</v>
      </c>
      <c r="G167" s="153">
        <v>43</v>
      </c>
      <c r="H167" s="153">
        <f>G167/F167*100</f>
        <v>100</v>
      </c>
      <c r="I167" s="260"/>
    </row>
    <row r="168" spans="1:9" ht="94.5">
      <c r="A168" s="260"/>
      <c r="B168" s="232" t="s">
        <v>1148</v>
      </c>
      <c r="C168" s="41" t="s">
        <v>1183</v>
      </c>
      <c r="D168" s="260" t="s">
        <v>309</v>
      </c>
      <c r="E168" s="260">
        <v>25</v>
      </c>
      <c r="F168" s="153">
        <v>55</v>
      </c>
      <c r="G168" s="153">
        <v>55</v>
      </c>
      <c r="H168" s="153">
        <f>G168/F168*100</f>
        <v>100</v>
      </c>
      <c r="I168" s="260"/>
    </row>
    <row r="169" spans="1:9" ht="15.75">
      <c r="A169" s="460" t="s">
        <v>1149</v>
      </c>
      <c r="B169" s="460"/>
      <c r="C169" s="460"/>
      <c r="D169" s="460"/>
      <c r="E169" s="460"/>
      <c r="F169" s="460"/>
      <c r="G169" s="460"/>
      <c r="H169" s="460"/>
      <c r="I169" s="460"/>
    </row>
    <row r="170" spans="1:9" ht="94.5">
      <c r="A170" s="260"/>
      <c r="B170" s="232" t="s">
        <v>1150</v>
      </c>
      <c r="C170" s="41" t="s">
        <v>1183</v>
      </c>
      <c r="D170" s="260" t="s">
        <v>309</v>
      </c>
      <c r="E170" s="260">
        <v>35</v>
      </c>
      <c r="F170" s="153">
        <v>43</v>
      </c>
      <c r="G170" s="153">
        <v>43</v>
      </c>
      <c r="H170" s="153">
        <f>G170/F170*100</f>
        <v>100</v>
      </c>
      <c r="I170" s="260"/>
    </row>
    <row r="171" spans="1:9" ht="15.75">
      <c r="A171" s="460" t="s">
        <v>148</v>
      </c>
      <c r="B171" s="460"/>
      <c r="C171" s="460"/>
      <c r="D171" s="460"/>
      <c r="E171" s="460"/>
      <c r="F171" s="460"/>
      <c r="G171" s="460"/>
      <c r="H171" s="460"/>
      <c r="I171" s="460"/>
    </row>
    <row r="172" spans="1:9" ht="47.25">
      <c r="A172" s="260"/>
      <c r="B172" s="232" t="s">
        <v>560</v>
      </c>
      <c r="C172" s="41" t="s">
        <v>1183</v>
      </c>
      <c r="D172" s="163" t="s">
        <v>309</v>
      </c>
      <c r="E172" s="163">
        <v>95</v>
      </c>
      <c r="F172" s="230">
        <v>95</v>
      </c>
      <c r="G172" s="230">
        <v>93</v>
      </c>
      <c r="H172" s="230">
        <f>G172/F172*100</f>
        <v>97.89473684210527</v>
      </c>
      <c r="I172" s="163"/>
    </row>
    <row r="173" spans="1:9" ht="15.75">
      <c r="A173" s="460" t="s">
        <v>1151</v>
      </c>
      <c r="B173" s="460"/>
      <c r="C173" s="460"/>
      <c r="D173" s="460"/>
      <c r="E173" s="460"/>
      <c r="F173" s="460"/>
      <c r="G173" s="460"/>
      <c r="H173" s="460"/>
      <c r="I173" s="460"/>
    </row>
    <row r="174" spans="1:9" ht="47.25">
      <c r="A174" s="260"/>
      <c r="B174" s="232" t="s">
        <v>1152</v>
      </c>
      <c r="C174" s="41" t="s">
        <v>1183</v>
      </c>
      <c r="D174" s="163" t="s">
        <v>309</v>
      </c>
      <c r="E174" s="260">
        <v>100</v>
      </c>
      <c r="F174" s="260">
        <v>100</v>
      </c>
      <c r="G174" s="260">
        <v>100</v>
      </c>
      <c r="H174" s="230">
        <f>G174/F174*100</f>
        <v>100</v>
      </c>
      <c r="I174" s="260"/>
    </row>
    <row r="175" spans="1:9" ht="15.75">
      <c r="A175" s="460" t="s">
        <v>1153</v>
      </c>
      <c r="B175" s="460"/>
      <c r="C175" s="460"/>
      <c r="D175" s="460"/>
      <c r="E175" s="460"/>
      <c r="F175" s="460"/>
      <c r="G175" s="460"/>
      <c r="H175" s="460"/>
      <c r="I175" s="460"/>
    </row>
    <row r="176" spans="1:9" ht="126">
      <c r="A176" s="260"/>
      <c r="B176" s="232" t="s">
        <v>1154</v>
      </c>
      <c r="C176" s="41" t="s">
        <v>1183</v>
      </c>
      <c r="D176" s="163" t="s">
        <v>309</v>
      </c>
      <c r="E176" s="260">
        <v>100</v>
      </c>
      <c r="F176" s="260">
        <v>100</v>
      </c>
      <c r="G176" s="260">
        <v>100</v>
      </c>
      <c r="H176" s="230">
        <f>G176/F176*100</f>
        <v>100</v>
      </c>
      <c r="I176" s="260"/>
    </row>
    <row r="177" spans="1:9" ht="15.75">
      <c r="A177" s="460" t="s">
        <v>1155</v>
      </c>
      <c r="B177" s="460"/>
      <c r="C177" s="460"/>
      <c r="D177" s="460"/>
      <c r="E177" s="460"/>
      <c r="F177" s="460"/>
      <c r="G177" s="460"/>
      <c r="H177" s="460"/>
      <c r="I177" s="460"/>
    </row>
    <row r="178" spans="1:9" ht="141.75">
      <c r="A178" s="260"/>
      <c r="B178" s="232" t="s">
        <v>290</v>
      </c>
      <c r="C178" s="41" t="s">
        <v>1183</v>
      </c>
      <c r="D178" s="163" t="s">
        <v>309</v>
      </c>
      <c r="E178" s="260">
        <v>100</v>
      </c>
      <c r="F178" s="260">
        <v>100</v>
      </c>
      <c r="G178" s="260">
        <v>100</v>
      </c>
      <c r="H178" s="230">
        <f>G178/F178*100</f>
        <v>100</v>
      </c>
      <c r="I178" s="260"/>
    </row>
    <row r="179" spans="1:9" ht="15.75">
      <c r="A179" s="460" t="s">
        <v>291</v>
      </c>
      <c r="B179" s="460"/>
      <c r="C179" s="460"/>
      <c r="D179" s="460"/>
      <c r="E179" s="460"/>
      <c r="F179" s="460"/>
      <c r="G179" s="460"/>
      <c r="H179" s="460"/>
      <c r="I179" s="460"/>
    </row>
    <row r="180" spans="1:9" ht="141.75">
      <c r="A180" s="260"/>
      <c r="B180" s="232" t="s">
        <v>292</v>
      </c>
      <c r="C180" s="41" t="s">
        <v>1183</v>
      </c>
      <c r="D180" s="163" t="s">
        <v>309</v>
      </c>
      <c r="E180" s="260">
        <v>100</v>
      </c>
      <c r="F180" s="260">
        <v>100</v>
      </c>
      <c r="G180" s="260">
        <v>100</v>
      </c>
      <c r="H180" s="230">
        <f>G180/F180*100</f>
        <v>100</v>
      </c>
      <c r="I180" s="260"/>
    </row>
    <row r="181" spans="1:9" ht="15.75">
      <c r="A181" s="460" t="s">
        <v>293</v>
      </c>
      <c r="B181" s="460"/>
      <c r="C181" s="460"/>
      <c r="D181" s="460"/>
      <c r="E181" s="460"/>
      <c r="F181" s="460"/>
      <c r="G181" s="460"/>
      <c r="H181" s="460"/>
      <c r="I181" s="460"/>
    </row>
    <row r="182" spans="1:9" ht="141.75">
      <c r="A182" s="260"/>
      <c r="B182" s="232" t="s">
        <v>292</v>
      </c>
      <c r="C182" s="41" t="s">
        <v>1183</v>
      </c>
      <c r="D182" s="163" t="s">
        <v>309</v>
      </c>
      <c r="E182" s="260">
        <v>100</v>
      </c>
      <c r="F182" s="260">
        <v>100</v>
      </c>
      <c r="G182" s="260">
        <v>100</v>
      </c>
      <c r="H182" s="230">
        <f>G182/F182*100</f>
        <v>100</v>
      </c>
      <c r="I182" s="260"/>
    </row>
    <row r="183" spans="1:9" ht="63">
      <c r="A183" s="209" t="s">
        <v>190</v>
      </c>
      <c r="B183" s="207" t="s">
        <v>204</v>
      </c>
      <c r="C183" s="351"/>
      <c r="D183" s="351"/>
      <c r="E183" s="351"/>
      <c r="F183" s="351"/>
      <c r="G183" s="351"/>
      <c r="H183" s="351"/>
      <c r="I183" s="352"/>
    </row>
    <row r="184" spans="1:9" ht="114">
      <c r="A184" s="296">
        <v>1</v>
      </c>
      <c r="B184" s="297" t="s">
        <v>1063</v>
      </c>
      <c r="C184" s="298" t="s">
        <v>1064</v>
      </c>
      <c r="D184" s="298" t="s">
        <v>309</v>
      </c>
      <c r="E184" s="299">
        <v>2.2</v>
      </c>
      <c r="F184" s="299">
        <v>2.2</v>
      </c>
      <c r="G184" s="299">
        <v>2.2</v>
      </c>
      <c r="H184" s="298">
        <v>100</v>
      </c>
      <c r="I184" s="300"/>
    </row>
    <row r="185" spans="1:9" ht="85.5">
      <c r="A185" s="296">
        <v>2</v>
      </c>
      <c r="B185" s="297" t="s">
        <v>1065</v>
      </c>
      <c r="C185" s="298" t="s">
        <v>1064</v>
      </c>
      <c r="D185" s="298" t="s">
        <v>309</v>
      </c>
      <c r="E185" s="299">
        <v>57.1</v>
      </c>
      <c r="F185" s="299">
        <v>57.1</v>
      </c>
      <c r="G185" s="299">
        <v>57.1</v>
      </c>
      <c r="H185" s="298">
        <v>100</v>
      </c>
      <c r="I185" s="300"/>
    </row>
    <row r="186" spans="1:9" ht="71.25">
      <c r="A186" s="296">
        <v>3</v>
      </c>
      <c r="B186" s="297" t="s">
        <v>1066</v>
      </c>
      <c r="C186" s="298" t="s">
        <v>1064</v>
      </c>
      <c r="D186" s="298" t="s">
        <v>309</v>
      </c>
      <c r="E186" s="299">
        <v>43.5</v>
      </c>
      <c r="F186" s="299">
        <v>43.5</v>
      </c>
      <c r="G186" s="299">
        <v>43.5</v>
      </c>
      <c r="H186" s="298">
        <v>100</v>
      </c>
      <c r="I186" s="300"/>
    </row>
    <row r="187" spans="1:9" ht="71.25">
      <c r="A187" s="296">
        <v>4</v>
      </c>
      <c r="B187" s="297" t="s">
        <v>1067</v>
      </c>
      <c r="C187" s="298" t="s">
        <v>1064</v>
      </c>
      <c r="D187" s="298" t="s">
        <v>309</v>
      </c>
      <c r="E187" s="299">
        <v>11.8</v>
      </c>
      <c r="F187" s="299">
        <v>11.8</v>
      </c>
      <c r="G187" s="299">
        <v>11.8</v>
      </c>
      <c r="H187" s="298">
        <v>100</v>
      </c>
      <c r="I187" s="300"/>
    </row>
    <row r="188" spans="1:9" ht="99.75">
      <c r="A188" s="296">
        <v>5</v>
      </c>
      <c r="B188" s="297" t="s">
        <v>1068</v>
      </c>
      <c r="C188" s="298" t="s">
        <v>1064</v>
      </c>
      <c r="D188" s="298" t="s">
        <v>309</v>
      </c>
      <c r="E188" s="299">
        <v>1.2</v>
      </c>
      <c r="F188" s="299">
        <v>1.2</v>
      </c>
      <c r="G188" s="299">
        <v>1.2</v>
      </c>
      <c r="H188" s="298">
        <v>100</v>
      </c>
      <c r="I188" s="300"/>
    </row>
    <row r="189" spans="1:9" ht="342">
      <c r="A189" s="296">
        <v>6</v>
      </c>
      <c r="B189" s="301" t="s">
        <v>1069</v>
      </c>
      <c r="C189" s="298" t="s">
        <v>1064</v>
      </c>
      <c r="D189" s="302" t="s">
        <v>1070</v>
      </c>
      <c r="E189" s="298">
        <v>4</v>
      </c>
      <c r="F189" s="298">
        <v>4</v>
      </c>
      <c r="G189" s="298">
        <v>6</v>
      </c>
      <c r="H189" s="298">
        <v>150</v>
      </c>
      <c r="I189" s="302" t="s">
        <v>935</v>
      </c>
    </row>
    <row r="190" spans="1:9" ht="14.25">
      <c r="A190" s="450" t="s">
        <v>737</v>
      </c>
      <c r="B190" s="451"/>
      <c r="C190" s="451"/>
      <c r="D190" s="451"/>
      <c r="E190" s="451"/>
      <c r="F190" s="451"/>
      <c r="G190" s="451"/>
      <c r="H190" s="451"/>
      <c r="I190" s="452"/>
    </row>
    <row r="191" spans="1:9" ht="114">
      <c r="A191" s="300" t="s">
        <v>1186</v>
      </c>
      <c r="B191" s="297" t="s">
        <v>936</v>
      </c>
      <c r="C191" s="298" t="s">
        <v>1064</v>
      </c>
      <c r="D191" s="298" t="s">
        <v>309</v>
      </c>
      <c r="E191" s="298">
        <v>2.2</v>
      </c>
      <c r="F191" s="298">
        <v>2.2</v>
      </c>
      <c r="G191" s="298">
        <v>2.2</v>
      </c>
      <c r="H191" s="298">
        <v>100</v>
      </c>
      <c r="I191" s="300"/>
    </row>
    <row r="192" spans="1:9" ht="85.5">
      <c r="A192" s="300" t="s">
        <v>403</v>
      </c>
      <c r="B192" s="297" t="s">
        <v>937</v>
      </c>
      <c r="C192" s="298" t="s">
        <v>1064</v>
      </c>
      <c r="D192" s="298" t="s">
        <v>309</v>
      </c>
      <c r="E192" s="298">
        <v>57.1</v>
      </c>
      <c r="F192" s="298">
        <v>57.1</v>
      </c>
      <c r="G192" s="298">
        <v>57.1</v>
      </c>
      <c r="H192" s="298">
        <v>100</v>
      </c>
      <c r="I192" s="300"/>
    </row>
    <row r="193" spans="1:9" ht="71.25">
      <c r="A193" s="300" t="s">
        <v>1</v>
      </c>
      <c r="B193" s="301" t="s">
        <v>938</v>
      </c>
      <c r="C193" s="298" t="s">
        <v>1064</v>
      </c>
      <c r="D193" s="298" t="s">
        <v>309</v>
      </c>
      <c r="E193" s="298">
        <v>43.5</v>
      </c>
      <c r="F193" s="298">
        <v>43.5</v>
      </c>
      <c r="G193" s="298">
        <v>43.5</v>
      </c>
      <c r="H193" s="298">
        <v>100</v>
      </c>
      <c r="I193" s="300"/>
    </row>
    <row r="194" spans="1:9" ht="14.25">
      <c r="A194" s="453" t="s">
        <v>738</v>
      </c>
      <c r="B194" s="454"/>
      <c r="C194" s="454"/>
      <c r="D194" s="454"/>
      <c r="E194" s="454"/>
      <c r="F194" s="454"/>
      <c r="G194" s="454"/>
      <c r="H194" s="454"/>
      <c r="I194" s="455"/>
    </row>
    <row r="195" spans="1:9" ht="71.25">
      <c r="A195" s="296"/>
      <c r="B195" s="297" t="s">
        <v>939</v>
      </c>
      <c r="C195" s="298" t="s">
        <v>1064</v>
      </c>
      <c r="D195" s="298" t="s">
        <v>870</v>
      </c>
      <c r="E195" s="298">
        <v>13500</v>
      </c>
      <c r="F195" s="298">
        <v>13500</v>
      </c>
      <c r="G195" s="298">
        <v>13500</v>
      </c>
      <c r="H195" s="298">
        <v>100</v>
      </c>
      <c r="I195" s="296"/>
    </row>
    <row r="196" spans="1:9" ht="14.25">
      <c r="A196" s="457" t="s">
        <v>739</v>
      </c>
      <c r="B196" s="458"/>
      <c r="C196" s="458"/>
      <c r="D196" s="458"/>
      <c r="E196" s="458"/>
      <c r="F196" s="458"/>
      <c r="G196" s="458"/>
      <c r="H196" s="458"/>
      <c r="I196" s="459"/>
    </row>
    <row r="197" spans="1:9" ht="114">
      <c r="A197" s="303" t="s">
        <v>240</v>
      </c>
      <c r="B197" s="301" t="s">
        <v>940</v>
      </c>
      <c r="C197" s="298" t="s">
        <v>1064</v>
      </c>
      <c r="D197" s="298" t="s">
        <v>309</v>
      </c>
      <c r="E197" s="298">
        <v>1</v>
      </c>
      <c r="F197" s="298">
        <v>1</v>
      </c>
      <c r="G197" s="298">
        <v>1</v>
      </c>
      <c r="H197" s="298">
        <v>100</v>
      </c>
      <c r="I197" s="300"/>
    </row>
    <row r="198" spans="1:9" ht="14.25">
      <c r="A198" s="456" t="s">
        <v>740</v>
      </c>
      <c r="B198" s="451"/>
      <c r="C198" s="451"/>
      <c r="D198" s="451"/>
      <c r="E198" s="451"/>
      <c r="F198" s="451"/>
      <c r="G198" s="451"/>
      <c r="H198" s="451"/>
      <c r="I198" s="452"/>
    </row>
    <row r="199" spans="1:9" ht="128.25">
      <c r="A199" s="296"/>
      <c r="B199" s="301" t="s">
        <v>941</v>
      </c>
      <c r="C199" s="298" t="s">
        <v>1064</v>
      </c>
      <c r="D199" s="298" t="s">
        <v>870</v>
      </c>
      <c r="E199" s="298">
        <v>650</v>
      </c>
      <c r="F199" s="298">
        <v>650</v>
      </c>
      <c r="G199" s="298">
        <v>650</v>
      </c>
      <c r="H199" s="298">
        <v>100</v>
      </c>
      <c r="I199" s="296"/>
    </row>
    <row r="200" spans="1:9" ht="14.25">
      <c r="A200" s="456" t="s">
        <v>741</v>
      </c>
      <c r="B200" s="451"/>
      <c r="C200" s="451"/>
      <c r="D200" s="451"/>
      <c r="E200" s="451"/>
      <c r="F200" s="451"/>
      <c r="G200" s="451"/>
      <c r="H200" s="451"/>
      <c r="I200" s="452"/>
    </row>
    <row r="201" spans="1:9" ht="85.5">
      <c r="A201" s="296"/>
      <c r="B201" s="301" t="s">
        <v>942</v>
      </c>
      <c r="C201" s="298" t="s">
        <v>1064</v>
      </c>
      <c r="D201" s="298" t="s">
        <v>870</v>
      </c>
      <c r="E201" s="298">
        <v>2500</v>
      </c>
      <c r="F201" s="298">
        <v>2500</v>
      </c>
      <c r="G201" s="298">
        <v>2500</v>
      </c>
      <c r="H201" s="298">
        <v>100</v>
      </c>
      <c r="I201" s="296"/>
    </row>
    <row r="202" spans="1:9" ht="14.25">
      <c r="A202" s="449" t="s">
        <v>742</v>
      </c>
      <c r="B202" s="449"/>
      <c r="C202" s="449"/>
      <c r="D202" s="449"/>
      <c r="E202" s="449"/>
      <c r="F202" s="449"/>
      <c r="G202" s="449"/>
      <c r="H202" s="449"/>
      <c r="I202" s="449"/>
    </row>
    <row r="203" spans="1:9" ht="85.5">
      <c r="A203" s="300"/>
      <c r="B203" s="301" t="s">
        <v>943</v>
      </c>
      <c r="C203" s="298" t="s">
        <v>1064</v>
      </c>
      <c r="D203" s="298" t="s">
        <v>870</v>
      </c>
      <c r="E203" s="298">
        <v>17700</v>
      </c>
      <c r="F203" s="298">
        <v>17700</v>
      </c>
      <c r="G203" s="298">
        <v>17700</v>
      </c>
      <c r="H203" s="298">
        <v>100</v>
      </c>
      <c r="I203" s="300"/>
    </row>
    <row r="204" spans="1:9" ht="14.25">
      <c r="A204" s="449" t="s">
        <v>743</v>
      </c>
      <c r="B204" s="449"/>
      <c r="C204" s="449"/>
      <c r="D204" s="449"/>
      <c r="E204" s="449"/>
      <c r="F204" s="449"/>
      <c r="G204" s="449"/>
      <c r="H204" s="449"/>
      <c r="I204" s="449"/>
    </row>
    <row r="205" spans="1:9" ht="85.5">
      <c r="A205" s="300"/>
      <c r="B205" s="301" t="s">
        <v>944</v>
      </c>
      <c r="C205" s="298" t="s">
        <v>1064</v>
      </c>
      <c r="D205" s="298" t="s">
        <v>309</v>
      </c>
      <c r="E205" s="298">
        <v>11.8</v>
      </c>
      <c r="F205" s="298">
        <v>11.8</v>
      </c>
      <c r="G205" s="298">
        <v>11.8</v>
      </c>
      <c r="H205" s="298">
        <v>100</v>
      </c>
      <c r="I205" s="300"/>
    </row>
    <row r="206" spans="1:9" ht="14.25">
      <c r="A206" s="449" t="s">
        <v>744</v>
      </c>
      <c r="B206" s="449"/>
      <c r="C206" s="449"/>
      <c r="D206" s="449"/>
      <c r="E206" s="449"/>
      <c r="F206" s="449"/>
      <c r="G206" s="449"/>
      <c r="H206" s="449"/>
      <c r="I206" s="449"/>
    </row>
    <row r="207" spans="1:9" ht="114">
      <c r="A207" s="298"/>
      <c r="B207" s="302" t="s">
        <v>945</v>
      </c>
      <c r="C207" s="298" t="s">
        <v>1064</v>
      </c>
      <c r="D207" s="298" t="s">
        <v>87</v>
      </c>
      <c r="E207" s="298">
        <v>10</v>
      </c>
      <c r="F207" s="298">
        <v>10</v>
      </c>
      <c r="G207" s="298">
        <v>10</v>
      </c>
      <c r="H207" s="298">
        <v>100</v>
      </c>
      <c r="I207" s="300"/>
    </row>
    <row r="208" spans="1:9" ht="14.25">
      <c r="A208" s="449" t="s">
        <v>745</v>
      </c>
      <c r="B208" s="449"/>
      <c r="C208" s="449"/>
      <c r="D208" s="449"/>
      <c r="E208" s="449"/>
      <c r="F208" s="449"/>
      <c r="G208" s="449"/>
      <c r="H208" s="449"/>
      <c r="I208" s="449"/>
    </row>
    <row r="209" spans="1:9" s="244" customFormat="1" ht="66" customHeight="1">
      <c r="A209" s="300"/>
      <c r="B209" s="301" t="s">
        <v>946</v>
      </c>
      <c r="C209" s="298" t="s">
        <v>1064</v>
      </c>
      <c r="D209" s="298" t="s">
        <v>947</v>
      </c>
      <c r="E209" s="298">
        <v>37</v>
      </c>
      <c r="F209" s="298">
        <v>37</v>
      </c>
      <c r="G209" s="298">
        <v>37</v>
      </c>
      <c r="H209" s="298">
        <v>100</v>
      </c>
      <c r="I209" s="300"/>
    </row>
    <row r="210" spans="1:9" s="244" customFormat="1" ht="14.25">
      <c r="A210" s="450" t="s">
        <v>746</v>
      </c>
      <c r="B210" s="451"/>
      <c r="C210" s="451"/>
      <c r="D210" s="451"/>
      <c r="E210" s="451"/>
      <c r="F210" s="451"/>
      <c r="G210" s="451"/>
      <c r="H210" s="451"/>
      <c r="I210" s="452"/>
    </row>
    <row r="211" spans="1:9" s="244" customFormat="1" ht="85.5">
      <c r="A211" s="300" t="s">
        <v>1186</v>
      </c>
      <c r="B211" s="297" t="s">
        <v>747</v>
      </c>
      <c r="C211" s="298" t="s">
        <v>1064</v>
      </c>
      <c r="D211" s="298" t="s">
        <v>309</v>
      </c>
      <c r="E211" s="298">
        <v>11.8</v>
      </c>
      <c r="F211" s="298">
        <v>11.8</v>
      </c>
      <c r="G211" s="298">
        <v>11.8</v>
      </c>
      <c r="H211" s="298">
        <v>100</v>
      </c>
      <c r="I211" s="300"/>
    </row>
    <row r="212" spans="1:9" s="244" customFormat="1" ht="99.75">
      <c r="A212" s="300" t="s">
        <v>403</v>
      </c>
      <c r="B212" s="297" t="s">
        <v>748</v>
      </c>
      <c r="C212" s="298" t="s">
        <v>1064</v>
      </c>
      <c r="D212" s="298" t="s">
        <v>309</v>
      </c>
      <c r="E212" s="298">
        <v>1.2</v>
      </c>
      <c r="F212" s="298">
        <v>1.2</v>
      </c>
      <c r="G212" s="298">
        <v>1.2</v>
      </c>
      <c r="H212" s="298">
        <v>100</v>
      </c>
      <c r="I212" s="300"/>
    </row>
    <row r="213" spans="1:9" s="244" customFormat="1" ht="14.25">
      <c r="A213" s="449" t="s">
        <v>749</v>
      </c>
      <c r="B213" s="449"/>
      <c r="C213" s="449"/>
      <c r="D213" s="449"/>
      <c r="E213" s="449"/>
      <c r="F213" s="449"/>
      <c r="G213" s="449"/>
      <c r="H213" s="449"/>
      <c r="I213" s="449"/>
    </row>
    <row r="214" spans="1:9" s="244" customFormat="1" ht="71.25">
      <c r="A214" s="300"/>
      <c r="B214" s="301" t="s">
        <v>750</v>
      </c>
      <c r="C214" s="298" t="s">
        <v>1064</v>
      </c>
      <c r="D214" s="298" t="s">
        <v>870</v>
      </c>
      <c r="E214" s="298">
        <v>3600</v>
      </c>
      <c r="F214" s="298">
        <v>3600</v>
      </c>
      <c r="G214" s="298">
        <v>3600</v>
      </c>
      <c r="H214" s="298">
        <v>100</v>
      </c>
      <c r="I214" s="300"/>
    </row>
    <row r="215" spans="1:9" s="244" customFormat="1" ht="14.25">
      <c r="A215" s="449" t="s">
        <v>751</v>
      </c>
      <c r="B215" s="449"/>
      <c r="C215" s="449"/>
      <c r="D215" s="449"/>
      <c r="E215" s="449"/>
      <c r="F215" s="449"/>
      <c r="G215" s="449"/>
      <c r="H215" s="449"/>
      <c r="I215" s="449"/>
    </row>
    <row r="216" spans="1:9" s="244" customFormat="1" ht="99.75">
      <c r="A216" s="300"/>
      <c r="B216" s="301" t="s">
        <v>752</v>
      </c>
      <c r="C216" s="298" t="s">
        <v>1064</v>
      </c>
      <c r="D216" s="298" t="s">
        <v>870</v>
      </c>
      <c r="E216" s="298">
        <v>27</v>
      </c>
      <c r="F216" s="298">
        <v>27</v>
      </c>
      <c r="G216" s="298">
        <v>29</v>
      </c>
      <c r="H216" s="298">
        <f>G216/F216*100</f>
        <v>107.40740740740742</v>
      </c>
      <c r="I216" s="302" t="s">
        <v>753</v>
      </c>
    </row>
    <row r="217" spans="1:9" s="244" customFormat="1" ht="14.25">
      <c r="A217" s="450" t="s">
        <v>754</v>
      </c>
      <c r="B217" s="451"/>
      <c r="C217" s="451"/>
      <c r="D217" s="451"/>
      <c r="E217" s="451"/>
      <c r="F217" s="451"/>
      <c r="G217" s="451"/>
      <c r="H217" s="451"/>
      <c r="I217" s="452"/>
    </row>
    <row r="218" spans="1:9" s="244" customFormat="1" ht="342">
      <c r="A218" s="300" t="s">
        <v>1186</v>
      </c>
      <c r="B218" s="297" t="s">
        <v>755</v>
      </c>
      <c r="C218" s="298" t="s">
        <v>1064</v>
      </c>
      <c r="D218" s="302" t="s">
        <v>1070</v>
      </c>
      <c r="E218" s="298">
        <v>4</v>
      </c>
      <c r="F218" s="298">
        <v>4</v>
      </c>
      <c r="G218" s="298">
        <v>6</v>
      </c>
      <c r="H218" s="298">
        <v>150</v>
      </c>
      <c r="I218" s="302" t="s">
        <v>935</v>
      </c>
    </row>
    <row r="219" spans="1:9" s="244" customFormat="1" ht="14.25">
      <c r="A219" s="449" t="s">
        <v>756</v>
      </c>
      <c r="B219" s="449"/>
      <c r="C219" s="449"/>
      <c r="D219" s="449"/>
      <c r="E219" s="449"/>
      <c r="F219" s="449"/>
      <c r="G219" s="449"/>
      <c r="H219" s="449"/>
      <c r="I219" s="449"/>
    </row>
    <row r="220" spans="1:9" s="244" customFormat="1" ht="342">
      <c r="A220" s="300"/>
      <c r="B220" s="301" t="s">
        <v>757</v>
      </c>
      <c r="C220" s="298" t="s">
        <v>1064</v>
      </c>
      <c r="D220" s="302" t="s">
        <v>1070</v>
      </c>
      <c r="E220" s="298">
        <v>4</v>
      </c>
      <c r="F220" s="298">
        <v>4</v>
      </c>
      <c r="G220" s="298">
        <v>6</v>
      </c>
      <c r="H220" s="298">
        <v>150</v>
      </c>
      <c r="I220" s="302" t="s">
        <v>935</v>
      </c>
    </row>
    <row r="221" spans="1:9" s="244" customFormat="1" ht="14.25">
      <c r="A221" s="304"/>
      <c r="B221" s="305"/>
      <c r="C221" s="305"/>
      <c r="D221" s="305"/>
      <c r="E221" s="305"/>
      <c r="F221" s="305"/>
      <c r="G221" s="305"/>
      <c r="H221" s="305"/>
      <c r="I221" s="305"/>
    </row>
    <row r="222" spans="1:9" s="244" customFormat="1" ht="78.75">
      <c r="A222" s="225" t="s">
        <v>192</v>
      </c>
      <c r="B222" s="226" t="s">
        <v>205</v>
      </c>
      <c r="C222" s="335"/>
      <c r="D222" s="335"/>
      <c r="E222" s="335"/>
      <c r="F222" s="335"/>
      <c r="G222" s="335"/>
      <c r="H222" s="335"/>
      <c r="I222" s="335"/>
    </row>
    <row r="223" spans="1:9" s="244" customFormat="1" ht="63">
      <c r="A223" s="62"/>
      <c r="B223" s="138" t="s">
        <v>734</v>
      </c>
      <c r="C223" s="41" t="s">
        <v>1183</v>
      </c>
      <c r="D223" s="163" t="s">
        <v>309</v>
      </c>
      <c r="E223" s="255">
        <v>450</v>
      </c>
      <c r="F223" s="255">
        <v>464</v>
      </c>
      <c r="G223" s="255">
        <v>514</v>
      </c>
      <c r="H223" s="259">
        <f>G223/F223*100</f>
        <v>110.77586206896552</v>
      </c>
      <c r="I223" s="138" t="s">
        <v>735</v>
      </c>
    </row>
    <row r="224" spans="1:9" s="244" customFormat="1" ht="78.75">
      <c r="A224" s="62"/>
      <c r="B224" s="232" t="s">
        <v>736</v>
      </c>
      <c r="C224" s="41" t="s">
        <v>1183</v>
      </c>
      <c r="D224" s="163" t="s">
        <v>309</v>
      </c>
      <c r="E224" s="255">
        <v>100</v>
      </c>
      <c r="F224" s="255">
        <v>100</v>
      </c>
      <c r="G224" s="255">
        <v>100</v>
      </c>
      <c r="H224" s="259">
        <f>G224/F224*100</f>
        <v>100</v>
      </c>
      <c r="I224" s="255"/>
    </row>
    <row r="225" spans="1:9" s="244" customFormat="1" ht="15.75" customHeight="1">
      <c r="A225" s="461" t="s">
        <v>495</v>
      </c>
      <c r="B225" s="461"/>
      <c r="C225" s="461"/>
      <c r="D225" s="461"/>
      <c r="E225" s="461"/>
      <c r="F225" s="461"/>
      <c r="G225" s="461"/>
      <c r="H225" s="461"/>
      <c r="I225" s="461"/>
    </row>
    <row r="226" spans="1:9" s="244" customFormat="1" ht="47.25">
      <c r="A226" s="62"/>
      <c r="B226" s="232" t="s">
        <v>496</v>
      </c>
      <c r="C226" s="41" t="s">
        <v>1183</v>
      </c>
      <c r="D226" s="163" t="s">
        <v>309</v>
      </c>
      <c r="E226" s="255">
        <v>60.71</v>
      </c>
      <c r="F226" s="255">
        <v>60.78</v>
      </c>
      <c r="G226" s="255">
        <v>62.4</v>
      </c>
      <c r="H226" s="259">
        <f>G226/F226*100</f>
        <v>102.66535044422507</v>
      </c>
      <c r="I226" s="138" t="s">
        <v>497</v>
      </c>
    </row>
    <row r="227" spans="1:9" s="244" customFormat="1" ht="31.5" customHeight="1">
      <c r="A227" s="460" t="s">
        <v>498</v>
      </c>
      <c r="B227" s="460"/>
      <c r="C227" s="460"/>
      <c r="D227" s="460"/>
      <c r="E227" s="460"/>
      <c r="F227" s="460"/>
      <c r="G227" s="460"/>
      <c r="H227" s="460"/>
      <c r="I227" s="460"/>
    </row>
    <row r="228" spans="1:9" s="244" customFormat="1" ht="47.25">
      <c r="A228" s="62"/>
      <c r="B228" s="232" t="s">
        <v>499</v>
      </c>
      <c r="C228" s="41" t="s">
        <v>1183</v>
      </c>
      <c r="D228" s="163" t="s">
        <v>309</v>
      </c>
      <c r="E228" s="255">
        <v>100</v>
      </c>
      <c r="F228" s="255">
        <v>100</v>
      </c>
      <c r="G228" s="255">
        <v>100</v>
      </c>
      <c r="H228" s="259">
        <f>G228/F228*100</f>
        <v>100</v>
      </c>
      <c r="I228" s="255"/>
    </row>
    <row r="229" spans="1:9" ht="15.75" customHeight="1">
      <c r="A229" s="460" t="s">
        <v>500</v>
      </c>
      <c r="B229" s="460"/>
      <c r="C229" s="460"/>
      <c r="D229" s="460"/>
      <c r="E229" s="460"/>
      <c r="F229" s="460"/>
      <c r="G229" s="460"/>
      <c r="H229" s="460"/>
      <c r="I229" s="460"/>
    </row>
    <row r="230" spans="1:9" ht="31.5">
      <c r="A230" s="193"/>
      <c r="B230" s="232" t="s">
        <v>501</v>
      </c>
      <c r="C230" s="41" t="s">
        <v>1183</v>
      </c>
      <c r="D230" s="255" t="s">
        <v>1188</v>
      </c>
      <c r="E230" s="153">
        <v>15</v>
      </c>
      <c r="F230" s="153">
        <v>16</v>
      </c>
      <c r="G230" s="153">
        <v>16</v>
      </c>
      <c r="H230" s="259">
        <f>G230/F230*100</f>
        <v>100</v>
      </c>
      <c r="I230" s="153"/>
    </row>
    <row r="231" spans="1:9" ht="33" customHeight="1">
      <c r="A231" s="460" t="s">
        <v>502</v>
      </c>
      <c r="B231" s="460"/>
      <c r="C231" s="460"/>
      <c r="D231" s="460"/>
      <c r="E231" s="460"/>
      <c r="F231" s="460"/>
      <c r="G231" s="460"/>
      <c r="H231" s="460"/>
      <c r="I231" s="460"/>
    </row>
    <row r="232" spans="1:9" ht="63">
      <c r="A232" s="193"/>
      <c r="B232" s="232" t="s">
        <v>503</v>
      </c>
      <c r="C232" s="41" t="s">
        <v>1183</v>
      </c>
      <c r="D232" s="255" t="s">
        <v>1188</v>
      </c>
      <c r="E232" s="153">
        <v>1300</v>
      </c>
      <c r="F232" s="153">
        <v>1450</v>
      </c>
      <c r="G232" s="153">
        <v>1450</v>
      </c>
      <c r="H232" s="259">
        <f>G232/F232*100</f>
        <v>100</v>
      </c>
      <c r="I232" s="153"/>
    </row>
    <row r="233" spans="1:9" ht="37.5" customHeight="1">
      <c r="A233" s="460" t="s">
        <v>504</v>
      </c>
      <c r="B233" s="460"/>
      <c r="C233" s="460"/>
      <c r="D233" s="460"/>
      <c r="E233" s="460"/>
      <c r="F233" s="460"/>
      <c r="G233" s="460"/>
      <c r="H233" s="460"/>
      <c r="I233" s="460"/>
    </row>
    <row r="234" spans="1:9" ht="37.5" customHeight="1">
      <c r="A234" s="260"/>
      <c r="B234" s="232" t="s">
        <v>505</v>
      </c>
      <c r="C234" s="161" t="s">
        <v>1183</v>
      </c>
      <c r="D234" s="255" t="s">
        <v>1188</v>
      </c>
      <c r="E234" s="254" t="s">
        <v>310</v>
      </c>
      <c r="F234" s="260">
        <v>1</v>
      </c>
      <c r="G234" s="260">
        <v>1</v>
      </c>
      <c r="H234" s="259">
        <f>G234/F234*100</f>
        <v>100</v>
      </c>
      <c r="I234" s="260"/>
    </row>
    <row r="235" spans="1:9" ht="37.5" customHeight="1">
      <c r="A235" s="460" t="s">
        <v>506</v>
      </c>
      <c r="B235" s="460"/>
      <c r="C235" s="460"/>
      <c r="D235" s="460"/>
      <c r="E235" s="460"/>
      <c r="F235" s="460"/>
      <c r="G235" s="460"/>
      <c r="H235" s="460"/>
      <c r="I235" s="460"/>
    </row>
    <row r="236" spans="1:9" ht="37.5" customHeight="1">
      <c r="A236" s="260"/>
      <c r="B236" s="232" t="s">
        <v>507</v>
      </c>
      <c r="C236" s="41" t="s">
        <v>1183</v>
      </c>
      <c r="D236" s="260" t="s">
        <v>508</v>
      </c>
      <c r="E236" s="260">
        <v>670.1</v>
      </c>
      <c r="F236" s="260">
        <v>670.5</v>
      </c>
      <c r="G236" s="260">
        <v>670.5</v>
      </c>
      <c r="H236" s="259">
        <f>G236/F236*100</f>
        <v>100</v>
      </c>
      <c r="I236" s="260"/>
    </row>
    <row r="237" spans="1:9" ht="37.5" customHeight="1">
      <c r="A237" s="460" t="s">
        <v>509</v>
      </c>
      <c r="B237" s="460"/>
      <c r="C237" s="460"/>
      <c r="D237" s="460"/>
      <c r="E237" s="460"/>
      <c r="F237" s="460"/>
      <c r="G237" s="460"/>
      <c r="H237" s="460"/>
      <c r="I237" s="460"/>
    </row>
    <row r="238" spans="1:9" ht="37.5" customHeight="1">
      <c r="A238" s="260"/>
      <c r="B238" s="232" t="s">
        <v>510</v>
      </c>
      <c r="C238" s="41" t="s">
        <v>1183</v>
      </c>
      <c r="D238" s="260" t="s">
        <v>508</v>
      </c>
      <c r="E238" s="260">
        <v>1315</v>
      </c>
      <c r="F238" s="260">
        <v>1315.4</v>
      </c>
      <c r="G238" s="260">
        <v>1315.4</v>
      </c>
      <c r="H238" s="259">
        <f>G238/F238*100</f>
        <v>100</v>
      </c>
      <c r="I238" s="260"/>
    </row>
    <row r="239" spans="1:9" ht="37.5" customHeight="1">
      <c r="A239" s="460" t="s">
        <v>511</v>
      </c>
      <c r="B239" s="460"/>
      <c r="C239" s="460"/>
      <c r="D239" s="460"/>
      <c r="E239" s="460"/>
      <c r="F239" s="460"/>
      <c r="G239" s="460"/>
      <c r="H239" s="460"/>
      <c r="I239" s="460"/>
    </row>
    <row r="240" spans="1:9" ht="53.25" customHeight="1">
      <c r="A240" s="260"/>
      <c r="B240" s="232" t="s">
        <v>512</v>
      </c>
      <c r="C240" s="41" t="s">
        <v>1183</v>
      </c>
      <c r="D240" s="254" t="s">
        <v>513</v>
      </c>
      <c r="E240" s="254">
        <v>29</v>
      </c>
      <c r="F240" s="254">
        <v>73.2</v>
      </c>
      <c r="G240" s="260">
        <v>92.1</v>
      </c>
      <c r="H240" s="259">
        <f>G240/F240*100</f>
        <v>125.81967213114753</v>
      </c>
      <c r="I240" s="260" t="s">
        <v>514</v>
      </c>
    </row>
    <row r="241" spans="1:9" ht="37.5" customHeight="1">
      <c r="A241" s="460" t="s">
        <v>515</v>
      </c>
      <c r="B241" s="460"/>
      <c r="C241" s="460"/>
      <c r="D241" s="460"/>
      <c r="E241" s="460"/>
      <c r="F241" s="460"/>
      <c r="G241" s="460"/>
      <c r="H241" s="460"/>
      <c r="I241" s="460"/>
    </row>
    <row r="242" spans="1:9" ht="48" customHeight="1">
      <c r="A242" s="260"/>
      <c r="B242" s="232" t="s">
        <v>516</v>
      </c>
      <c r="C242" s="41" t="s">
        <v>1183</v>
      </c>
      <c r="D242" s="163" t="s">
        <v>309</v>
      </c>
      <c r="E242" s="260">
        <v>60</v>
      </c>
      <c r="F242" s="254">
        <v>60.4</v>
      </c>
      <c r="G242" s="254">
        <v>76.6</v>
      </c>
      <c r="H242" s="259">
        <f>G242/F242*100</f>
        <v>126.82119205298012</v>
      </c>
      <c r="I242" s="260" t="s">
        <v>514</v>
      </c>
    </row>
    <row r="243" spans="1:9" ht="54.75" customHeight="1">
      <c r="A243" s="260"/>
      <c r="B243" s="232" t="s">
        <v>499</v>
      </c>
      <c r="C243" s="41" t="s">
        <v>1183</v>
      </c>
      <c r="D243" s="163" t="s">
        <v>309</v>
      </c>
      <c r="E243" s="260">
        <v>100</v>
      </c>
      <c r="F243" s="260">
        <v>100</v>
      </c>
      <c r="G243" s="260">
        <v>100</v>
      </c>
      <c r="H243" s="259">
        <f>G243/F243*100</f>
        <v>100</v>
      </c>
      <c r="I243" s="260"/>
    </row>
    <row r="244" spans="1:9" ht="27.75" customHeight="1">
      <c r="A244" s="460" t="s">
        <v>517</v>
      </c>
      <c r="B244" s="460"/>
      <c r="C244" s="460"/>
      <c r="D244" s="460"/>
      <c r="E244" s="460"/>
      <c r="F244" s="460"/>
      <c r="G244" s="460"/>
      <c r="H244" s="460"/>
      <c r="I244" s="460"/>
    </row>
    <row r="245" spans="1:9" ht="89.25" customHeight="1">
      <c r="A245" s="260"/>
      <c r="B245" s="232" t="s">
        <v>518</v>
      </c>
      <c r="C245" s="41" t="s">
        <v>1183</v>
      </c>
      <c r="D245" s="163" t="s">
        <v>309</v>
      </c>
      <c r="E245" s="260">
        <v>18</v>
      </c>
      <c r="F245" s="256">
        <v>18.5</v>
      </c>
      <c r="G245" s="256">
        <v>18.5</v>
      </c>
      <c r="H245" s="259">
        <f>G245/F245*100</f>
        <v>100</v>
      </c>
      <c r="I245" s="260"/>
    </row>
    <row r="246" spans="1:9" ht="37.5" customHeight="1">
      <c r="A246" s="460" t="s">
        <v>519</v>
      </c>
      <c r="B246" s="460"/>
      <c r="C246" s="460"/>
      <c r="D246" s="460"/>
      <c r="E246" s="460"/>
      <c r="F246" s="460"/>
      <c r="G246" s="460"/>
      <c r="H246" s="460"/>
      <c r="I246" s="460"/>
    </row>
    <row r="247" spans="1:9" ht="47.25" customHeight="1">
      <c r="A247" s="260"/>
      <c r="B247" s="40" t="s">
        <v>520</v>
      </c>
      <c r="C247" s="41" t="s">
        <v>1183</v>
      </c>
      <c r="D247" s="163" t="s">
        <v>521</v>
      </c>
      <c r="E247" s="260">
        <v>20</v>
      </c>
      <c r="F247" s="260">
        <v>22</v>
      </c>
      <c r="G247" s="260">
        <v>22</v>
      </c>
      <c r="H247" s="259">
        <f>G247/F247*100</f>
        <v>100</v>
      </c>
      <c r="I247" s="260"/>
    </row>
    <row r="248" spans="1:9" ht="37.5" customHeight="1">
      <c r="A248" s="460" t="s">
        <v>522</v>
      </c>
      <c r="B248" s="460"/>
      <c r="C248" s="460"/>
      <c r="D248" s="460"/>
      <c r="E248" s="460"/>
      <c r="F248" s="460"/>
      <c r="G248" s="460"/>
      <c r="H248" s="460"/>
      <c r="I248" s="460"/>
    </row>
    <row r="249" spans="1:9" ht="37.5" customHeight="1">
      <c r="A249" s="260"/>
      <c r="B249" s="40" t="s">
        <v>523</v>
      </c>
      <c r="C249" s="41" t="s">
        <v>1183</v>
      </c>
      <c r="D249" s="163" t="s">
        <v>309</v>
      </c>
      <c r="E249" s="260">
        <v>100</v>
      </c>
      <c r="F249" s="260">
        <v>100</v>
      </c>
      <c r="G249" s="260">
        <v>100</v>
      </c>
      <c r="H249" s="259">
        <f>G249/F249*100</f>
        <v>100</v>
      </c>
      <c r="I249" s="260"/>
    </row>
    <row r="250" spans="1:9" ht="37.5" customHeight="1">
      <c r="A250" s="460" t="s">
        <v>524</v>
      </c>
      <c r="B250" s="460"/>
      <c r="C250" s="460"/>
      <c r="D250" s="460"/>
      <c r="E250" s="460"/>
      <c r="F250" s="460"/>
      <c r="G250" s="460"/>
      <c r="H250" s="460"/>
      <c r="I250" s="460"/>
    </row>
    <row r="251" spans="1:9" ht="50.25" customHeight="1">
      <c r="A251" s="260"/>
      <c r="B251" s="232" t="s">
        <v>525</v>
      </c>
      <c r="C251" s="41" t="s">
        <v>1183</v>
      </c>
      <c r="D251" s="163" t="s">
        <v>521</v>
      </c>
      <c r="E251" s="260">
        <v>363</v>
      </c>
      <c r="F251" s="260">
        <v>373</v>
      </c>
      <c r="G251" s="260">
        <v>380</v>
      </c>
      <c r="H251" s="259">
        <f>G251/F251*100</f>
        <v>101.87667560321717</v>
      </c>
      <c r="I251" s="260" t="s">
        <v>526</v>
      </c>
    </row>
    <row r="252" spans="1:9" ht="37.5" customHeight="1">
      <c r="A252" s="460" t="s">
        <v>527</v>
      </c>
      <c r="B252" s="460"/>
      <c r="C252" s="460"/>
      <c r="D252" s="460"/>
      <c r="E252" s="460"/>
      <c r="F252" s="460"/>
      <c r="G252" s="460"/>
      <c r="H252" s="460"/>
      <c r="I252" s="460"/>
    </row>
    <row r="253" spans="1:9" ht="63" customHeight="1">
      <c r="A253" s="260"/>
      <c r="B253" s="232" t="s">
        <v>528</v>
      </c>
      <c r="C253" s="41" t="s">
        <v>1183</v>
      </c>
      <c r="D253" s="163" t="s">
        <v>309</v>
      </c>
      <c r="E253" s="260">
        <v>301.9</v>
      </c>
      <c r="F253" s="260">
        <v>310.8</v>
      </c>
      <c r="G253" s="260">
        <v>316.4</v>
      </c>
      <c r="H253" s="259">
        <f>G253/F253*100</f>
        <v>101.80180180180179</v>
      </c>
      <c r="I253" s="260" t="s">
        <v>526</v>
      </c>
    </row>
    <row r="254" spans="1:9" ht="37.5" customHeight="1">
      <c r="A254" s="460" t="s">
        <v>529</v>
      </c>
      <c r="B254" s="460"/>
      <c r="C254" s="460"/>
      <c r="D254" s="460"/>
      <c r="E254" s="460"/>
      <c r="F254" s="460"/>
      <c r="G254" s="460"/>
      <c r="H254" s="460"/>
      <c r="I254" s="460"/>
    </row>
    <row r="255" spans="1:9" ht="61.5" customHeight="1">
      <c r="A255" s="260"/>
      <c r="B255" s="232" t="s">
        <v>499</v>
      </c>
      <c r="C255" s="41" t="s">
        <v>1183</v>
      </c>
      <c r="D255" s="163" t="s">
        <v>309</v>
      </c>
      <c r="E255" s="260">
        <v>100</v>
      </c>
      <c r="F255" s="260">
        <v>100</v>
      </c>
      <c r="G255" s="260">
        <v>100</v>
      </c>
      <c r="H255" s="259">
        <f>G255/F255*100</f>
        <v>100</v>
      </c>
      <c r="I255" s="260"/>
    </row>
    <row r="256" spans="1:9" ht="37.5" customHeight="1">
      <c r="A256" s="460" t="s">
        <v>530</v>
      </c>
      <c r="B256" s="460"/>
      <c r="C256" s="460"/>
      <c r="D256" s="460"/>
      <c r="E256" s="460"/>
      <c r="F256" s="460"/>
      <c r="G256" s="460"/>
      <c r="H256" s="460"/>
      <c r="I256" s="460"/>
    </row>
    <row r="257" spans="1:9" ht="50.25" customHeight="1">
      <c r="A257" s="260"/>
      <c r="B257" s="232" t="s">
        <v>531</v>
      </c>
      <c r="C257" s="41" t="s">
        <v>1183</v>
      </c>
      <c r="D257" s="260" t="s">
        <v>1188</v>
      </c>
      <c r="E257" s="260">
        <v>7</v>
      </c>
      <c r="F257" s="260">
        <v>8</v>
      </c>
      <c r="G257" s="260">
        <v>10</v>
      </c>
      <c r="H257" s="259">
        <f>G257/F257*100</f>
        <v>125</v>
      </c>
      <c r="I257" s="260"/>
    </row>
    <row r="258" spans="1:9" ht="37.5" customHeight="1">
      <c r="A258" s="460" t="s">
        <v>532</v>
      </c>
      <c r="B258" s="460"/>
      <c r="C258" s="460"/>
      <c r="D258" s="460"/>
      <c r="E258" s="460"/>
      <c r="F258" s="460"/>
      <c r="G258" s="460"/>
      <c r="H258" s="460"/>
      <c r="I258" s="460"/>
    </row>
    <row r="259" spans="1:9" ht="37.5" customHeight="1">
      <c r="A259" s="260"/>
      <c r="B259" s="232" t="s">
        <v>505</v>
      </c>
      <c r="C259" s="161" t="s">
        <v>1183</v>
      </c>
      <c r="D259" s="260" t="s">
        <v>1188</v>
      </c>
      <c r="E259" s="254" t="s">
        <v>310</v>
      </c>
      <c r="F259" s="254" t="s">
        <v>310</v>
      </c>
      <c r="G259" s="254" t="s">
        <v>310</v>
      </c>
      <c r="H259" s="260"/>
      <c r="I259" s="260" t="s">
        <v>533</v>
      </c>
    </row>
    <row r="260" spans="1:9" ht="37.5" customHeight="1">
      <c r="A260" s="460" t="s">
        <v>534</v>
      </c>
      <c r="B260" s="460"/>
      <c r="C260" s="460"/>
      <c r="D260" s="460"/>
      <c r="E260" s="460"/>
      <c r="F260" s="460"/>
      <c r="G260" s="460"/>
      <c r="H260" s="460"/>
      <c r="I260" s="460"/>
    </row>
    <row r="261" spans="1:9" ht="37.5" customHeight="1">
      <c r="A261" s="260"/>
      <c r="B261" s="232" t="s">
        <v>505</v>
      </c>
      <c r="C261" s="161" t="s">
        <v>1183</v>
      </c>
      <c r="D261" s="260" t="s">
        <v>1188</v>
      </c>
      <c r="E261" s="254" t="s">
        <v>310</v>
      </c>
      <c r="F261" s="254" t="s">
        <v>310</v>
      </c>
      <c r="G261" s="254" t="s">
        <v>310</v>
      </c>
      <c r="H261" s="260"/>
      <c r="I261" s="260" t="s">
        <v>535</v>
      </c>
    </row>
    <row r="262" spans="1:9" ht="37.5" customHeight="1">
      <c r="A262" s="460" t="s">
        <v>536</v>
      </c>
      <c r="B262" s="460"/>
      <c r="C262" s="460"/>
      <c r="D262" s="460"/>
      <c r="E262" s="460"/>
      <c r="F262" s="460"/>
      <c r="G262" s="460"/>
      <c r="H262" s="460"/>
      <c r="I262" s="460"/>
    </row>
    <row r="263" spans="1:9" ht="37.5" customHeight="1">
      <c r="A263" s="260"/>
      <c r="B263" s="232" t="s">
        <v>537</v>
      </c>
      <c r="C263" s="41" t="s">
        <v>1183</v>
      </c>
      <c r="D263" s="260" t="s">
        <v>513</v>
      </c>
      <c r="E263" s="260">
        <v>52</v>
      </c>
      <c r="F263" s="260">
        <v>52.1</v>
      </c>
      <c r="G263" s="260">
        <v>52.1</v>
      </c>
      <c r="H263" s="259">
        <f>G263/F263*100</f>
        <v>100</v>
      </c>
      <c r="I263" s="260"/>
    </row>
    <row r="264" spans="1:9" ht="37.5" customHeight="1">
      <c r="A264" s="460" t="s">
        <v>538</v>
      </c>
      <c r="B264" s="460"/>
      <c r="C264" s="460"/>
      <c r="D264" s="460"/>
      <c r="E264" s="460"/>
      <c r="F264" s="460"/>
      <c r="G264" s="460"/>
      <c r="H264" s="460"/>
      <c r="I264" s="460"/>
    </row>
    <row r="265" spans="1:9" ht="49.5" customHeight="1">
      <c r="A265" s="260"/>
      <c r="B265" s="232" t="s">
        <v>539</v>
      </c>
      <c r="C265" s="41" t="s">
        <v>1183</v>
      </c>
      <c r="D265" s="260" t="s">
        <v>309</v>
      </c>
      <c r="E265" s="260">
        <v>105</v>
      </c>
      <c r="F265" s="260">
        <v>108</v>
      </c>
      <c r="G265" s="260">
        <v>108</v>
      </c>
      <c r="H265" s="259">
        <f>G265/F265*100</f>
        <v>100</v>
      </c>
      <c r="I265" s="260"/>
    </row>
    <row r="266" spans="1:9" ht="66.75" customHeight="1">
      <c r="A266" s="260"/>
      <c r="B266" s="232" t="s">
        <v>499</v>
      </c>
      <c r="C266" s="41" t="s">
        <v>1183</v>
      </c>
      <c r="D266" s="260" t="s">
        <v>309</v>
      </c>
      <c r="E266" s="260">
        <v>100</v>
      </c>
      <c r="F266" s="260">
        <v>100</v>
      </c>
      <c r="G266" s="260">
        <v>100</v>
      </c>
      <c r="H266" s="259">
        <f>G266/F266*100</f>
        <v>100</v>
      </c>
      <c r="I266" s="260"/>
    </row>
    <row r="267" spans="1:9" ht="27.75" customHeight="1">
      <c r="A267" s="460" t="s">
        <v>540</v>
      </c>
      <c r="B267" s="460"/>
      <c r="C267" s="460"/>
      <c r="D267" s="460"/>
      <c r="E267" s="460"/>
      <c r="F267" s="460"/>
      <c r="G267" s="460"/>
      <c r="H267" s="460"/>
      <c r="I267" s="460"/>
    </row>
    <row r="268" spans="1:9" ht="37.5" customHeight="1">
      <c r="A268" s="260"/>
      <c r="B268" s="232" t="s">
        <v>541</v>
      </c>
      <c r="C268" s="41" t="s">
        <v>1183</v>
      </c>
      <c r="D268" s="260" t="s">
        <v>521</v>
      </c>
      <c r="E268" s="260">
        <v>10</v>
      </c>
      <c r="F268" s="260">
        <v>11</v>
      </c>
      <c r="G268" s="260">
        <v>11</v>
      </c>
      <c r="H268" s="259">
        <f>G268/F268*100</f>
        <v>100</v>
      </c>
      <c r="I268" s="260"/>
    </row>
    <row r="269" spans="1:9" ht="37.5" customHeight="1">
      <c r="A269" s="460" t="s">
        <v>542</v>
      </c>
      <c r="B269" s="460"/>
      <c r="C269" s="460"/>
      <c r="D269" s="460"/>
      <c r="E269" s="460"/>
      <c r="F269" s="460"/>
      <c r="G269" s="460"/>
      <c r="H269" s="460"/>
      <c r="I269" s="460"/>
    </row>
    <row r="270" spans="1:9" ht="37.5" customHeight="1">
      <c r="A270" s="260"/>
      <c r="B270" s="232" t="s">
        <v>543</v>
      </c>
      <c r="C270" s="41" t="s">
        <v>1183</v>
      </c>
      <c r="D270" s="260" t="s">
        <v>309</v>
      </c>
      <c r="E270" s="260">
        <v>8.3</v>
      </c>
      <c r="F270" s="260">
        <v>9.1</v>
      </c>
      <c r="G270" s="260">
        <v>9.1</v>
      </c>
      <c r="H270" s="259">
        <f>G270/F270*100</f>
        <v>100</v>
      </c>
      <c r="I270" s="260"/>
    </row>
    <row r="271" spans="1:9" ht="60" customHeight="1">
      <c r="A271" s="260"/>
      <c r="B271" s="232" t="s">
        <v>499</v>
      </c>
      <c r="C271" s="41" t="s">
        <v>1183</v>
      </c>
      <c r="D271" s="260" t="s">
        <v>309</v>
      </c>
      <c r="E271" s="260">
        <v>100</v>
      </c>
      <c r="F271" s="260">
        <v>100</v>
      </c>
      <c r="G271" s="260">
        <v>100</v>
      </c>
      <c r="H271" s="259">
        <f>G271/F271*100</f>
        <v>100</v>
      </c>
      <c r="I271" s="260"/>
    </row>
    <row r="272" spans="1:9" ht="37.5" customHeight="1">
      <c r="A272" s="460" t="s">
        <v>544</v>
      </c>
      <c r="B272" s="460"/>
      <c r="C272" s="460"/>
      <c r="D272" s="460"/>
      <c r="E272" s="460"/>
      <c r="F272" s="460"/>
      <c r="G272" s="460"/>
      <c r="H272" s="460"/>
      <c r="I272" s="460"/>
    </row>
    <row r="273" spans="1:9" ht="85.5" customHeight="1">
      <c r="A273" s="260"/>
      <c r="B273" s="232" t="s">
        <v>545</v>
      </c>
      <c r="C273" s="41" t="s">
        <v>1183</v>
      </c>
      <c r="D273" s="260" t="s">
        <v>309</v>
      </c>
      <c r="E273" s="260">
        <v>85</v>
      </c>
      <c r="F273" s="260">
        <v>86</v>
      </c>
      <c r="G273" s="260">
        <v>86</v>
      </c>
      <c r="H273" s="259">
        <f>G273/F273*100</f>
        <v>100</v>
      </c>
      <c r="I273" s="260"/>
    </row>
    <row r="274" spans="1:9" ht="66.75" customHeight="1">
      <c r="A274" s="260"/>
      <c r="B274" s="232" t="s">
        <v>546</v>
      </c>
      <c r="C274" s="41" t="s">
        <v>1183</v>
      </c>
      <c r="D274" s="260" t="s">
        <v>309</v>
      </c>
      <c r="E274" s="230">
        <v>95</v>
      </c>
      <c r="F274" s="230">
        <v>95</v>
      </c>
      <c r="G274" s="230">
        <v>100</v>
      </c>
      <c r="H274" s="259">
        <f>G274/F274*100</f>
        <v>105.26315789473684</v>
      </c>
      <c r="I274" s="260"/>
    </row>
    <row r="275" spans="1:9" ht="30" customHeight="1">
      <c r="A275" s="460" t="s">
        <v>547</v>
      </c>
      <c r="B275" s="460"/>
      <c r="C275" s="460"/>
      <c r="D275" s="460"/>
      <c r="E275" s="460"/>
      <c r="F275" s="460"/>
      <c r="G275" s="460"/>
      <c r="H275" s="460"/>
      <c r="I275" s="460"/>
    </row>
    <row r="276" spans="1:9" ht="66.75" customHeight="1">
      <c r="A276" s="260"/>
      <c r="B276" s="232" t="s">
        <v>548</v>
      </c>
      <c r="C276" s="41" t="s">
        <v>1183</v>
      </c>
      <c r="D276" s="260" t="s">
        <v>309</v>
      </c>
      <c r="E276" s="260">
        <v>100</v>
      </c>
      <c r="F276" s="260">
        <v>100</v>
      </c>
      <c r="G276" s="260">
        <v>100</v>
      </c>
      <c r="H276" s="259">
        <f>G276/F276*100</f>
        <v>100</v>
      </c>
      <c r="I276" s="260"/>
    </row>
    <row r="277" spans="1:9" ht="33.75" customHeight="1">
      <c r="A277" s="460" t="s">
        <v>549</v>
      </c>
      <c r="B277" s="460"/>
      <c r="C277" s="460"/>
      <c r="D277" s="460"/>
      <c r="E277" s="460"/>
      <c r="F277" s="460"/>
      <c r="G277" s="460"/>
      <c r="H277" s="460"/>
      <c r="I277" s="460"/>
    </row>
    <row r="278" spans="1:9" ht="125.25" customHeight="1">
      <c r="A278" s="260"/>
      <c r="B278" s="232" t="s">
        <v>550</v>
      </c>
      <c r="C278" s="41" t="s">
        <v>1183</v>
      </c>
      <c r="D278" s="260" t="s">
        <v>1188</v>
      </c>
      <c r="E278" s="230">
        <v>29</v>
      </c>
      <c r="F278" s="230">
        <v>29</v>
      </c>
      <c r="G278" s="230">
        <v>29</v>
      </c>
      <c r="H278" s="259">
        <f>G278/F278*100</f>
        <v>100</v>
      </c>
      <c r="I278" s="260"/>
    </row>
    <row r="279" spans="1:9" ht="41.25" customHeight="1">
      <c r="A279" s="460" t="s">
        <v>105</v>
      </c>
      <c r="B279" s="460"/>
      <c r="C279" s="460"/>
      <c r="D279" s="460"/>
      <c r="E279" s="460"/>
      <c r="F279" s="460"/>
      <c r="G279" s="460"/>
      <c r="H279" s="460"/>
      <c r="I279" s="460"/>
    </row>
    <row r="280" spans="1:9" ht="214.5" customHeight="1">
      <c r="A280" s="260"/>
      <c r="B280" s="232" t="s">
        <v>106</v>
      </c>
      <c r="C280" s="41" t="s">
        <v>1183</v>
      </c>
      <c r="D280" s="260" t="s">
        <v>309</v>
      </c>
      <c r="E280" s="260">
        <v>100</v>
      </c>
      <c r="F280" s="260">
        <v>100</v>
      </c>
      <c r="G280" s="260">
        <v>100</v>
      </c>
      <c r="H280" s="259">
        <f>G280/F280*100</f>
        <v>100</v>
      </c>
      <c r="I280" s="260"/>
    </row>
    <row r="281" spans="1:9" ht="37.5" customHeight="1">
      <c r="A281" s="460" t="s">
        <v>107</v>
      </c>
      <c r="B281" s="460"/>
      <c r="C281" s="460"/>
      <c r="D281" s="460"/>
      <c r="E281" s="460"/>
      <c r="F281" s="460"/>
      <c r="G281" s="460"/>
      <c r="H281" s="460"/>
      <c r="I281" s="460"/>
    </row>
    <row r="282" spans="1:9" ht="157.5">
      <c r="A282" s="62"/>
      <c r="B282" s="232" t="s">
        <v>108</v>
      </c>
      <c r="C282" s="41" t="s">
        <v>1183</v>
      </c>
      <c r="D282" s="260" t="s">
        <v>309</v>
      </c>
      <c r="E282" s="260">
        <v>100</v>
      </c>
      <c r="F282" s="260">
        <v>100</v>
      </c>
      <c r="G282" s="260">
        <v>100</v>
      </c>
      <c r="H282" s="259">
        <f>G282/F282*100</f>
        <v>100</v>
      </c>
      <c r="I282" s="153"/>
    </row>
    <row r="283" spans="1:9" ht="78.75">
      <c r="A283" s="225" t="s">
        <v>193</v>
      </c>
      <c r="B283" s="226" t="s">
        <v>206</v>
      </c>
      <c r="C283" s="335"/>
      <c r="D283" s="335"/>
      <c r="E283" s="335"/>
      <c r="F283" s="335"/>
      <c r="G283" s="335"/>
      <c r="H283" s="335"/>
      <c r="I283" s="335"/>
    </row>
    <row r="284" spans="1:9" ht="39">
      <c r="A284" s="193"/>
      <c r="B284" s="262" t="s">
        <v>109</v>
      </c>
      <c r="C284" s="41" t="s">
        <v>57</v>
      </c>
      <c r="D284" s="263" t="s">
        <v>110</v>
      </c>
      <c r="E284" s="153">
        <v>13.3</v>
      </c>
      <c r="F284" s="264">
        <v>13.5</v>
      </c>
      <c r="G284" s="264">
        <v>13.8</v>
      </c>
      <c r="H284" s="259">
        <f>G284/F284*100</f>
        <v>102.22222222222224</v>
      </c>
      <c r="I284" s="262"/>
    </row>
    <row r="285" spans="1:9" ht="31.5">
      <c r="A285" s="193"/>
      <c r="B285" s="262" t="s">
        <v>111</v>
      </c>
      <c r="C285" s="41" t="s">
        <v>1183</v>
      </c>
      <c r="D285" s="265" t="s">
        <v>1054</v>
      </c>
      <c r="E285" s="153">
        <v>70.8</v>
      </c>
      <c r="F285" s="264">
        <v>71</v>
      </c>
      <c r="G285" s="264">
        <v>70.4</v>
      </c>
      <c r="H285" s="259">
        <f>G285/F285*100</f>
        <v>99.1549295774648</v>
      </c>
      <c r="I285" s="262"/>
    </row>
    <row r="286" spans="1:9" ht="120">
      <c r="A286" s="193"/>
      <c r="B286" s="262" t="s">
        <v>112</v>
      </c>
      <c r="C286" s="41" t="s">
        <v>1183</v>
      </c>
      <c r="D286" s="265" t="s">
        <v>309</v>
      </c>
      <c r="E286" s="153">
        <v>145.5</v>
      </c>
      <c r="F286" s="266">
        <v>130.7</v>
      </c>
      <c r="G286" s="264">
        <v>156.9</v>
      </c>
      <c r="H286" s="259">
        <f>G286/F286*100</f>
        <v>120.04590665646519</v>
      </c>
      <c r="I286" s="262"/>
    </row>
    <row r="287" spans="1:9" ht="120">
      <c r="A287" s="193"/>
      <c r="B287" s="262" t="s">
        <v>113</v>
      </c>
      <c r="C287" s="41" t="s">
        <v>1183</v>
      </c>
      <c r="D287" s="265" t="s">
        <v>309</v>
      </c>
      <c r="E287" s="153">
        <v>76.9</v>
      </c>
      <c r="F287" s="264">
        <v>76.2</v>
      </c>
      <c r="G287" s="264">
        <v>82.9</v>
      </c>
      <c r="H287" s="259">
        <f>G287/F287*100</f>
        <v>108.79265091863518</v>
      </c>
      <c r="I287" s="262"/>
    </row>
    <row r="288" spans="1:9" ht="105">
      <c r="A288" s="193"/>
      <c r="B288" s="262" t="s">
        <v>114</v>
      </c>
      <c r="C288" s="41" t="s">
        <v>1183</v>
      </c>
      <c r="D288" s="265" t="s">
        <v>309</v>
      </c>
      <c r="E288" s="153">
        <v>47.4</v>
      </c>
      <c r="F288" s="264">
        <v>51</v>
      </c>
      <c r="G288" s="264">
        <v>51.9</v>
      </c>
      <c r="H288" s="259">
        <f>G288/F288*100</f>
        <v>101.76470588235293</v>
      </c>
      <c r="I288" s="262"/>
    </row>
    <row r="289" spans="1:9" ht="31.5">
      <c r="A289" s="193"/>
      <c r="B289" s="262" t="s">
        <v>115</v>
      </c>
      <c r="C289" s="41" t="s">
        <v>1183</v>
      </c>
      <c r="D289" s="265" t="s">
        <v>116</v>
      </c>
      <c r="E289" s="267" t="s">
        <v>117</v>
      </c>
      <c r="F289" s="267" t="s">
        <v>117</v>
      </c>
      <c r="G289" s="267" t="s">
        <v>117</v>
      </c>
      <c r="H289" s="153">
        <v>100</v>
      </c>
      <c r="I289" s="153"/>
    </row>
    <row r="290" spans="1:9" ht="15.75">
      <c r="A290" s="460" t="s">
        <v>118</v>
      </c>
      <c r="B290" s="460"/>
      <c r="C290" s="460"/>
      <c r="D290" s="460"/>
      <c r="E290" s="460"/>
      <c r="F290" s="460"/>
      <c r="G290" s="460"/>
      <c r="H290" s="460"/>
      <c r="I290" s="460"/>
    </row>
    <row r="291" spans="1:9" ht="39">
      <c r="A291" s="260"/>
      <c r="B291" s="262" t="s">
        <v>109</v>
      </c>
      <c r="C291" s="41" t="s">
        <v>57</v>
      </c>
      <c r="D291" s="263" t="s">
        <v>110</v>
      </c>
      <c r="E291" s="260">
        <v>13.3</v>
      </c>
      <c r="F291" s="264">
        <v>13.5</v>
      </c>
      <c r="G291" s="264">
        <v>13.8</v>
      </c>
      <c r="H291" s="259">
        <f aca="true" t="shared" si="7" ref="H291:H302">G291/F291*100</f>
        <v>102.22222222222224</v>
      </c>
      <c r="I291" s="260"/>
    </row>
    <row r="292" spans="1:9" ht="51.75">
      <c r="A292" s="260"/>
      <c r="B292" s="268" t="s">
        <v>119</v>
      </c>
      <c r="C292" s="41" t="s">
        <v>57</v>
      </c>
      <c r="D292" s="263" t="s">
        <v>120</v>
      </c>
      <c r="E292" s="260">
        <v>0</v>
      </c>
      <c r="F292" s="153">
        <v>0</v>
      </c>
      <c r="G292" s="153">
        <v>0</v>
      </c>
      <c r="H292" s="259" t="e">
        <f t="shared" si="7"/>
        <v>#DIV/0!</v>
      </c>
      <c r="I292" s="260"/>
    </row>
    <row r="293" spans="1:9" ht="51.75">
      <c r="A293" s="260"/>
      <c r="B293" s="268" t="s">
        <v>121</v>
      </c>
      <c r="C293" s="41" t="s">
        <v>57</v>
      </c>
      <c r="D293" s="263" t="s">
        <v>122</v>
      </c>
      <c r="E293" s="260">
        <v>6.8</v>
      </c>
      <c r="F293" s="153">
        <v>6.8</v>
      </c>
      <c r="G293" s="230">
        <v>6.8</v>
      </c>
      <c r="H293" s="259">
        <f t="shared" si="7"/>
        <v>100</v>
      </c>
      <c r="I293" s="260"/>
    </row>
    <row r="294" spans="1:9" ht="51.75">
      <c r="A294" s="260"/>
      <c r="B294" s="268" t="s">
        <v>123</v>
      </c>
      <c r="C294" s="41" t="s">
        <v>57</v>
      </c>
      <c r="D294" s="263" t="s">
        <v>124</v>
      </c>
      <c r="E294" s="260">
        <v>5.4</v>
      </c>
      <c r="F294" s="153">
        <v>6</v>
      </c>
      <c r="G294" s="230">
        <v>7.3</v>
      </c>
      <c r="H294" s="259">
        <f t="shared" si="7"/>
        <v>121.66666666666666</v>
      </c>
      <c r="I294" s="260"/>
    </row>
    <row r="295" spans="1:9" ht="39">
      <c r="A295" s="260"/>
      <c r="B295" s="268" t="s">
        <v>125</v>
      </c>
      <c r="C295" s="41" t="s">
        <v>57</v>
      </c>
      <c r="D295" s="263" t="s">
        <v>126</v>
      </c>
      <c r="E295" s="260">
        <v>870.9</v>
      </c>
      <c r="F295" s="153">
        <v>903.1</v>
      </c>
      <c r="G295" s="230">
        <v>740.6</v>
      </c>
      <c r="H295" s="259">
        <f t="shared" si="7"/>
        <v>82.00642232310929</v>
      </c>
      <c r="I295" s="260"/>
    </row>
    <row r="296" spans="1:9" ht="39">
      <c r="A296" s="260"/>
      <c r="B296" s="268" t="s">
        <v>127</v>
      </c>
      <c r="C296" s="41" t="s">
        <v>57</v>
      </c>
      <c r="D296" s="263" t="s">
        <v>126</v>
      </c>
      <c r="E296" s="260">
        <v>14</v>
      </c>
      <c r="F296" s="153">
        <v>14</v>
      </c>
      <c r="G296" s="230">
        <v>24.1</v>
      </c>
      <c r="H296" s="259">
        <f t="shared" si="7"/>
        <v>172.14285714285717</v>
      </c>
      <c r="I296" s="260"/>
    </row>
    <row r="297" spans="1:9" ht="31.5">
      <c r="A297" s="260"/>
      <c r="B297" s="268" t="s">
        <v>128</v>
      </c>
      <c r="C297" s="41" t="s">
        <v>57</v>
      </c>
      <c r="D297" s="153" t="s">
        <v>309</v>
      </c>
      <c r="E297" s="260">
        <v>30</v>
      </c>
      <c r="F297" s="153">
        <v>32</v>
      </c>
      <c r="G297" s="230">
        <v>29.4</v>
      </c>
      <c r="H297" s="259">
        <f t="shared" si="7"/>
        <v>91.875</v>
      </c>
      <c r="I297" s="260"/>
    </row>
    <row r="298" spans="1:9" ht="31.5">
      <c r="A298" s="260"/>
      <c r="B298" s="268" t="s">
        <v>129</v>
      </c>
      <c r="C298" s="41" t="s">
        <v>57</v>
      </c>
      <c r="D298" s="153" t="s">
        <v>309</v>
      </c>
      <c r="E298" s="260">
        <v>22</v>
      </c>
      <c r="F298" s="153">
        <v>22</v>
      </c>
      <c r="G298" s="230">
        <v>21</v>
      </c>
      <c r="H298" s="259">
        <f t="shared" si="7"/>
        <v>95.45454545454545</v>
      </c>
      <c r="I298" s="260"/>
    </row>
    <row r="299" spans="1:9" ht="39">
      <c r="A299" s="260"/>
      <c r="B299" s="153" t="s">
        <v>130</v>
      </c>
      <c r="C299" s="41" t="s">
        <v>57</v>
      </c>
      <c r="D299" s="263" t="s">
        <v>126</v>
      </c>
      <c r="E299" s="260">
        <v>33</v>
      </c>
      <c r="F299" s="153">
        <v>38.2</v>
      </c>
      <c r="G299" s="230">
        <v>23.2</v>
      </c>
      <c r="H299" s="259">
        <f t="shared" si="7"/>
        <v>60.73298429319372</v>
      </c>
      <c r="I299" s="260"/>
    </row>
    <row r="300" spans="1:9" ht="39">
      <c r="A300" s="260"/>
      <c r="B300" s="268" t="s">
        <v>131</v>
      </c>
      <c r="C300" s="41" t="s">
        <v>1183</v>
      </c>
      <c r="D300" s="153" t="s">
        <v>309</v>
      </c>
      <c r="E300" s="260">
        <v>8</v>
      </c>
      <c r="F300" s="153">
        <v>85.5</v>
      </c>
      <c r="G300" s="230">
        <v>80.75</v>
      </c>
      <c r="H300" s="259">
        <f t="shared" si="7"/>
        <v>94.44444444444444</v>
      </c>
      <c r="I300" s="260"/>
    </row>
    <row r="301" spans="1:9" ht="36.75" customHeight="1">
      <c r="A301" s="460" t="s">
        <v>132</v>
      </c>
      <c r="B301" s="460"/>
      <c r="C301" s="460"/>
      <c r="D301" s="460"/>
      <c r="E301" s="460"/>
      <c r="F301" s="460"/>
      <c r="G301" s="460"/>
      <c r="H301" s="460"/>
      <c r="I301" s="460"/>
    </row>
    <row r="302" spans="1:9" ht="31.5">
      <c r="A302" s="260"/>
      <c r="B302" s="262" t="s">
        <v>111</v>
      </c>
      <c r="C302" s="41" t="s">
        <v>1183</v>
      </c>
      <c r="D302" s="265" t="s">
        <v>1054</v>
      </c>
      <c r="E302" s="153">
        <v>70.8</v>
      </c>
      <c r="F302" s="264">
        <v>71</v>
      </c>
      <c r="G302" s="264">
        <v>70.4</v>
      </c>
      <c r="H302" s="259">
        <f t="shared" si="7"/>
        <v>99.1549295774648</v>
      </c>
      <c r="I302" s="260"/>
    </row>
    <row r="303" spans="1:9" ht="15.75" customHeight="1">
      <c r="A303" s="460" t="s">
        <v>133</v>
      </c>
      <c r="B303" s="460"/>
      <c r="C303" s="460"/>
      <c r="D303" s="460"/>
      <c r="E303" s="460"/>
      <c r="F303" s="460"/>
      <c r="G303" s="460"/>
      <c r="H303" s="460"/>
      <c r="I303" s="460"/>
    </row>
    <row r="304" spans="1:9" ht="75">
      <c r="A304" s="269"/>
      <c r="B304" s="262" t="s">
        <v>134</v>
      </c>
      <c r="C304" s="41" t="s">
        <v>1183</v>
      </c>
      <c r="D304" s="153" t="s">
        <v>309</v>
      </c>
      <c r="E304" s="260">
        <v>74.4</v>
      </c>
      <c r="F304" s="153">
        <v>100</v>
      </c>
      <c r="G304" s="153">
        <v>96</v>
      </c>
      <c r="H304" s="259">
        <f>G304/F304*100</f>
        <v>96</v>
      </c>
      <c r="I304" s="260"/>
    </row>
    <row r="305" spans="1:9" ht="15.75">
      <c r="A305" s="460" t="s">
        <v>135</v>
      </c>
      <c r="B305" s="460"/>
      <c r="C305" s="460"/>
      <c r="D305" s="460"/>
      <c r="E305" s="460"/>
      <c r="F305" s="460"/>
      <c r="G305" s="460"/>
      <c r="H305" s="460"/>
      <c r="I305" s="460"/>
    </row>
    <row r="306" spans="1:9" ht="39">
      <c r="A306" s="260"/>
      <c r="B306" s="153" t="s">
        <v>136</v>
      </c>
      <c r="C306" s="41" t="s">
        <v>1183</v>
      </c>
      <c r="D306" s="263" t="s">
        <v>137</v>
      </c>
      <c r="E306" s="260">
        <v>25.4</v>
      </c>
      <c r="F306" s="153">
        <v>25.6</v>
      </c>
      <c r="G306" s="153">
        <v>26.1</v>
      </c>
      <c r="H306" s="259">
        <f>G306/F306*100</f>
        <v>101.953125</v>
      </c>
      <c r="I306" s="260"/>
    </row>
    <row r="307" spans="1:9" ht="21" customHeight="1">
      <c r="A307" s="460" t="s">
        <v>138</v>
      </c>
      <c r="B307" s="460"/>
      <c r="C307" s="460"/>
      <c r="D307" s="460"/>
      <c r="E307" s="460"/>
      <c r="F307" s="460"/>
      <c r="G307" s="460"/>
      <c r="H307" s="460"/>
      <c r="I307" s="460"/>
    </row>
    <row r="308" spans="1:9" ht="45">
      <c r="A308" s="260"/>
      <c r="B308" s="262" t="s">
        <v>139</v>
      </c>
      <c r="C308" s="41" t="s">
        <v>1183</v>
      </c>
      <c r="D308" s="153" t="s">
        <v>309</v>
      </c>
      <c r="E308" s="260">
        <v>70.83</v>
      </c>
      <c r="F308" s="153">
        <v>66</v>
      </c>
      <c r="G308" s="153">
        <v>87.5</v>
      </c>
      <c r="H308" s="259">
        <f>G308/F308*100</f>
        <v>132.57575757575756</v>
      </c>
      <c r="I308" s="260"/>
    </row>
    <row r="309" spans="1:9" ht="15.75">
      <c r="A309" s="460" t="s">
        <v>140</v>
      </c>
      <c r="B309" s="460"/>
      <c r="C309" s="460"/>
      <c r="D309" s="460"/>
      <c r="E309" s="460"/>
      <c r="F309" s="460"/>
      <c r="G309" s="460"/>
      <c r="H309" s="460"/>
      <c r="I309" s="460"/>
    </row>
    <row r="310" spans="1:9" ht="90">
      <c r="A310" s="193"/>
      <c r="B310" s="262" t="s">
        <v>141</v>
      </c>
      <c r="C310" s="41" t="s">
        <v>1183</v>
      </c>
      <c r="D310" s="153" t="s">
        <v>309</v>
      </c>
      <c r="E310" s="153"/>
      <c r="F310" s="153">
        <v>100</v>
      </c>
      <c r="G310" s="230">
        <v>61.1</v>
      </c>
      <c r="H310" s="259">
        <f>G310/F310*100</f>
        <v>61.1</v>
      </c>
      <c r="I310" s="153"/>
    </row>
    <row r="311" spans="1:9" s="208" customFormat="1" ht="78.75">
      <c r="A311" s="225" t="s">
        <v>194</v>
      </c>
      <c r="B311" s="226" t="s">
        <v>207</v>
      </c>
      <c r="C311" s="227"/>
      <c r="D311" s="227"/>
      <c r="E311" s="227"/>
      <c r="F311" s="227"/>
      <c r="G311" s="227"/>
      <c r="H311" s="227"/>
      <c r="I311" s="227"/>
    </row>
    <row r="312" spans="1:9" s="214" customFormat="1" ht="108.75" customHeight="1">
      <c r="A312" s="212">
        <v>1</v>
      </c>
      <c r="B312" s="213" t="s">
        <v>1079</v>
      </c>
      <c r="C312" s="161" t="s">
        <v>1183</v>
      </c>
      <c r="D312" s="162" t="s">
        <v>309</v>
      </c>
      <c r="E312" s="158">
        <v>100</v>
      </c>
      <c r="F312" s="158">
        <v>100</v>
      </c>
      <c r="G312" s="158">
        <v>100</v>
      </c>
      <c r="H312" s="158">
        <f aca="true" t="shared" si="8" ref="H312:H321">G312/F312*100</f>
        <v>100</v>
      </c>
      <c r="I312" s="158"/>
    </row>
    <row r="313" spans="1:9" s="214" customFormat="1" ht="138.75" customHeight="1">
      <c r="A313" s="212">
        <v>2</v>
      </c>
      <c r="B313" s="213" t="s">
        <v>1080</v>
      </c>
      <c r="C313" s="161" t="s">
        <v>1183</v>
      </c>
      <c r="D313" s="158" t="s">
        <v>1081</v>
      </c>
      <c r="E313" s="158">
        <v>1269.007</v>
      </c>
      <c r="F313" s="158">
        <v>945.41</v>
      </c>
      <c r="G313" s="158">
        <v>945.541</v>
      </c>
      <c r="H313" s="158">
        <f t="shared" si="8"/>
        <v>100.01385642208143</v>
      </c>
      <c r="I313" s="158"/>
    </row>
    <row r="314" spans="1:9" s="214" customFormat="1" ht="63.75" customHeight="1">
      <c r="A314" s="212">
        <v>3</v>
      </c>
      <c r="B314" s="213" t="s">
        <v>1082</v>
      </c>
      <c r="C314" s="161" t="s">
        <v>1183</v>
      </c>
      <c r="D314" s="162" t="s">
        <v>309</v>
      </c>
      <c r="E314" s="158">
        <v>55.6</v>
      </c>
      <c r="F314" s="158">
        <v>59</v>
      </c>
      <c r="G314" s="158">
        <v>60.5</v>
      </c>
      <c r="H314" s="158">
        <f t="shared" si="8"/>
        <v>102.54237288135593</v>
      </c>
      <c r="I314" s="158"/>
    </row>
    <row r="315" spans="1:9" s="214" customFormat="1" ht="81" customHeight="1">
      <c r="A315" s="212">
        <v>4</v>
      </c>
      <c r="B315" s="213" t="s">
        <v>1083</v>
      </c>
      <c r="C315" s="215" t="s">
        <v>57</v>
      </c>
      <c r="D315" s="162" t="s">
        <v>309</v>
      </c>
      <c r="E315" s="158">
        <v>0.9</v>
      </c>
      <c r="F315" s="158">
        <v>0.95</v>
      </c>
      <c r="G315" s="158">
        <v>0.82</v>
      </c>
      <c r="H315" s="216">
        <f t="shared" si="8"/>
        <v>86.31578947368422</v>
      </c>
      <c r="I315" s="158"/>
    </row>
    <row r="316" spans="1:9" s="214" customFormat="1" ht="98.25" customHeight="1">
      <c r="A316" s="212">
        <v>5</v>
      </c>
      <c r="B316" s="217" t="s">
        <v>1084</v>
      </c>
      <c r="C316" s="218" t="s">
        <v>1183</v>
      </c>
      <c r="D316" s="219" t="s">
        <v>309</v>
      </c>
      <c r="E316" s="158">
        <v>78.8</v>
      </c>
      <c r="F316" s="158">
        <v>80</v>
      </c>
      <c r="G316" s="158">
        <v>79</v>
      </c>
      <c r="H316" s="158">
        <f t="shared" si="8"/>
        <v>98.75</v>
      </c>
      <c r="I316" s="158"/>
    </row>
    <row r="317" spans="1:9" s="214" customFormat="1" ht="96.75" customHeight="1">
      <c r="A317" s="212">
        <v>6</v>
      </c>
      <c r="B317" s="213" t="s">
        <v>1085</v>
      </c>
      <c r="C317" s="167" t="s">
        <v>1183</v>
      </c>
      <c r="D317" s="162" t="s">
        <v>309</v>
      </c>
      <c r="E317" s="158">
        <v>45</v>
      </c>
      <c r="F317" s="158">
        <v>50</v>
      </c>
      <c r="G317" s="158">
        <v>50</v>
      </c>
      <c r="H317" s="158">
        <f t="shared" si="8"/>
        <v>100</v>
      </c>
      <c r="I317" s="158"/>
    </row>
    <row r="318" spans="1:9" s="214" customFormat="1" ht="62.25" customHeight="1">
      <c r="A318" s="212">
        <v>7</v>
      </c>
      <c r="B318" s="213" t="s">
        <v>1086</v>
      </c>
      <c r="C318" s="167" t="s">
        <v>1183</v>
      </c>
      <c r="D318" s="162" t="s">
        <v>1087</v>
      </c>
      <c r="E318" s="158">
        <v>2</v>
      </c>
      <c r="F318" s="158">
        <v>6</v>
      </c>
      <c r="G318" s="158">
        <v>6</v>
      </c>
      <c r="H318" s="158">
        <f t="shared" si="8"/>
        <v>100</v>
      </c>
      <c r="I318" s="158"/>
    </row>
    <row r="319" spans="1:9" s="214" customFormat="1" ht="94.5">
      <c r="A319" s="158">
        <v>8</v>
      </c>
      <c r="B319" s="213" t="s">
        <v>1088</v>
      </c>
      <c r="C319" s="167" t="s">
        <v>1183</v>
      </c>
      <c r="D319" s="162" t="s">
        <v>309</v>
      </c>
      <c r="E319" s="158">
        <v>43</v>
      </c>
      <c r="F319" s="158">
        <v>45</v>
      </c>
      <c r="G319" s="158">
        <v>45</v>
      </c>
      <c r="H319" s="158">
        <f t="shared" si="8"/>
        <v>100</v>
      </c>
      <c r="I319" s="158"/>
    </row>
    <row r="320" spans="1:9" s="214" customFormat="1" ht="51" customHeight="1">
      <c r="A320" s="158">
        <v>9</v>
      </c>
      <c r="B320" s="213" t="s">
        <v>1089</v>
      </c>
      <c r="C320" s="167" t="s">
        <v>1183</v>
      </c>
      <c r="D320" s="162" t="s">
        <v>1087</v>
      </c>
      <c r="E320" s="158">
        <v>5</v>
      </c>
      <c r="F320" s="158">
        <v>14</v>
      </c>
      <c r="G320" s="158">
        <v>8</v>
      </c>
      <c r="H320" s="158">
        <f t="shared" si="8"/>
        <v>57.14285714285714</v>
      </c>
      <c r="I320" s="158"/>
    </row>
    <row r="321" spans="1:9" s="214" customFormat="1" ht="48" customHeight="1">
      <c r="A321" s="158">
        <v>10</v>
      </c>
      <c r="B321" s="213" t="s">
        <v>1090</v>
      </c>
      <c r="C321" s="167" t="s">
        <v>1183</v>
      </c>
      <c r="D321" s="162" t="s">
        <v>309</v>
      </c>
      <c r="E321" s="158"/>
      <c r="F321" s="158">
        <v>95</v>
      </c>
      <c r="G321" s="158">
        <v>95</v>
      </c>
      <c r="H321" s="158">
        <f t="shared" si="8"/>
        <v>100</v>
      </c>
      <c r="I321" s="158"/>
    </row>
    <row r="322" spans="1:9" s="214" customFormat="1" ht="15.75">
      <c r="A322" s="493" t="s">
        <v>1091</v>
      </c>
      <c r="B322" s="493"/>
      <c r="C322" s="493"/>
      <c r="D322" s="493"/>
      <c r="E322" s="493"/>
      <c r="F322" s="493"/>
      <c r="G322" s="493"/>
      <c r="H322" s="493"/>
      <c r="I322" s="493"/>
    </row>
    <row r="323" spans="1:9" s="214" customFormat="1" ht="141.75">
      <c r="A323" s="158" t="s">
        <v>1186</v>
      </c>
      <c r="B323" s="213" t="s">
        <v>1092</v>
      </c>
      <c r="C323" s="167" t="s">
        <v>1183</v>
      </c>
      <c r="D323" s="162" t="s">
        <v>1093</v>
      </c>
      <c r="E323" s="158">
        <v>100</v>
      </c>
      <c r="F323" s="158">
        <v>100</v>
      </c>
      <c r="G323" s="158">
        <v>100</v>
      </c>
      <c r="H323" s="158">
        <f>G323/F323*100</f>
        <v>100</v>
      </c>
      <c r="I323" s="158"/>
    </row>
    <row r="324" spans="1:9" s="214" customFormat="1" ht="30" customHeight="1">
      <c r="A324" s="503" t="s">
        <v>1094</v>
      </c>
      <c r="B324" s="504"/>
      <c r="C324" s="504"/>
      <c r="D324" s="504"/>
      <c r="E324" s="504"/>
      <c r="F324" s="504"/>
      <c r="G324" s="504"/>
      <c r="H324" s="504"/>
      <c r="I324" s="505"/>
    </row>
    <row r="325" spans="1:9" s="214" customFormat="1" ht="65.25" customHeight="1">
      <c r="A325" s="171" t="s">
        <v>240</v>
      </c>
      <c r="B325" s="213" t="s">
        <v>1095</v>
      </c>
      <c r="C325" s="167" t="s">
        <v>1183</v>
      </c>
      <c r="D325" s="162" t="s">
        <v>870</v>
      </c>
      <c r="E325" s="158">
        <v>14408</v>
      </c>
      <c r="F325" s="158">
        <v>13899</v>
      </c>
      <c r="G325" s="158">
        <v>13899</v>
      </c>
      <c r="H325" s="158">
        <f>G325/F325*100</f>
        <v>100</v>
      </c>
      <c r="I325" s="158"/>
    </row>
    <row r="326" spans="1:9" s="214" customFormat="1" ht="59.25" customHeight="1">
      <c r="A326" s="461" t="s">
        <v>1096</v>
      </c>
      <c r="B326" s="494"/>
      <c r="C326" s="494"/>
      <c r="D326" s="494"/>
      <c r="E326" s="494"/>
      <c r="F326" s="494"/>
      <c r="G326" s="494"/>
      <c r="H326" s="494"/>
      <c r="I326" s="494"/>
    </row>
    <row r="327" spans="1:9" s="214" customFormat="1" ht="126">
      <c r="A327" s="171"/>
      <c r="B327" s="213" t="s">
        <v>1097</v>
      </c>
      <c r="C327" s="167" t="s">
        <v>1183</v>
      </c>
      <c r="D327" s="162" t="s">
        <v>870</v>
      </c>
      <c r="E327" s="158">
        <v>1250</v>
      </c>
      <c r="F327" s="158">
        <v>1174</v>
      </c>
      <c r="G327" s="158">
        <v>1174</v>
      </c>
      <c r="H327" s="158">
        <f>G327/F327*100</f>
        <v>100</v>
      </c>
      <c r="I327" s="158"/>
    </row>
    <row r="328" spans="1:9" s="214" customFormat="1" ht="35.25" customHeight="1">
      <c r="A328" s="520" t="s">
        <v>1098</v>
      </c>
      <c r="B328" s="504"/>
      <c r="C328" s="504"/>
      <c r="D328" s="504"/>
      <c r="E328" s="504"/>
      <c r="F328" s="504"/>
      <c r="G328" s="504"/>
      <c r="H328" s="504"/>
      <c r="I328" s="505"/>
    </row>
    <row r="329" spans="1:9" s="214" customFormat="1" ht="157.5">
      <c r="A329" s="171"/>
      <c r="B329" s="213" t="s">
        <v>1099</v>
      </c>
      <c r="C329" s="167" t="s">
        <v>1183</v>
      </c>
      <c r="D329" s="162" t="s">
        <v>870</v>
      </c>
      <c r="E329" s="158">
        <v>13028</v>
      </c>
      <c r="F329" s="158">
        <v>12601</v>
      </c>
      <c r="G329" s="158">
        <v>12601</v>
      </c>
      <c r="H329" s="158">
        <f>G329/F329*100</f>
        <v>100</v>
      </c>
      <c r="I329" s="158"/>
    </row>
    <row r="330" spans="1:9" s="214" customFormat="1" ht="76.5" customHeight="1">
      <c r="A330" s="520" t="s">
        <v>1100</v>
      </c>
      <c r="B330" s="504"/>
      <c r="C330" s="504"/>
      <c r="D330" s="504"/>
      <c r="E330" s="504"/>
      <c r="F330" s="504"/>
      <c r="G330" s="504"/>
      <c r="H330" s="504"/>
      <c r="I330" s="505"/>
    </row>
    <row r="331" spans="1:9" s="214" customFormat="1" ht="189">
      <c r="A331" s="171"/>
      <c r="B331" s="213" t="s">
        <v>1101</v>
      </c>
      <c r="C331" s="158"/>
      <c r="D331" s="162" t="s">
        <v>870</v>
      </c>
      <c r="E331" s="158">
        <v>130</v>
      </c>
      <c r="F331" s="158">
        <v>124</v>
      </c>
      <c r="G331" s="158">
        <v>124</v>
      </c>
      <c r="H331" s="158">
        <f>G331/F331*100</f>
        <v>100</v>
      </c>
      <c r="I331" s="158"/>
    </row>
    <row r="332" spans="1:9" s="214" customFormat="1" ht="19.5" customHeight="1">
      <c r="A332" s="494" t="s">
        <v>1102</v>
      </c>
      <c r="B332" s="494"/>
      <c r="C332" s="494"/>
      <c r="D332" s="494"/>
      <c r="E332" s="494"/>
      <c r="F332" s="494"/>
      <c r="G332" s="494"/>
      <c r="H332" s="494"/>
      <c r="I332" s="494"/>
    </row>
    <row r="333" spans="1:9" s="214" customFormat="1" ht="110.25">
      <c r="A333" s="171" t="s">
        <v>1191</v>
      </c>
      <c r="B333" s="213" t="s">
        <v>1103</v>
      </c>
      <c r="C333" s="158"/>
      <c r="D333" s="162" t="s">
        <v>870</v>
      </c>
      <c r="E333" s="158">
        <v>10811</v>
      </c>
      <c r="F333" s="158">
        <v>10550</v>
      </c>
      <c r="G333" s="158">
        <v>10550</v>
      </c>
      <c r="H333" s="158">
        <f>G333/F333*100</f>
        <v>100</v>
      </c>
      <c r="I333" s="158"/>
    </row>
    <row r="334" spans="1:9" s="214" customFormat="1" ht="44.25" customHeight="1">
      <c r="A334" s="461" t="s">
        <v>1104</v>
      </c>
      <c r="B334" s="494"/>
      <c r="C334" s="494"/>
      <c r="D334" s="494"/>
      <c r="E334" s="494"/>
      <c r="F334" s="494"/>
      <c r="G334" s="494"/>
      <c r="H334" s="494"/>
      <c r="I334" s="494"/>
    </row>
    <row r="335" spans="1:9" s="214" customFormat="1" ht="157.5">
      <c r="A335" s="171"/>
      <c r="B335" s="213" t="s">
        <v>1105</v>
      </c>
      <c r="C335" s="167" t="s">
        <v>1183</v>
      </c>
      <c r="D335" s="162" t="s">
        <v>870</v>
      </c>
      <c r="E335" s="158">
        <v>179</v>
      </c>
      <c r="F335" s="158">
        <v>165</v>
      </c>
      <c r="G335" s="158">
        <v>165</v>
      </c>
      <c r="H335" s="158">
        <f>G335/F335*100</f>
        <v>100</v>
      </c>
      <c r="I335" s="158"/>
    </row>
    <row r="336" spans="1:9" s="214" customFormat="1" ht="15.75">
      <c r="A336" s="494" t="s">
        <v>1106</v>
      </c>
      <c r="B336" s="494"/>
      <c r="C336" s="494"/>
      <c r="D336" s="494"/>
      <c r="E336" s="494"/>
      <c r="F336" s="494"/>
      <c r="G336" s="494"/>
      <c r="H336" s="494"/>
      <c r="I336" s="494"/>
    </row>
    <row r="337" spans="1:9" s="214" customFormat="1" ht="110.25">
      <c r="A337" s="171"/>
      <c r="B337" s="213" t="s">
        <v>1107</v>
      </c>
      <c r="C337" s="167" t="s">
        <v>1183</v>
      </c>
      <c r="D337" s="162" t="s">
        <v>870</v>
      </c>
      <c r="E337" s="158">
        <v>548</v>
      </c>
      <c r="F337" s="158">
        <v>584</v>
      </c>
      <c r="G337" s="158">
        <v>584</v>
      </c>
      <c r="H337" s="158">
        <f>G337/F337*100</f>
        <v>100</v>
      </c>
      <c r="I337" s="158"/>
    </row>
    <row r="338" spans="1:9" s="214" customFormat="1" ht="15.75">
      <c r="A338" s="494" t="s">
        <v>424</v>
      </c>
      <c r="B338" s="494"/>
      <c r="C338" s="494"/>
      <c r="D338" s="494"/>
      <c r="E338" s="494"/>
      <c r="F338" s="494"/>
      <c r="G338" s="494"/>
      <c r="H338" s="494"/>
      <c r="I338" s="494"/>
    </row>
    <row r="339" spans="1:9" s="214" customFormat="1" ht="110.25">
      <c r="A339" s="171"/>
      <c r="B339" s="213" t="s">
        <v>425</v>
      </c>
      <c r="C339" s="158"/>
      <c r="D339" s="162" t="s">
        <v>870</v>
      </c>
      <c r="E339" s="158">
        <v>848</v>
      </c>
      <c r="F339" s="158">
        <v>841</v>
      </c>
      <c r="G339" s="158">
        <v>841</v>
      </c>
      <c r="H339" s="158">
        <f>G339/F339*100</f>
        <v>100</v>
      </c>
      <c r="I339" s="158"/>
    </row>
    <row r="340" spans="1:9" s="214" customFormat="1" ht="15.75">
      <c r="A340" s="494" t="s">
        <v>426</v>
      </c>
      <c r="B340" s="494"/>
      <c r="C340" s="494"/>
      <c r="D340" s="494"/>
      <c r="E340" s="494"/>
      <c r="F340" s="494"/>
      <c r="G340" s="494"/>
      <c r="H340" s="494"/>
      <c r="I340" s="494"/>
    </row>
    <row r="341" spans="1:9" s="214" customFormat="1" ht="78.75">
      <c r="A341" s="171"/>
      <c r="B341" s="213" t="s">
        <v>427</v>
      </c>
      <c r="C341" s="167" t="s">
        <v>1183</v>
      </c>
      <c r="D341" s="162" t="s">
        <v>870</v>
      </c>
      <c r="E341" s="158">
        <v>1277</v>
      </c>
      <c r="F341" s="158">
        <v>1425</v>
      </c>
      <c r="G341" s="158">
        <v>1425</v>
      </c>
      <c r="H341" s="158">
        <f>G341/F341*100</f>
        <v>100</v>
      </c>
      <c r="I341" s="158"/>
    </row>
    <row r="342" spans="1:9" s="214" customFormat="1" ht="51.75" customHeight="1">
      <c r="A342" s="491" t="s">
        <v>428</v>
      </c>
      <c r="B342" s="491"/>
      <c r="C342" s="491"/>
      <c r="D342" s="491"/>
      <c r="E342" s="491"/>
      <c r="F342" s="491"/>
      <c r="G342" s="491"/>
      <c r="H342" s="491"/>
      <c r="I342" s="491"/>
    </row>
    <row r="343" spans="1:9" s="214" customFormat="1" ht="141.75">
      <c r="A343" s="171"/>
      <c r="B343" s="213" t="s">
        <v>429</v>
      </c>
      <c r="C343" s="167" t="s">
        <v>57</v>
      </c>
      <c r="D343" s="162" t="s">
        <v>870</v>
      </c>
      <c r="E343" s="158">
        <v>20</v>
      </c>
      <c r="F343" s="158">
        <v>25</v>
      </c>
      <c r="G343" s="158">
        <v>12</v>
      </c>
      <c r="H343" s="158">
        <f>G343/F343*100</f>
        <v>48</v>
      </c>
      <c r="I343" s="158"/>
    </row>
    <row r="344" spans="1:9" s="214" customFormat="1" ht="30.75" customHeight="1">
      <c r="A344" s="491" t="s">
        <v>430</v>
      </c>
      <c r="B344" s="491"/>
      <c r="C344" s="491"/>
      <c r="D344" s="491"/>
      <c r="E344" s="491"/>
      <c r="F344" s="491"/>
      <c r="G344" s="491"/>
      <c r="H344" s="491"/>
      <c r="I344" s="491"/>
    </row>
    <row r="345" spans="1:9" s="214" customFormat="1" ht="94.5">
      <c r="A345" s="171"/>
      <c r="B345" s="213" t="s">
        <v>431</v>
      </c>
      <c r="C345" s="167" t="s">
        <v>1183</v>
      </c>
      <c r="D345" s="162" t="s">
        <v>870</v>
      </c>
      <c r="E345" s="158">
        <v>1410</v>
      </c>
      <c r="F345" s="158">
        <v>1486</v>
      </c>
      <c r="G345" s="158">
        <v>1486</v>
      </c>
      <c r="H345" s="158">
        <f>G345/F345*100</f>
        <v>100</v>
      </c>
      <c r="I345" s="158"/>
    </row>
    <row r="346" spans="1:9" s="214" customFormat="1" ht="28.5" customHeight="1">
      <c r="A346" s="527" t="s">
        <v>432</v>
      </c>
      <c r="B346" s="528"/>
      <c r="C346" s="528"/>
      <c r="D346" s="528"/>
      <c r="E346" s="528"/>
      <c r="F346" s="528"/>
      <c r="G346" s="528"/>
      <c r="H346" s="528"/>
      <c r="I346" s="528"/>
    </row>
    <row r="347" spans="1:9" s="214" customFormat="1" ht="94.5">
      <c r="A347" s="171"/>
      <c r="B347" s="213" t="s">
        <v>433</v>
      </c>
      <c r="C347" s="167" t="s">
        <v>1183</v>
      </c>
      <c r="D347" s="162" t="s">
        <v>870</v>
      </c>
      <c r="E347" s="158">
        <v>2</v>
      </c>
      <c r="F347" s="158">
        <v>2</v>
      </c>
      <c r="G347" s="158">
        <v>2</v>
      </c>
      <c r="H347" s="158">
        <f>G347/F347*100</f>
        <v>100</v>
      </c>
      <c r="I347" s="158"/>
    </row>
    <row r="348" spans="1:9" s="214" customFormat="1" ht="44.25" customHeight="1">
      <c r="A348" s="529" t="s">
        <v>434</v>
      </c>
      <c r="B348" s="530"/>
      <c r="C348" s="530"/>
      <c r="D348" s="530"/>
      <c r="E348" s="530"/>
      <c r="F348" s="530"/>
      <c r="G348" s="530"/>
      <c r="H348" s="530"/>
      <c r="I348" s="530"/>
    </row>
    <row r="349" spans="1:9" s="214" customFormat="1" ht="157.5">
      <c r="A349" s="171"/>
      <c r="B349" s="213" t="s">
        <v>435</v>
      </c>
      <c r="C349" s="167" t="s">
        <v>1183</v>
      </c>
      <c r="D349" s="162" t="s">
        <v>870</v>
      </c>
      <c r="E349" s="158">
        <v>1</v>
      </c>
      <c r="F349" s="158">
        <v>1</v>
      </c>
      <c r="G349" s="158">
        <v>1</v>
      </c>
      <c r="H349" s="158">
        <f>G349/F349*100</f>
        <v>100</v>
      </c>
      <c r="I349" s="158"/>
    </row>
    <row r="350" spans="1:9" s="214" customFormat="1" ht="15.75">
      <c r="A350" s="494" t="s">
        <v>38</v>
      </c>
      <c r="B350" s="494"/>
      <c r="C350" s="494"/>
      <c r="D350" s="494"/>
      <c r="E350" s="494"/>
      <c r="F350" s="494"/>
      <c r="G350" s="494"/>
      <c r="H350" s="494"/>
      <c r="I350" s="494"/>
    </row>
    <row r="351" spans="1:9" s="214" customFormat="1" ht="94.5">
      <c r="A351" s="171"/>
      <c r="B351" s="213" t="s">
        <v>39</v>
      </c>
      <c r="C351" s="167" t="s">
        <v>1183</v>
      </c>
      <c r="D351" s="162" t="s">
        <v>870</v>
      </c>
      <c r="E351" s="158">
        <v>1</v>
      </c>
      <c r="F351" s="158">
        <v>1</v>
      </c>
      <c r="G351" s="158">
        <v>1</v>
      </c>
      <c r="H351" s="158">
        <f>G351/F351*100</f>
        <v>100</v>
      </c>
      <c r="I351" s="158"/>
    </row>
    <row r="352" spans="1:9" s="214" customFormat="1" ht="15.75">
      <c r="A352" s="494" t="s">
        <v>40</v>
      </c>
      <c r="B352" s="494"/>
      <c r="C352" s="494"/>
      <c r="D352" s="494"/>
      <c r="E352" s="494"/>
      <c r="F352" s="494"/>
      <c r="G352" s="494"/>
      <c r="H352" s="494"/>
      <c r="I352" s="494"/>
    </row>
    <row r="353" spans="1:9" s="214" customFormat="1" ht="78.75">
      <c r="A353" s="171"/>
      <c r="B353" s="213" t="s">
        <v>41</v>
      </c>
      <c r="C353" s="167" t="s">
        <v>1183</v>
      </c>
      <c r="D353" s="162" t="s">
        <v>870</v>
      </c>
      <c r="E353" s="158">
        <v>6082</v>
      </c>
      <c r="F353" s="158">
        <v>6075</v>
      </c>
      <c r="G353" s="158">
        <v>6075</v>
      </c>
      <c r="H353" s="158">
        <f>G353/F353*100</f>
        <v>100</v>
      </c>
      <c r="I353" s="158"/>
    </row>
    <row r="354" spans="1:9" s="214" customFormat="1" ht="15.75">
      <c r="A354" s="494" t="s">
        <v>42</v>
      </c>
      <c r="B354" s="494"/>
      <c r="C354" s="494"/>
      <c r="D354" s="494"/>
      <c r="E354" s="494"/>
      <c r="F354" s="494"/>
      <c r="G354" s="494"/>
      <c r="H354" s="494"/>
      <c r="I354" s="494"/>
    </row>
    <row r="355" spans="1:9" s="214" customFormat="1" ht="63">
      <c r="A355" s="171"/>
      <c r="B355" s="213" t="s">
        <v>43</v>
      </c>
      <c r="C355" s="167" t="s">
        <v>1183</v>
      </c>
      <c r="D355" s="162" t="s">
        <v>870</v>
      </c>
      <c r="E355" s="158">
        <v>19</v>
      </c>
      <c r="F355" s="158">
        <v>15</v>
      </c>
      <c r="G355" s="158">
        <v>15</v>
      </c>
      <c r="H355" s="158">
        <f>G355/F355*100</f>
        <v>100</v>
      </c>
      <c r="I355" s="158"/>
    </row>
    <row r="356" spans="1:9" s="214" customFormat="1" ht="15.75">
      <c r="A356" s="461" t="s">
        <v>44</v>
      </c>
      <c r="B356" s="494"/>
      <c r="C356" s="494"/>
      <c r="D356" s="494"/>
      <c r="E356" s="494"/>
      <c r="F356" s="494"/>
      <c r="G356" s="494"/>
      <c r="H356" s="494"/>
      <c r="I356" s="494"/>
    </row>
    <row r="357" spans="1:9" s="214" customFormat="1" ht="78.75">
      <c r="A357" s="171"/>
      <c r="B357" s="213" t="s">
        <v>45</v>
      </c>
      <c r="C357" s="167" t="s">
        <v>1183</v>
      </c>
      <c r="D357" s="162" t="s">
        <v>870</v>
      </c>
      <c r="E357" s="158">
        <v>61</v>
      </c>
      <c r="F357" s="158">
        <v>58</v>
      </c>
      <c r="G357" s="158">
        <v>58</v>
      </c>
      <c r="H357" s="158">
        <f>G357/F357*100</f>
        <v>100</v>
      </c>
      <c r="I357" s="158"/>
    </row>
    <row r="358" spans="1:9" s="214" customFormat="1" ht="15.75">
      <c r="A358" s="494" t="s">
        <v>46</v>
      </c>
      <c r="B358" s="494"/>
      <c r="C358" s="494"/>
      <c r="D358" s="494"/>
      <c r="E358" s="494"/>
      <c r="F358" s="494"/>
      <c r="G358" s="494"/>
      <c r="H358" s="494"/>
      <c r="I358" s="494"/>
    </row>
    <row r="359" spans="1:9" s="214" customFormat="1" ht="94.5">
      <c r="A359" s="171"/>
      <c r="B359" s="213" t="s">
        <v>47</v>
      </c>
      <c r="C359" s="167" t="s">
        <v>1183</v>
      </c>
      <c r="D359" s="162" t="s">
        <v>870</v>
      </c>
      <c r="E359" s="158">
        <v>3</v>
      </c>
      <c r="F359" s="158">
        <v>2</v>
      </c>
      <c r="G359" s="158">
        <v>2</v>
      </c>
      <c r="H359" s="158">
        <f>G359/F359*100</f>
        <v>100</v>
      </c>
      <c r="I359" s="158"/>
    </row>
    <row r="360" spans="1:9" s="214" customFormat="1" ht="34.5" customHeight="1">
      <c r="A360" s="491" t="s">
        <v>48</v>
      </c>
      <c r="B360" s="491"/>
      <c r="C360" s="491"/>
      <c r="D360" s="491"/>
      <c r="E360" s="491"/>
      <c r="F360" s="491"/>
      <c r="G360" s="491"/>
      <c r="H360" s="491"/>
      <c r="I360" s="491"/>
    </row>
    <row r="361" spans="1:9" s="214" customFormat="1" ht="110.25">
      <c r="A361" s="171"/>
      <c r="B361" s="213" t="s">
        <v>49</v>
      </c>
      <c r="C361" s="167" t="s">
        <v>1183</v>
      </c>
      <c r="D361" s="162" t="s">
        <v>870</v>
      </c>
      <c r="E361" s="158">
        <v>2224</v>
      </c>
      <c r="F361" s="158">
        <v>2128</v>
      </c>
      <c r="G361" s="158">
        <v>2128</v>
      </c>
      <c r="H361" s="158">
        <f>G361/F361*100</f>
        <v>100</v>
      </c>
      <c r="I361" s="158"/>
    </row>
    <row r="362" spans="1:9" s="214" customFormat="1" ht="15.75">
      <c r="A362" s="494" t="s">
        <v>50</v>
      </c>
      <c r="B362" s="494"/>
      <c r="C362" s="494"/>
      <c r="D362" s="494"/>
      <c r="E362" s="494"/>
      <c r="F362" s="494"/>
      <c r="G362" s="494"/>
      <c r="H362" s="494"/>
      <c r="I362" s="494"/>
    </row>
    <row r="363" spans="1:9" s="214" customFormat="1" ht="78.75">
      <c r="A363" s="171"/>
      <c r="B363" s="213" t="s">
        <v>51</v>
      </c>
      <c r="C363" s="167" t="s">
        <v>1183</v>
      </c>
      <c r="D363" s="162" t="s">
        <v>870</v>
      </c>
      <c r="E363" s="158">
        <v>252</v>
      </c>
      <c r="F363" s="158">
        <v>206</v>
      </c>
      <c r="G363" s="158">
        <v>206</v>
      </c>
      <c r="H363" s="158">
        <f>G363/F363*100</f>
        <v>100</v>
      </c>
      <c r="I363" s="158"/>
    </row>
    <row r="364" spans="1:9" s="214" customFormat="1" ht="15.75">
      <c r="A364" s="494" t="s">
        <v>52</v>
      </c>
      <c r="B364" s="494"/>
      <c r="C364" s="494"/>
      <c r="D364" s="494"/>
      <c r="E364" s="494"/>
      <c r="F364" s="494"/>
      <c r="G364" s="494"/>
      <c r="H364" s="494"/>
      <c r="I364" s="494"/>
    </row>
    <row r="365" spans="1:9" s="214" customFormat="1" ht="63">
      <c r="A365" s="171"/>
      <c r="B365" s="213" t="s">
        <v>53</v>
      </c>
      <c r="C365" s="167" t="s">
        <v>1183</v>
      </c>
      <c r="D365" s="162" t="s">
        <v>870</v>
      </c>
      <c r="E365" s="158">
        <v>83</v>
      </c>
      <c r="F365" s="158">
        <v>79</v>
      </c>
      <c r="G365" s="158">
        <v>79</v>
      </c>
      <c r="H365" s="158">
        <f>G365/F365*100</f>
        <v>100</v>
      </c>
      <c r="I365" s="158"/>
    </row>
    <row r="366" spans="1:9" s="214" customFormat="1" ht="31.5" customHeight="1">
      <c r="A366" s="491" t="s">
        <v>54</v>
      </c>
      <c r="B366" s="491"/>
      <c r="C366" s="491"/>
      <c r="D366" s="491"/>
      <c r="E366" s="491"/>
      <c r="F366" s="491"/>
      <c r="G366" s="491"/>
      <c r="H366" s="491"/>
      <c r="I366" s="491"/>
    </row>
    <row r="367" spans="1:9" s="214" customFormat="1" ht="63.75" customHeight="1">
      <c r="A367" s="220"/>
      <c r="B367" s="221" t="s">
        <v>55</v>
      </c>
      <c r="C367" s="167" t="s">
        <v>1183</v>
      </c>
      <c r="D367" s="162" t="s">
        <v>870</v>
      </c>
      <c r="E367" s="212">
        <v>1062</v>
      </c>
      <c r="F367" s="212">
        <v>1006</v>
      </c>
      <c r="G367" s="212">
        <v>1006</v>
      </c>
      <c r="H367" s="158">
        <f>G367/F367*100</f>
        <v>100</v>
      </c>
      <c r="I367" s="220"/>
    </row>
    <row r="368" spans="1:9" s="214" customFormat="1" ht="63" customHeight="1">
      <c r="A368" s="220"/>
      <c r="B368" s="213" t="s">
        <v>56</v>
      </c>
      <c r="C368" s="167" t="s">
        <v>1183</v>
      </c>
      <c r="D368" s="162" t="s">
        <v>870</v>
      </c>
      <c r="E368" s="212">
        <v>180</v>
      </c>
      <c r="F368" s="212">
        <v>188</v>
      </c>
      <c r="G368" s="212">
        <v>188</v>
      </c>
      <c r="H368" s="158">
        <f>G368/F368*100</f>
        <v>100</v>
      </c>
      <c r="I368" s="220"/>
    </row>
    <row r="369" spans="1:9" s="214" customFormat="1" ht="78.75">
      <c r="A369" s="171"/>
      <c r="B369" s="213" t="s">
        <v>551</v>
      </c>
      <c r="C369" s="167" t="s">
        <v>1183</v>
      </c>
      <c r="D369" s="162" t="s">
        <v>870</v>
      </c>
      <c r="E369" s="158">
        <v>131</v>
      </c>
      <c r="F369" s="158">
        <v>117</v>
      </c>
      <c r="G369" s="158">
        <v>117</v>
      </c>
      <c r="H369" s="158">
        <f>G369/F369*100</f>
        <v>100</v>
      </c>
      <c r="I369" s="158"/>
    </row>
    <row r="370" spans="1:9" s="214" customFormat="1" ht="50.25" customHeight="1">
      <c r="A370" s="492" t="s">
        <v>552</v>
      </c>
      <c r="B370" s="492"/>
      <c r="C370" s="492"/>
      <c r="D370" s="492"/>
      <c r="E370" s="492"/>
      <c r="F370" s="492"/>
      <c r="G370" s="492"/>
      <c r="H370" s="492"/>
      <c r="I370" s="492"/>
    </row>
    <row r="371" spans="1:9" s="214" customFormat="1" ht="236.25">
      <c r="A371" s="171"/>
      <c r="B371" s="213" t="s">
        <v>553</v>
      </c>
      <c r="C371" s="167" t="s">
        <v>1183</v>
      </c>
      <c r="D371" s="162" t="s">
        <v>870</v>
      </c>
      <c r="E371" s="158">
        <v>22</v>
      </c>
      <c r="F371" s="158">
        <v>22</v>
      </c>
      <c r="G371" s="158">
        <v>22</v>
      </c>
      <c r="H371" s="158">
        <f>G371/F371*100</f>
        <v>100</v>
      </c>
      <c r="I371" s="158"/>
    </row>
    <row r="372" spans="1:9" s="214" customFormat="1" ht="15.75">
      <c r="A372" s="494" t="s">
        <v>554</v>
      </c>
      <c r="B372" s="494"/>
      <c r="C372" s="494"/>
      <c r="D372" s="494"/>
      <c r="E372" s="494"/>
      <c r="F372" s="494"/>
      <c r="G372" s="494"/>
      <c r="H372" s="494"/>
      <c r="I372" s="494"/>
    </row>
    <row r="373" spans="1:9" s="214" customFormat="1" ht="78.75">
      <c r="A373" s="171"/>
      <c r="B373" s="213" t="s">
        <v>555</v>
      </c>
      <c r="C373" s="167" t="s">
        <v>1183</v>
      </c>
      <c r="D373" s="162" t="s">
        <v>870</v>
      </c>
      <c r="E373" s="158">
        <v>110</v>
      </c>
      <c r="F373" s="158">
        <v>120</v>
      </c>
      <c r="G373" s="158">
        <v>120</v>
      </c>
      <c r="H373" s="158">
        <f>G373/F373*100</f>
        <v>100</v>
      </c>
      <c r="I373" s="158"/>
    </row>
    <row r="374" spans="1:9" s="214" customFormat="1" ht="15.75">
      <c r="A374" s="494" t="s">
        <v>556</v>
      </c>
      <c r="B374" s="494"/>
      <c r="C374" s="494"/>
      <c r="D374" s="494"/>
      <c r="E374" s="494"/>
      <c r="F374" s="494"/>
      <c r="G374" s="494"/>
      <c r="H374" s="494"/>
      <c r="I374" s="494"/>
    </row>
    <row r="375" spans="1:9" s="214" customFormat="1" ht="110.25">
      <c r="A375" s="171"/>
      <c r="B375" s="213" t="s">
        <v>557</v>
      </c>
      <c r="C375" s="167" t="s">
        <v>1183</v>
      </c>
      <c r="D375" s="162" t="s">
        <v>870</v>
      </c>
      <c r="E375" s="158">
        <v>305</v>
      </c>
      <c r="F375" s="158">
        <v>340</v>
      </c>
      <c r="G375" s="158">
        <v>340</v>
      </c>
      <c r="H375" s="158">
        <f>G375/F375*100</f>
        <v>100</v>
      </c>
      <c r="I375" s="158"/>
    </row>
    <row r="376" spans="1:9" s="214" customFormat="1" ht="31.5" customHeight="1">
      <c r="A376" s="492" t="s">
        <v>558</v>
      </c>
      <c r="B376" s="492"/>
      <c r="C376" s="492"/>
      <c r="D376" s="492"/>
      <c r="E376" s="492"/>
      <c r="F376" s="492"/>
      <c r="G376" s="492"/>
      <c r="H376" s="492"/>
      <c r="I376" s="492"/>
    </row>
    <row r="377" spans="1:9" s="214" customFormat="1" ht="157.5">
      <c r="A377" s="171"/>
      <c r="B377" s="213" t="s">
        <v>1071</v>
      </c>
      <c r="C377" s="167" t="s">
        <v>1183</v>
      </c>
      <c r="D377" s="162" t="s">
        <v>870</v>
      </c>
      <c r="E377" s="158">
        <v>170</v>
      </c>
      <c r="F377" s="158">
        <v>175</v>
      </c>
      <c r="G377" s="158">
        <v>175</v>
      </c>
      <c r="H377" s="158">
        <f>G377/F377*100</f>
        <v>100</v>
      </c>
      <c r="I377" s="158"/>
    </row>
    <row r="378" spans="1:9" s="214" customFormat="1" ht="30" customHeight="1">
      <c r="A378" s="491" t="s">
        <v>1033</v>
      </c>
      <c r="B378" s="491"/>
      <c r="C378" s="491"/>
      <c r="D378" s="491"/>
      <c r="E378" s="491"/>
      <c r="F378" s="491"/>
      <c r="G378" s="491"/>
      <c r="H378" s="491"/>
      <c r="I378" s="491"/>
    </row>
    <row r="379" spans="1:9" s="214" customFormat="1" ht="173.25">
      <c r="A379" s="171"/>
      <c r="B379" s="213" t="s">
        <v>1034</v>
      </c>
      <c r="C379" s="167" t="s">
        <v>1183</v>
      </c>
      <c r="D379" s="162" t="s">
        <v>870</v>
      </c>
      <c r="E379" s="158">
        <v>510</v>
      </c>
      <c r="F379" s="158">
        <v>506</v>
      </c>
      <c r="G379" s="158">
        <v>506</v>
      </c>
      <c r="H379" s="158">
        <f>G379/F379*100</f>
        <v>100</v>
      </c>
      <c r="I379" s="158"/>
    </row>
    <row r="380" spans="1:9" s="214" customFormat="1" ht="29.25" customHeight="1">
      <c r="A380" s="491" t="s">
        <v>1035</v>
      </c>
      <c r="B380" s="491"/>
      <c r="C380" s="491"/>
      <c r="D380" s="491"/>
      <c r="E380" s="491"/>
      <c r="F380" s="491"/>
      <c r="G380" s="491"/>
      <c r="H380" s="491"/>
      <c r="I380" s="491"/>
    </row>
    <row r="381" spans="1:9" s="214" customFormat="1" ht="157.5">
      <c r="A381" s="171"/>
      <c r="B381" s="213" t="s">
        <v>605</v>
      </c>
      <c r="C381" s="167" t="s">
        <v>1183</v>
      </c>
      <c r="D381" s="162" t="s">
        <v>870</v>
      </c>
      <c r="E381" s="158">
        <v>82</v>
      </c>
      <c r="F381" s="158">
        <v>241</v>
      </c>
      <c r="G381" s="158">
        <v>241</v>
      </c>
      <c r="H381" s="158">
        <f>G381/F381*100</f>
        <v>100</v>
      </c>
      <c r="I381" s="158"/>
    </row>
    <row r="382" spans="1:9" s="214" customFormat="1" ht="15.75">
      <c r="A382" s="494" t="s">
        <v>606</v>
      </c>
      <c r="B382" s="494"/>
      <c r="C382" s="494"/>
      <c r="D382" s="494"/>
      <c r="E382" s="494"/>
      <c r="F382" s="494"/>
      <c r="G382" s="494"/>
      <c r="H382" s="494"/>
      <c r="I382" s="494"/>
    </row>
    <row r="383" spans="1:9" s="214" customFormat="1" ht="94.5">
      <c r="A383" s="171"/>
      <c r="B383" s="213" t="s">
        <v>607</v>
      </c>
      <c r="C383" s="167" t="s">
        <v>1183</v>
      </c>
      <c r="D383" s="162" t="s">
        <v>870</v>
      </c>
      <c r="E383" s="158">
        <v>2891</v>
      </c>
      <c r="F383" s="158">
        <v>3159</v>
      </c>
      <c r="G383" s="158">
        <v>3108</v>
      </c>
      <c r="H383" s="158">
        <f>G383/F383*100</f>
        <v>98.38556505223171</v>
      </c>
      <c r="I383" s="158"/>
    </row>
    <row r="384" spans="1:9" s="214" customFormat="1" ht="33.75" customHeight="1">
      <c r="A384" s="491" t="s">
        <v>608</v>
      </c>
      <c r="B384" s="491"/>
      <c r="C384" s="491"/>
      <c r="D384" s="491"/>
      <c r="E384" s="491"/>
      <c r="F384" s="491"/>
      <c r="G384" s="491"/>
      <c r="H384" s="491"/>
      <c r="I384" s="491"/>
    </row>
    <row r="385" spans="1:9" s="214" customFormat="1" ht="78.75">
      <c r="A385" s="171"/>
      <c r="B385" s="213" t="s">
        <v>609</v>
      </c>
      <c r="C385" s="167" t="s">
        <v>1183</v>
      </c>
      <c r="D385" s="62" t="s">
        <v>610</v>
      </c>
      <c r="E385" s="158">
        <v>53892</v>
      </c>
      <c r="F385" s="158">
        <v>65545</v>
      </c>
      <c r="G385" s="158">
        <v>65545</v>
      </c>
      <c r="H385" s="158">
        <f>G385/F385*100</f>
        <v>100</v>
      </c>
      <c r="I385" s="158"/>
    </row>
    <row r="386" spans="1:9" s="214" customFormat="1" ht="30.75" customHeight="1">
      <c r="A386" s="491" t="s">
        <v>611</v>
      </c>
      <c r="B386" s="491"/>
      <c r="C386" s="491"/>
      <c r="D386" s="491"/>
      <c r="E386" s="491"/>
      <c r="F386" s="491"/>
      <c r="G386" s="491"/>
      <c r="H386" s="491"/>
      <c r="I386" s="491"/>
    </row>
    <row r="387" spans="1:9" s="214" customFormat="1" ht="52.5" customHeight="1">
      <c r="A387" s="171"/>
      <c r="B387" s="213" t="s">
        <v>612</v>
      </c>
      <c r="C387" s="167" t="s">
        <v>1183</v>
      </c>
      <c r="D387" s="62" t="s">
        <v>610</v>
      </c>
      <c r="E387" s="158">
        <v>53892</v>
      </c>
      <c r="F387" s="158">
        <v>65545</v>
      </c>
      <c r="G387" s="158">
        <v>65545</v>
      </c>
      <c r="H387" s="158">
        <f>G387/F387*100</f>
        <v>100</v>
      </c>
      <c r="I387" s="158"/>
    </row>
    <row r="388" spans="1:9" s="214" customFormat="1" ht="32.25" customHeight="1">
      <c r="A388" s="503" t="s">
        <v>613</v>
      </c>
      <c r="B388" s="504"/>
      <c r="C388" s="504"/>
      <c r="D388" s="504"/>
      <c r="E388" s="504"/>
      <c r="F388" s="504"/>
      <c r="G388" s="504"/>
      <c r="H388" s="504"/>
      <c r="I388" s="505"/>
    </row>
    <row r="389" spans="1:9" s="214" customFormat="1" ht="78.75">
      <c r="A389" s="156"/>
      <c r="B389" s="213" t="s">
        <v>614</v>
      </c>
      <c r="C389" s="167" t="s">
        <v>1183</v>
      </c>
      <c r="D389" s="62" t="s">
        <v>610</v>
      </c>
      <c r="E389" s="158">
        <v>53892</v>
      </c>
      <c r="F389" s="158">
        <v>65545</v>
      </c>
      <c r="G389" s="158">
        <v>65545</v>
      </c>
      <c r="H389" s="158">
        <f>G389/F389*100</f>
        <v>100</v>
      </c>
      <c r="I389" s="156"/>
    </row>
    <row r="390" spans="1:9" s="214" customFormat="1" ht="45.75" customHeight="1">
      <c r="A390" s="156"/>
      <c r="B390" s="213" t="s">
        <v>615</v>
      </c>
      <c r="C390" s="167" t="s">
        <v>1183</v>
      </c>
      <c r="D390" s="138" t="s">
        <v>616</v>
      </c>
      <c r="E390" s="212">
        <v>16</v>
      </c>
      <c r="F390" s="212">
        <v>16</v>
      </c>
      <c r="G390" s="212">
        <v>16</v>
      </c>
      <c r="H390" s="158">
        <f>G390/F390*100</f>
        <v>100</v>
      </c>
      <c r="I390" s="156"/>
    </row>
    <row r="391" spans="1:9" s="214" customFormat="1" ht="110.25">
      <c r="A391" s="171"/>
      <c r="B391" s="213" t="s">
        <v>617</v>
      </c>
      <c r="C391" s="167" t="s">
        <v>1183</v>
      </c>
      <c r="D391" s="62" t="s">
        <v>610</v>
      </c>
      <c r="E391" s="158">
        <v>2129</v>
      </c>
      <c r="F391" s="158">
        <v>2544</v>
      </c>
      <c r="G391" s="158">
        <v>2544</v>
      </c>
      <c r="H391" s="158">
        <f>G391/F391*100</f>
        <v>100</v>
      </c>
      <c r="I391" s="158"/>
    </row>
    <row r="392" spans="1:9" s="214" customFormat="1" ht="31.5" customHeight="1">
      <c r="A392" s="491" t="s">
        <v>618</v>
      </c>
      <c r="B392" s="491"/>
      <c r="C392" s="491"/>
      <c r="D392" s="491"/>
      <c r="E392" s="491"/>
      <c r="F392" s="491"/>
      <c r="G392" s="491"/>
      <c r="H392" s="491"/>
      <c r="I392" s="491"/>
    </row>
    <row r="393" spans="1:9" s="214" customFormat="1" ht="63">
      <c r="A393" s="171"/>
      <c r="B393" s="213" t="s">
        <v>619</v>
      </c>
      <c r="C393" s="167" t="s">
        <v>1183</v>
      </c>
      <c r="D393" s="162" t="s">
        <v>870</v>
      </c>
      <c r="E393" s="158"/>
      <c r="F393" s="158">
        <v>238</v>
      </c>
      <c r="G393" s="158">
        <v>238</v>
      </c>
      <c r="H393" s="158">
        <f>G393/F393*100</f>
        <v>100</v>
      </c>
      <c r="I393" s="158"/>
    </row>
    <row r="394" spans="1:9" s="214" customFormat="1" ht="15.75">
      <c r="A394" s="494" t="s">
        <v>620</v>
      </c>
      <c r="B394" s="494"/>
      <c r="C394" s="494"/>
      <c r="D394" s="494"/>
      <c r="E394" s="494"/>
      <c r="F394" s="494"/>
      <c r="G394" s="494"/>
      <c r="H394" s="494"/>
      <c r="I394" s="494"/>
    </row>
    <row r="395" spans="1:9" s="214" customFormat="1" ht="143.25" customHeight="1">
      <c r="A395" s="171"/>
      <c r="B395" s="213" t="s">
        <v>621</v>
      </c>
      <c r="C395" s="167" t="s">
        <v>1183</v>
      </c>
      <c r="D395" s="162" t="s">
        <v>870</v>
      </c>
      <c r="E395" s="158">
        <v>97</v>
      </c>
      <c r="F395" s="158">
        <v>102</v>
      </c>
      <c r="G395" s="158">
        <v>102</v>
      </c>
      <c r="H395" s="158">
        <f>G395/F395*100</f>
        <v>100</v>
      </c>
      <c r="I395" s="158"/>
    </row>
    <row r="396" spans="1:9" s="214" customFormat="1" ht="15.75">
      <c r="A396" s="494" t="s">
        <v>622</v>
      </c>
      <c r="B396" s="494"/>
      <c r="C396" s="494"/>
      <c r="D396" s="494"/>
      <c r="E396" s="494"/>
      <c r="F396" s="494"/>
      <c r="G396" s="494"/>
      <c r="H396" s="494"/>
      <c r="I396" s="494"/>
    </row>
    <row r="397" spans="1:9" s="214" customFormat="1" ht="129.75" customHeight="1">
      <c r="A397" s="171"/>
      <c r="B397" s="213" t="s">
        <v>623</v>
      </c>
      <c r="C397" s="167" t="s">
        <v>1183</v>
      </c>
      <c r="D397" s="162" t="s">
        <v>870</v>
      </c>
      <c r="E397" s="158">
        <v>37</v>
      </c>
      <c r="F397" s="158">
        <v>39</v>
      </c>
      <c r="G397" s="158">
        <v>39</v>
      </c>
      <c r="H397" s="158">
        <f>G397/F397*100</f>
        <v>100</v>
      </c>
      <c r="I397" s="158"/>
    </row>
    <row r="398" spans="1:9" s="214" customFormat="1" ht="15.75">
      <c r="A398" s="494" t="s">
        <v>624</v>
      </c>
      <c r="B398" s="494"/>
      <c r="C398" s="494"/>
      <c r="D398" s="494"/>
      <c r="E398" s="494"/>
      <c r="F398" s="494"/>
      <c r="G398" s="494"/>
      <c r="H398" s="494"/>
      <c r="I398" s="494"/>
    </row>
    <row r="399" spans="1:9" s="214" customFormat="1" ht="173.25">
      <c r="A399" s="171"/>
      <c r="B399" s="213" t="s">
        <v>625</v>
      </c>
      <c r="C399" s="167" t="s">
        <v>1183</v>
      </c>
      <c r="D399" s="62" t="s">
        <v>626</v>
      </c>
      <c r="E399" s="158">
        <v>100</v>
      </c>
      <c r="F399" s="158">
        <v>100</v>
      </c>
      <c r="G399" s="158">
        <v>100</v>
      </c>
      <c r="H399" s="158">
        <f>G399/F399*100</f>
        <v>100</v>
      </c>
      <c r="I399" s="158"/>
    </row>
    <row r="400" spans="1:9" s="214" customFormat="1" ht="15.75">
      <c r="A400" s="494" t="s">
        <v>627</v>
      </c>
      <c r="B400" s="494"/>
      <c r="C400" s="494"/>
      <c r="D400" s="494"/>
      <c r="E400" s="494"/>
      <c r="F400" s="494"/>
      <c r="G400" s="494"/>
      <c r="H400" s="494"/>
      <c r="I400" s="494"/>
    </row>
    <row r="401" spans="1:9" s="214" customFormat="1" ht="94.5">
      <c r="A401" s="171"/>
      <c r="B401" s="213" t="s">
        <v>628</v>
      </c>
      <c r="C401" s="167" t="s">
        <v>1183</v>
      </c>
      <c r="D401" s="162" t="s">
        <v>870</v>
      </c>
      <c r="E401" s="158">
        <v>104</v>
      </c>
      <c r="F401" s="158">
        <v>127</v>
      </c>
      <c r="G401" s="158">
        <v>127</v>
      </c>
      <c r="H401" s="158">
        <f>G401/F401*100</f>
        <v>100</v>
      </c>
      <c r="I401" s="158"/>
    </row>
    <row r="402" spans="1:9" s="214" customFormat="1" ht="15.75">
      <c r="A402" s="494" t="s">
        <v>629</v>
      </c>
      <c r="B402" s="494"/>
      <c r="C402" s="494"/>
      <c r="D402" s="494"/>
      <c r="E402" s="494"/>
      <c r="F402" s="494"/>
      <c r="G402" s="494"/>
      <c r="H402" s="494"/>
      <c r="I402" s="494"/>
    </row>
    <row r="403" spans="1:9" s="214" customFormat="1" ht="126">
      <c r="A403" s="171"/>
      <c r="B403" s="213" t="s">
        <v>630</v>
      </c>
      <c r="C403" s="167" t="s">
        <v>1183</v>
      </c>
      <c r="D403" s="162" t="s">
        <v>870</v>
      </c>
      <c r="E403" s="158">
        <v>0</v>
      </c>
      <c r="F403" s="158">
        <v>0</v>
      </c>
      <c r="G403" s="158">
        <v>0</v>
      </c>
      <c r="H403" s="158" t="e">
        <f>G403/F403*100</f>
        <v>#DIV/0!</v>
      </c>
      <c r="I403" s="158"/>
    </row>
    <row r="404" spans="1:9" s="214" customFormat="1" ht="15.75">
      <c r="A404" s="494" t="s">
        <v>631</v>
      </c>
      <c r="B404" s="494"/>
      <c r="C404" s="494"/>
      <c r="D404" s="494"/>
      <c r="E404" s="494"/>
      <c r="F404" s="494"/>
      <c r="G404" s="494"/>
      <c r="H404" s="494"/>
      <c r="I404" s="494"/>
    </row>
    <row r="405" spans="1:9" s="214" customFormat="1" ht="113.25" customHeight="1">
      <c r="A405" s="171"/>
      <c r="B405" s="213" t="s">
        <v>632</v>
      </c>
      <c r="C405" s="167" t="s">
        <v>1183</v>
      </c>
      <c r="D405" s="162" t="s">
        <v>870</v>
      </c>
      <c r="E405" s="158">
        <v>50</v>
      </c>
      <c r="F405" s="158">
        <v>50</v>
      </c>
      <c r="G405" s="158">
        <v>50</v>
      </c>
      <c r="H405" s="158">
        <f>G405/F405*100</f>
        <v>100</v>
      </c>
      <c r="I405" s="158"/>
    </row>
    <row r="406" spans="1:9" s="214" customFormat="1" ht="29.25" customHeight="1">
      <c r="A406" s="491" t="s">
        <v>633</v>
      </c>
      <c r="B406" s="491"/>
      <c r="C406" s="491"/>
      <c r="D406" s="491"/>
      <c r="E406" s="491"/>
      <c r="F406" s="491"/>
      <c r="G406" s="491"/>
      <c r="H406" s="491"/>
      <c r="I406" s="491"/>
    </row>
    <row r="407" spans="1:9" s="214" customFormat="1" ht="157.5">
      <c r="A407" s="171"/>
      <c r="B407" s="213" t="s">
        <v>634</v>
      </c>
      <c r="C407" s="167" t="s">
        <v>1183</v>
      </c>
      <c r="D407" s="162" t="s">
        <v>870</v>
      </c>
      <c r="E407" s="158">
        <v>100</v>
      </c>
      <c r="F407" s="158">
        <v>100</v>
      </c>
      <c r="G407" s="158">
        <v>100</v>
      </c>
      <c r="H407" s="158">
        <f>G407/F407*100</f>
        <v>100</v>
      </c>
      <c r="I407" s="158"/>
    </row>
    <row r="408" spans="1:9" s="214" customFormat="1" ht="15.75">
      <c r="A408" s="494" t="s">
        <v>635</v>
      </c>
      <c r="B408" s="494"/>
      <c r="C408" s="494"/>
      <c r="D408" s="494"/>
      <c r="E408" s="494"/>
      <c r="F408" s="494"/>
      <c r="G408" s="494"/>
      <c r="H408" s="494"/>
      <c r="I408" s="494"/>
    </row>
    <row r="409" spans="1:9" s="214" customFormat="1" ht="78.75">
      <c r="A409" s="171"/>
      <c r="B409" s="213" t="s">
        <v>636</v>
      </c>
      <c r="C409" s="167" t="s">
        <v>1183</v>
      </c>
      <c r="D409" s="162" t="s">
        <v>870</v>
      </c>
      <c r="E409" s="158"/>
      <c r="F409" s="158"/>
      <c r="G409" s="158"/>
      <c r="H409" s="158"/>
      <c r="I409" s="158"/>
    </row>
    <row r="410" spans="1:9" s="214" customFormat="1" ht="30.75" customHeight="1">
      <c r="A410" s="492" t="s">
        <v>637</v>
      </c>
      <c r="B410" s="491"/>
      <c r="C410" s="491"/>
      <c r="D410" s="491"/>
      <c r="E410" s="491"/>
      <c r="F410" s="491"/>
      <c r="G410" s="491"/>
      <c r="H410" s="491"/>
      <c r="I410" s="491"/>
    </row>
    <row r="411" spans="1:9" s="214" customFormat="1" ht="78.75">
      <c r="A411" s="171"/>
      <c r="B411" s="213" t="s">
        <v>638</v>
      </c>
      <c r="C411" s="167" t="s">
        <v>1183</v>
      </c>
      <c r="D411" s="62" t="s">
        <v>639</v>
      </c>
      <c r="E411" s="158"/>
      <c r="F411" s="158"/>
      <c r="G411" s="158"/>
      <c r="H411" s="158"/>
      <c r="I411" s="158"/>
    </row>
    <row r="412" spans="1:9" s="214" customFormat="1" ht="31.5" customHeight="1">
      <c r="A412" s="492" t="s">
        <v>640</v>
      </c>
      <c r="B412" s="492"/>
      <c r="C412" s="492"/>
      <c r="D412" s="492"/>
      <c r="E412" s="492"/>
      <c r="F412" s="492"/>
      <c r="G412" s="492"/>
      <c r="H412" s="492"/>
      <c r="I412" s="492"/>
    </row>
    <row r="413" spans="1:9" s="214" customFormat="1" ht="173.25">
      <c r="A413" s="171"/>
      <c r="B413" s="213" t="s">
        <v>641</v>
      </c>
      <c r="C413" s="167" t="s">
        <v>1183</v>
      </c>
      <c r="D413" s="162" t="s">
        <v>870</v>
      </c>
      <c r="E413" s="158">
        <v>0</v>
      </c>
      <c r="F413" s="158">
        <v>54</v>
      </c>
      <c r="G413" s="158">
        <v>54</v>
      </c>
      <c r="H413" s="158">
        <f>G413/F413*100</f>
        <v>100</v>
      </c>
      <c r="I413" s="158"/>
    </row>
    <row r="414" spans="1:9" s="214" customFormat="1" ht="30.75" customHeight="1">
      <c r="A414" s="491" t="s">
        <v>642</v>
      </c>
      <c r="B414" s="491"/>
      <c r="C414" s="491"/>
      <c r="D414" s="491"/>
      <c r="E414" s="491"/>
      <c r="F414" s="491"/>
      <c r="G414" s="491"/>
      <c r="H414" s="491"/>
      <c r="I414" s="491"/>
    </row>
    <row r="415" spans="1:9" s="214" customFormat="1" ht="78.75">
      <c r="A415" s="171"/>
      <c r="B415" s="213" t="s">
        <v>643</v>
      </c>
      <c r="C415" s="167" t="s">
        <v>1183</v>
      </c>
      <c r="D415" s="162" t="s">
        <v>870</v>
      </c>
      <c r="E415" s="158">
        <v>6</v>
      </c>
      <c r="F415" s="158">
        <v>2</v>
      </c>
      <c r="G415" s="158">
        <v>2</v>
      </c>
      <c r="H415" s="158">
        <f>G415/F415*100</f>
        <v>100</v>
      </c>
      <c r="I415" s="158"/>
    </row>
    <row r="416" spans="1:9" s="214" customFormat="1" ht="15.75">
      <c r="A416" s="493" t="s">
        <v>644</v>
      </c>
      <c r="B416" s="493"/>
      <c r="C416" s="493"/>
      <c r="D416" s="493"/>
      <c r="E416" s="493"/>
      <c r="F416" s="493"/>
      <c r="G416" s="493"/>
      <c r="H416" s="493"/>
      <c r="I416" s="493"/>
    </row>
    <row r="417" spans="1:9" s="214" customFormat="1" ht="94.5">
      <c r="A417" s="170"/>
      <c r="B417" s="213" t="s">
        <v>645</v>
      </c>
      <c r="C417" s="167" t="s">
        <v>1183</v>
      </c>
      <c r="D417" s="62" t="s">
        <v>646</v>
      </c>
      <c r="E417" s="212">
        <v>1269.007</v>
      </c>
      <c r="F417" s="212">
        <v>945.41</v>
      </c>
      <c r="G417" s="158">
        <v>945.541</v>
      </c>
      <c r="H417" s="158">
        <f>G417/F417*100</f>
        <v>100.01385642208143</v>
      </c>
      <c r="I417" s="170"/>
    </row>
    <row r="418" spans="1:9" s="214" customFormat="1" ht="94.5">
      <c r="A418" s="171"/>
      <c r="B418" s="213" t="s">
        <v>647</v>
      </c>
      <c r="C418" s="167" t="s">
        <v>1183</v>
      </c>
      <c r="D418" s="62" t="s">
        <v>626</v>
      </c>
      <c r="E418" s="158">
        <v>55.6</v>
      </c>
      <c r="F418" s="158">
        <v>59</v>
      </c>
      <c r="G418" s="158">
        <v>60.5</v>
      </c>
      <c r="H418" s="158">
        <f>G418/F418*100</f>
        <v>102.54237288135593</v>
      </c>
      <c r="I418" s="158"/>
    </row>
    <row r="419" spans="1:9" s="214" customFormat="1" ht="15.75">
      <c r="A419" s="493" t="s">
        <v>648</v>
      </c>
      <c r="B419" s="493"/>
      <c r="C419" s="493"/>
      <c r="D419" s="493"/>
      <c r="E419" s="493"/>
      <c r="F419" s="493"/>
      <c r="G419" s="493"/>
      <c r="H419" s="493"/>
      <c r="I419" s="493"/>
    </row>
    <row r="420" spans="1:9" s="214" customFormat="1" ht="15.75">
      <c r="A420" s="494" t="s">
        <v>649</v>
      </c>
      <c r="B420" s="494"/>
      <c r="C420" s="494"/>
      <c r="D420" s="494"/>
      <c r="E420" s="494"/>
      <c r="F420" s="494"/>
      <c r="G420" s="494"/>
      <c r="H420" s="494"/>
      <c r="I420" s="494"/>
    </row>
    <row r="421" spans="1:9" s="214" customFormat="1" ht="78.75">
      <c r="A421" s="156"/>
      <c r="B421" s="213" t="s">
        <v>650</v>
      </c>
      <c r="C421" s="167" t="s">
        <v>1183</v>
      </c>
      <c r="D421" s="62" t="s">
        <v>646</v>
      </c>
      <c r="E421" s="212">
        <v>1269.007</v>
      </c>
      <c r="F421" s="212">
        <v>945.41</v>
      </c>
      <c r="G421" s="158">
        <v>945.541</v>
      </c>
      <c r="H421" s="158">
        <f>G421/F421*100</f>
        <v>100.01385642208143</v>
      </c>
      <c r="I421" s="156"/>
    </row>
    <row r="422" spans="1:9" s="214" customFormat="1" ht="63">
      <c r="A422" s="156"/>
      <c r="B422" s="213" t="s">
        <v>651</v>
      </c>
      <c r="C422" s="167" t="s">
        <v>1183</v>
      </c>
      <c r="D422" s="62" t="s">
        <v>626</v>
      </c>
      <c r="E422" s="212">
        <v>90</v>
      </c>
      <c r="F422" s="222">
        <v>90</v>
      </c>
      <c r="G422" s="212">
        <v>90</v>
      </c>
      <c r="H422" s="158">
        <f>G422/F422*100</f>
        <v>100</v>
      </c>
      <c r="I422" s="156"/>
    </row>
    <row r="423" spans="1:9" s="214" customFormat="1" ht="94.5">
      <c r="A423" s="171"/>
      <c r="B423" s="213" t="s">
        <v>652</v>
      </c>
      <c r="C423" s="167" t="s">
        <v>1183</v>
      </c>
      <c r="D423" s="62" t="s">
        <v>626</v>
      </c>
      <c r="E423" s="158">
        <v>55.6</v>
      </c>
      <c r="F423" s="158">
        <v>59</v>
      </c>
      <c r="G423" s="158">
        <v>60.5</v>
      </c>
      <c r="H423" s="158">
        <f>G423/F423*100</f>
        <v>102.54237288135593</v>
      </c>
      <c r="I423" s="158"/>
    </row>
    <row r="424" spans="1:9" s="214" customFormat="1" ht="15.75">
      <c r="A424" s="493" t="s">
        <v>653</v>
      </c>
      <c r="B424" s="493"/>
      <c r="C424" s="493"/>
      <c r="D424" s="493"/>
      <c r="E424" s="493"/>
      <c r="F424" s="493"/>
      <c r="G424" s="493"/>
      <c r="H424" s="493"/>
      <c r="I424" s="493"/>
    </row>
    <row r="425" spans="1:9" s="214" customFormat="1" ht="78.75">
      <c r="A425" s="170"/>
      <c r="B425" s="220" t="s">
        <v>654</v>
      </c>
      <c r="C425" s="138" t="s">
        <v>57</v>
      </c>
      <c r="D425" s="162" t="s">
        <v>1093</v>
      </c>
      <c r="E425" s="212">
        <v>0.9</v>
      </c>
      <c r="F425" s="212">
        <v>0.95</v>
      </c>
      <c r="G425" s="212">
        <v>0.82</v>
      </c>
      <c r="H425" s="216">
        <f>G425/F425*100</f>
        <v>86.31578947368422</v>
      </c>
      <c r="I425" s="170"/>
    </row>
    <row r="426" spans="1:9" s="214" customFormat="1" ht="94.5">
      <c r="A426" s="170"/>
      <c r="B426" s="213" t="s">
        <v>655</v>
      </c>
      <c r="C426" s="138" t="s">
        <v>1183</v>
      </c>
      <c r="D426" s="162" t="s">
        <v>1093</v>
      </c>
      <c r="E426" s="158">
        <v>78.8</v>
      </c>
      <c r="F426" s="158">
        <v>80</v>
      </c>
      <c r="G426" s="158">
        <v>79</v>
      </c>
      <c r="H426" s="158">
        <f>G426/F426*100</f>
        <v>98.75</v>
      </c>
      <c r="I426" s="170"/>
    </row>
    <row r="427" spans="1:9" s="214" customFormat="1" ht="126">
      <c r="A427" s="171"/>
      <c r="B427" s="213" t="s">
        <v>656</v>
      </c>
      <c r="C427" s="138" t="s">
        <v>1183</v>
      </c>
      <c r="D427" s="162" t="s">
        <v>1093</v>
      </c>
      <c r="E427" s="158">
        <v>45</v>
      </c>
      <c r="F427" s="158">
        <v>50</v>
      </c>
      <c r="G427" s="158">
        <v>50</v>
      </c>
      <c r="H427" s="158">
        <f>G427/F427*100</f>
        <v>100</v>
      </c>
      <c r="I427" s="158"/>
    </row>
    <row r="428" spans="1:9" s="214" customFormat="1" ht="32.25" customHeight="1">
      <c r="A428" s="502" t="s">
        <v>657</v>
      </c>
      <c r="B428" s="502"/>
      <c r="C428" s="502"/>
      <c r="D428" s="502"/>
      <c r="E428" s="502"/>
      <c r="F428" s="502"/>
      <c r="G428" s="502"/>
      <c r="H428" s="502"/>
      <c r="I428" s="502"/>
    </row>
    <row r="429" spans="1:9" s="214" customFormat="1" ht="30" customHeight="1">
      <c r="A429" s="491" t="s">
        <v>157</v>
      </c>
      <c r="B429" s="491"/>
      <c r="C429" s="491"/>
      <c r="D429" s="491"/>
      <c r="E429" s="491"/>
      <c r="F429" s="491"/>
      <c r="G429" s="491"/>
      <c r="H429" s="491"/>
      <c r="I429" s="491"/>
    </row>
    <row r="430" spans="1:9" s="214" customFormat="1" ht="108.75" customHeight="1" thickBot="1">
      <c r="A430" s="220"/>
      <c r="B430" s="213" t="s">
        <v>158</v>
      </c>
      <c r="C430" s="223" t="s">
        <v>57</v>
      </c>
      <c r="D430" s="162" t="s">
        <v>1093</v>
      </c>
      <c r="E430" s="212">
        <v>0.9</v>
      </c>
      <c r="F430" s="212">
        <v>0.95</v>
      </c>
      <c r="G430" s="212">
        <v>0.82</v>
      </c>
      <c r="H430" s="216">
        <f>G430/F430*100</f>
        <v>86.31578947368422</v>
      </c>
      <c r="I430" s="220"/>
    </row>
    <row r="431" spans="1:9" s="214" customFormat="1" ht="110.25">
      <c r="A431" s="171"/>
      <c r="B431" s="213" t="s">
        <v>159</v>
      </c>
      <c r="C431" s="138" t="s">
        <v>1183</v>
      </c>
      <c r="D431" s="162" t="s">
        <v>1093</v>
      </c>
      <c r="E431" s="158">
        <v>78.8</v>
      </c>
      <c r="F431" s="158">
        <v>80</v>
      </c>
      <c r="G431" s="158">
        <v>79</v>
      </c>
      <c r="H431" s="216">
        <f>G431/F431*100</f>
        <v>98.75</v>
      </c>
      <c r="I431" s="158"/>
    </row>
    <row r="432" spans="1:9" s="214" customFormat="1" ht="15.75">
      <c r="A432" s="494" t="s">
        <v>160</v>
      </c>
      <c r="B432" s="494"/>
      <c r="C432" s="494"/>
      <c r="D432" s="494"/>
      <c r="E432" s="494"/>
      <c r="F432" s="494"/>
      <c r="G432" s="494"/>
      <c r="H432" s="494"/>
      <c r="I432" s="494"/>
    </row>
    <row r="433" spans="1:9" s="214" customFormat="1" ht="126">
      <c r="A433" s="171"/>
      <c r="B433" s="213" t="s">
        <v>161</v>
      </c>
      <c r="C433" s="138" t="s">
        <v>1183</v>
      </c>
      <c r="D433" s="62" t="s">
        <v>162</v>
      </c>
      <c r="E433" s="158">
        <v>14</v>
      </c>
      <c r="F433" s="158">
        <v>15</v>
      </c>
      <c r="G433" s="158">
        <v>15</v>
      </c>
      <c r="H433" s="158">
        <f>G433/F433*100</f>
        <v>100</v>
      </c>
      <c r="I433" s="158"/>
    </row>
    <row r="434" spans="1:9" s="214" customFormat="1" ht="15.75">
      <c r="A434" s="494" t="s">
        <v>163</v>
      </c>
      <c r="B434" s="494"/>
      <c r="C434" s="494"/>
      <c r="D434" s="494"/>
      <c r="E434" s="494"/>
      <c r="F434" s="494"/>
      <c r="G434" s="494"/>
      <c r="H434" s="494"/>
      <c r="I434" s="494"/>
    </row>
    <row r="435" spans="1:9" s="214" customFormat="1" ht="78.75">
      <c r="A435" s="171"/>
      <c r="B435" s="213" t="s">
        <v>565</v>
      </c>
      <c r="C435" s="138" t="s">
        <v>1183</v>
      </c>
      <c r="D435" s="62" t="s">
        <v>162</v>
      </c>
      <c r="E435" s="158">
        <v>34</v>
      </c>
      <c r="F435" s="158">
        <v>42</v>
      </c>
      <c r="G435" s="158">
        <v>42</v>
      </c>
      <c r="H435" s="158">
        <f>G435/F435*100</f>
        <v>100</v>
      </c>
      <c r="I435" s="158"/>
    </row>
    <row r="436" spans="1:9" s="214" customFormat="1" ht="15.75">
      <c r="A436" s="494" t="s">
        <v>566</v>
      </c>
      <c r="B436" s="494"/>
      <c r="C436" s="494"/>
      <c r="D436" s="494"/>
      <c r="E436" s="494"/>
      <c r="F436" s="494"/>
      <c r="G436" s="494"/>
      <c r="H436" s="494"/>
      <c r="I436" s="494"/>
    </row>
    <row r="437" spans="1:9" s="214" customFormat="1" ht="141.75">
      <c r="A437" s="171"/>
      <c r="B437" s="213" t="s">
        <v>948</v>
      </c>
      <c r="C437" s="138" t="s">
        <v>1183</v>
      </c>
      <c r="D437" s="62" t="s">
        <v>162</v>
      </c>
      <c r="E437" s="158">
        <v>111</v>
      </c>
      <c r="F437" s="158">
        <v>105</v>
      </c>
      <c r="G437" s="158">
        <v>105</v>
      </c>
      <c r="H437" s="158">
        <f>G437/F437*100</f>
        <v>100</v>
      </c>
      <c r="I437" s="158"/>
    </row>
    <row r="438" spans="1:9" s="214" customFormat="1" ht="31.5" customHeight="1">
      <c r="A438" s="491" t="s">
        <v>949</v>
      </c>
      <c r="B438" s="491"/>
      <c r="C438" s="491"/>
      <c r="D438" s="491"/>
      <c r="E438" s="491"/>
      <c r="F438" s="491"/>
      <c r="G438" s="491"/>
      <c r="H438" s="491"/>
      <c r="I438" s="491"/>
    </row>
    <row r="439" spans="1:9" s="214" customFormat="1" ht="157.5">
      <c r="A439" s="171"/>
      <c r="B439" s="213" t="s">
        <v>950</v>
      </c>
      <c r="C439" s="138" t="s">
        <v>1183</v>
      </c>
      <c r="D439" s="62" t="s">
        <v>162</v>
      </c>
      <c r="E439" s="158">
        <v>33</v>
      </c>
      <c r="F439" s="158">
        <v>33</v>
      </c>
      <c r="G439" s="158">
        <v>33</v>
      </c>
      <c r="H439" s="158">
        <f>G439/F439*100</f>
        <v>100</v>
      </c>
      <c r="I439" s="158"/>
    </row>
    <row r="440" spans="1:9" s="214" customFormat="1" ht="30.75" customHeight="1">
      <c r="A440" s="501" t="s">
        <v>951</v>
      </c>
      <c r="B440" s="501"/>
      <c r="C440" s="501"/>
      <c r="D440" s="501"/>
      <c r="E440" s="501"/>
      <c r="F440" s="501"/>
      <c r="G440" s="501"/>
      <c r="H440" s="501"/>
      <c r="I440" s="501"/>
    </row>
    <row r="441" spans="1:9" s="214" customFormat="1" ht="33" customHeight="1">
      <c r="A441" s="491" t="s">
        <v>952</v>
      </c>
      <c r="B441" s="491"/>
      <c r="C441" s="491"/>
      <c r="D441" s="491"/>
      <c r="E441" s="491"/>
      <c r="F441" s="491"/>
      <c r="G441" s="491"/>
      <c r="H441" s="491"/>
      <c r="I441" s="491"/>
    </row>
    <row r="442" spans="1:9" s="214" customFormat="1" ht="189">
      <c r="A442" s="171"/>
      <c r="B442" s="213" t="s">
        <v>953</v>
      </c>
      <c r="C442" s="138" t="s">
        <v>1183</v>
      </c>
      <c r="D442" s="62" t="s">
        <v>162</v>
      </c>
      <c r="E442" s="158"/>
      <c r="F442" s="158">
        <v>4851</v>
      </c>
      <c r="G442" s="158">
        <v>4851</v>
      </c>
      <c r="H442" s="158">
        <f>G442/F442*100</f>
        <v>100</v>
      </c>
      <c r="I442" s="158"/>
    </row>
    <row r="443" spans="1:9" s="214" customFormat="1" ht="15.75">
      <c r="A443" s="493" t="s">
        <v>954</v>
      </c>
      <c r="B443" s="493"/>
      <c r="C443" s="493"/>
      <c r="D443" s="493"/>
      <c r="E443" s="493"/>
      <c r="F443" s="493"/>
      <c r="G443" s="493"/>
      <c r="H443" s="493"/>
      <c r="I443" s="493"/>
    </row>
    <row r="444" spans="1:9" s="214" customFormat="1" ht="15.75">
      <c r="A444" s="494" t="s">
        <v>955</v>
      </c>
      <c r="B444" s="494"/>
      <c r="C444" s="494"/>
      <c r="D444" s="494"/>
      <c r="E444" s="494"/>
      <c r="F444" s="494"/>
      <c r="G444" s="494"/>
      <c r="H444" s="494"/>
      <c r="I444" s="494"/>
    </row>
    <row r="445" spans="1:9" s="214" customFormat="1" ht="126">
      <c r="A445" s="171"/>
      <c r="B445" s="213" t="s">
        <v>956</v>
      </c>
      <c r="C445" s="138" t="s">
        <v>1183</v>
      </c>
      <c r="D445" s="162" t="s">
        <v>1093</v>
      </c>
      <c r="E445" s="158">
        <v>45</v>
      </c>
      <c r="F445" s="158">
        <v>50</v>
      </c>
      <c r="G445" s="158">
        <v>50</v>
      </c>
      <c r="H445" s="158">
        <f>G445/F445*100</f>
        <v>100</v>
      </c>
      <c r="I445" s="158"/>
    </row>
    <row r="446" spans="1:9" s="214" customFormat="1" ht="15.75">
      <c r="A446" s="494" t="s">
        <v>957</v>
      </c>
      <c r="B446" s="494"/>
      <c r="C446" s="494"/>
      <c r="D446" s="494"/>
      <c r="E446" s="494"/>
      <c r="F446" s="494"/>
      <c r="G446" s="494"/>
      <c r="H446" s="494"/>
      <c r="I446" s="494"/>
    </row>
    <row r="447" spans="1:9" s="214" customFormat="1" ht="92.25" customHeight="1">
      <c r="A447" s="171"/>
      <c r="B447" s="213" t="s">
        <v>958</v>
      </c>
      <c r="C447" s="138" t="s">
        <v>1183</v>
      </c>
      <c r="D447" s="165" t="s">
        <v>959</v>
      </c>
      <c r="E447" s="158"/>
      <c r="F447" s="224" t="s">
        <v>960</v>
      </c>
      <c r="G447" s="224" t="s">
        <v>960</v>
      </c>
      <c r="H447" s="158">
        <f>G447/F447*100</f>
        <v>100</v>
      </c>
      <c r="I447" s="158"/>
    </row>
    <row r="448" spans="1:9" s="214" customFormat="1" ht="45.75" customHeight="1">
      <c r="A448" s="492" t="s">
        <v>961</v>
      </c>
      <c r="B448" s="491"/>
      <c r="C448" s="491"/>
      <c r="D448" s="491"/>
      <c r="E448" s="491"/>
      <c r="F448" s="491"/>
      <c r="G448" s="491"/>
      <c r="H448" s="491"/>
      <c r="I448" s="491"/>
    </row>
    <row r="449" spans="1:9" s="214" customFormat="1" ht="78.75">
      <c r="A449" s="171"/>
      <c r="B449" s="213" t="s">
        <v>962</v>
      </c>
      <c r="C449" s="138" t="s">
        <v>1183</v>
      </c>
      <c r="D449" s="62" t="s">
        <v>162</v>
      </c>
      <c r="E449" s="158">
        <v>6</v>
      </c>
      <c r="F449" s="158">
        <v>8</v>
      </c>
      <c r="G449" s="158">
        <v>8</v>
      </c>
      <c r="H449" s="158">
        <f>G449/F449*100</f>
        <v>100</v>
      </c>
      <c r="I449" s="158"/>
    </row>
    <row r="450" spans="1:9" s="214" customFormat="1" ht="15.75">
      <c r="A450" s="494" t="s">
        <v>963</v>
      </c>
      <c r="B450" s="494"/>
      <c r="C450" s="494"/>
      <c r="D450" s="494"/>
      <c r="E450" s="494"/>
      <c r="F450" s="494"/>
      <c r="G450" s="494"/>
      <c r="H450" s="494"/>
      <c r="I450" s="494"/>
    </row>
    <row r="451" spans="1:9" s="214" customFormat="1" ht="78.75">
      <c r="A451" s="171"/>
      <c r="B451" s="213" t="s">
        <v>964</v>
      </c>
      <c r="C451" s="138" t="s">
        <v>1183</v>
      </c>
      <c r="D451" s="62" t="s">
        <v>162</v>
      </c>
      <c r="E451" s="158">
        <v>510</v>
      </c>
      <c r="F451" s="158">
        <v>510</v>
      </c>
      <c r="G451" s="158">
        <v>510</v>
      </c>
      <c r="H451" s="158">
        <f>G451/F451*100</f>
        <v>100</v>
      </c>
      <c r="I451" s="158"/>
    </row>
    <row r="452" spans="1:9" s="214" customFormat="1" ht="15.75">
      <c r="A452" s="494" t="s">
        <v>965</v>
      </c>
      <c r="B452" s="494"/>
      <c r="C452" s="494"/>
      <c r="D452" s="494"/>
      <c r="E452" s="494"/>
      <c r="F452" s="494"/>
      <c r="G452" s="494"/>
      <c r="H452" s="494"/>
      <c r="I452" s="494"/>
    </row>
    <row r="453" spans="1:9" s="214" customFormat="1" ht="88.5" customHeight="1">
      <c r="A453" s="171"/>
      <c r="B453" s="213" t="s">
        <v>966</v>
      </c>
      <c r="C453" s="138" t="s">
        <v>1183</v>
      </c>
      <c r="D453" s="62" t="s">
        <v>162</v>
      </c>
      <c r="E453" s="158">
        <v>50</v>
      </c>
      <c r="F453" s="158">
        <v>50</v>
      </c>
      <c r="G453" s="158">
        <v>50</v>
      </c>
      <c r="H453" s="158">
        <f>G453/F453*100</f>
        <v>100</v>
      </c>
      <c r="I453" s="158"/>
    </row>
    <row r="454" spans="1:9" s="214" customFormat="1" ht="15.75">
      <c r="A454" s="494" t="s">
        <v>967</v>
      </c>
      <c r="B454" s="494"/>
      <c r="C454" s="494"/>
      <c r="D454" s="494"/>
      <c r="E454" s="494"/>
      <c r="F454" s="494"/>
      <c r="G454" s="494"/>
      <c r="H454" s="494"/>
      <c r="I454" s="494"/>
    </row>
    <row r="455" spans="1:9" s="214" customFormat="1" ht="78.75">
      <c r="A455" s="171"/>
      <c r="B455" s="213" t="s">
        <v>968</v>
      </c>
      <c r="C455" s="138" t="s">
        <v>1183</v>
      </c>
      <c r="D455" s="62" t="s">
        <v>969</v>
      </c>
      <c r="E455" s="158"/>
      <c r="F455" s="158">
        <v>43</v>
      </c>
      <c r="G455" s="158">
        <v>43</v>
      </c>
      <c r="H455" s="158">
        <f>G455/F455*100</f>
        <v>100</v>
      </c>
      <c r="I455" s="158"/>
    </row>
    <row r="456" spans="1:9" s="214" customFormat="1" ht="15.75">
      <c r="A456" s="493" t="s">
        <v>970</v>
      </c>
      <c r="B456" s="493"/>
      <c r="C456" s="493"/>
      <c r="D456" s="493"/>
      <c r="E456" s="493"/>
      <c r="F456" s="493"/>
      <c r="G456" s="493"/>
      <c r="H456" s="493"/>
      <c r="I456" s="493"/>
    </row>
    <row r="457" spans="1:9" s="214" customFormat="1" ht="130.5" customHeight="1">
      <c r="A457" s="170"/>
      <c r="B457" s="213" t="s">
        <v>971</v>
      </c>
      <c r="C457" s="138" t="s">
        <v>1183</v>
      </c>
      <c r="D457" s="162" t="s">
        <v>1087</v>
      </c>
      <c r="E457" s="212">
        <v>2</v>
      </c>
      <c r="F457" s="212">
        <v>6</v>
      </c>
      <c r="G457" s="212">
        <v>6</v>
      </c>
      <c r="H457" s="158">
        <f>G457/F457*100</f>
        <v>100</v>
      </c>
      <c r="I457" s="170"/>
    </row>
    <row r="458" spans="1:9" s="214" customFormat="1" ht="94.5">
      <c r="A458" s="171"/>
      <c r="B458" s="213" t="s">
        <v>972</v>
      </c>
      <c r="C458" s="167" t="s">
        <v>1183</v>
      </c>
      <c r="D458" s="162" t="s">
        <v>1093</v>
      </c>
      <c r="E458" s="158">
        <v>43</v>
      </c>
      <c r="F458" s="158">
        <v>45</v>
      </c>
      <c r="G458" s="158">
        <v>45</v>
      </c>
      <c r="H458" s="158">
        <f>G458/F458*100</f>
        <v>100</v>
      </c>
      <c r="I458" s="158"/>
    </row>
    <row r="459" spans="1:9" s="214" customFormat="1" ht="15.75">
      <c r="A459" s="493" t="s">
        <v>973</v>
      </c>
      <c r="B459" s="493"/>
      <c r="C459" s="493"/>
      <c r="D459" s="493"/>
      <c r="E459" s="493"/>
      <c r="F459" s="493"/>
      <c r="G459" s="493"/>
      <c r="H459" s="493"/>
      <c r="I459" s="493"/>
    </row>
    <row r="460" spans="1:9" s="214" customFormat="1" ht="30" customHeight="1">
      <c r="A460" s="491" t="s">
        <v>406</v>
      </c>
      <c r="B460" s="491"/>
      <c r="C460" s="491"/>
      <c r="D460" s="491"/>
      <c r="E460" s="491"/>
      <c r="F460" s="491"/>
      <c r="G460" s="491"/>
      <c r="H460" s="491"/>
      <c r="I460" s="491"/>
    </row>
    <row r="461" spans="1:9" s="214" customFormat="1" ht="94.5">
      <c r="A461" s="171"/>
      <c r="B461" s="213" t="s">
        <v>407</v>
      </c>
      <c r="C461" s="167" t="s">
        <v>1183</v>
      </c>
      <c r="D461" s="162" t="s">
        <v>1087</v>
      </c>
      <c r="E461" s="158">
        <v>3</v>
      </c>
      <c r="F461" s="158">
        <v>6</v>
      </c>
      <c r="G461" s="158">
        <v>6</v>
      </c>
      <c r="H461" s="158">
        <f>G461/F461*100</f>
        <v>100</v>
      </c>
      <c r="I461" s="158"/>
    </row>
    <row r="462" spans="1:9" s="214" customFormat="1" ht="15.75">
      <c r="A462" s="494" t="s">
        <v>408</v>
      </c>
      <c r="B462" s="494"/>
      <c r="C462" s="494"/>
      <c r="D462" s="494"/>
      <c r="E462" s="494"/>
      <c r="F462" s="494"/>
      <c r="G462" s="494"/>
      <c r="H462" s="494"/>
      <c r="I462" s="494"/>
    </row>
    <row r="463" spans="1:9" s="214" customFormat="1" ht="63">
      <c r="A463" s="171"/>
      <c r="B463" s="213" t="s">
        <v>409</v>
      </c>
      <c r="C463" s="167" t="s">
        <v>1183</v>
      </c>
      <c r="D463" s="162" t="s">
        <v>1087</v>
      </c>
      <c r="E463" s="158">
        <v>1</v>
      </c>
      <c r="F463" s="158">
        <v>1</v>
      </c>
      <c r="G463" s="158">
        <v>1</v>
      </c>
      <c r="H463" s="158">
        <f>G463/F463*100</f>
        <v>100</v>
      </c>
      <c r="I463" s="158"/>
    </row>
    <row r="464" spans="1:9" s="214" customFormat="1" ht="15.75">
      <c r="A464" s="494" t="s">
        <v>410</v>
      </c>
      <c r="B464" s="494"/>
      <c r="C464" s="494"/>
      <c r="D464" s="494"/>
      <c r="E464" s="494"/>
      <c r="F464" s="494"/>
      <c r="G464" s="494"/>
      <c r="H464" s="494"/>
      <c r="I464" s="494"/>
    </row>
    <row r="465" spans="1:9" s="214" customFormat="1" ht="94.5">
      <c r="A465" s="171"/>
      <c r="B465" s="213" t="s">
        <v>411</v>
      </c>
      <c r="C465" s="167" t="s">
        <v>1183</v>
      </c>
      <c r="D465" s="162" t="s">
        <v>1087</v>
      </c>
      <c r="E465" s="158">
        <v>0</v>
      </c>
      <c r="F465" s="158">
        <v>0</v>
      </c>
      <c r="G465" s="158">
        <v>0</v>
      </c>
      <c r="H465" s="158" t="e">
        <f>G465/F465*100</f>
        <v>#DIV/0!</v>
      </c>
      <c r="I465" s="158"/>
    </row>
    <row r="466" spans="1:9" s="214" customFormat="1" ht="15.75">
      <c r="A466" s="494" t="s">
        <v>412</v>
      </c>
      <c r="B466" s="494"/>
      <c r="C466" s="494"/>
      <c r="D466" s="494"/>
      <c r="E466" s="494"/>
      <c r="F466" s="494"/>
      <c r="G466" s="494"/>
      <c r="H466" s="494"/>
      <c r="I466" s="494"/>
    </row>
    <row r="467" spans="1:9" s="214" customFormat="1" ht="63">
      <c r="A467" s="171"/>
      <c r="B467" s="213" t="s">
        <v>26</v>
      </c>
      <c r="C467" s="167" t="s">
        <v>1183</v>
      </c>
      <c r="D467" s="162" t="s">
        <v>1087</v>
      </c>
      <c r="E467" s="158">
        <v>0</v>
      </c>
      <c r="F467" s="158">
        <v>0</v>
      </c>
      <c r="G467" s="158">
        <v>0</v>
      </c>
      <c r="H467" s="158" t="e">
        <f>G467/F467*100</f>
        <v>#DIV/0!</v>
      </c>
      <c r="I467" s="158"/>
    </row>
    <row r="468" spans="1:9" s="214" customFormat="1" ht="30" customHeight="1">
      <c r="A468" s="491" t="s">
        <v>27</v>
      </c>
      <c r="B468" s="491"/>
      <c r="C468" s="491"/>
      <c r="D468" s="491"/>
      <c r="E468" s="491"/>
      <c r="F468" s="491"/>
      <c r="G468" s="491"/>
      <c r="H468" s="491"/>
      <c r="I468" s="491"/>
    </row>
    <row r="469" spans="1:9" s="214" customFormat="1" ht="63">
      <c r="A469" s="171"/>
      <c r="B469" s="213" t="s">
        <v>28</v>
      </c>
      <c r="C469" s="167" t="s">
        <v>1183</v>
      </c>
      <c r="D469" s="162" t="s">
        <v>1087</v>
      </c>
      <c r="E469" s="158">
        <v>0</v>
      </c>
      <c r="F469" s="158">
        <v>0</v>
      </c>
      <c r="G469" s="158">
        <v>0</v>
      </c>
      <c r="H469" s="158" t="e">
        <f>G469/F469*100</f>
        <v>#DIV/0!</v>
      </c>
      <c r="I469" s="158"/>
    </row>
    <row r="470" spans="1:9" s="214" customFormat="1" ht="15.75">
      <c r="A470" s="494" t="s">
        <v>29</v>
      </c>
      <c r="B470" s="494"/>
      <c r="C470" s="494"/>
      <c r="D470" s="494"/>
      <c r="E470" s="494"/>
      <c r="F470" s="494"/>
      <c r="G470" s="494"/>
      <c r="H470" s="494"/>
      <c r="I470" s="494"/>
    </row>
    <row r="471" spans="1:9" s="214" customFormat="1" ht="48" customHeight="1">
      <c r="A471" s="171"/>
      <c r="B471" s="213" t="s">
        <v>30</v>
      </c>
      <c r="C471" s="167" t="s">
        <v>1183</v>
      </c>
      <c r="D471" s="162" t="s">
        <v>1087</v>
      </c>
      <c r="E471" s="158"/>
      <c r="F471" s="158">
        <v>2</v>
      </c>
      <c r="G471" s="158">
        <v>2</v>
      </c>
      <c r="H471" s="158">
        <f>G471/F471*100</f>
        <v>100</v>
      </c>
      <c r="I471" s="158"/>
    </row>
    <row r="472" spans="1:9" s="214" customFormat="1" ht="15.75">
      <c r="A472" s="493" t="s">
        <v>31</v>
      </c>
      <c r="B472" s="493"/>
      <c r="C472" s="493"/>
      <c r="D472" s="493"/>
      <c r="E472" s="493"/>
      <c r="F472" s="493"/>
      <c r="G472" s="493"/>
      <c r="H472" s="493"/>
      <c r="I472" s="493"/>
    </row>
    <row r="473" spans="1:9" s="214" customFormat="1" ht="15.75">
      <c r="A473" s="494" t="s">
        <v>32</v>
      </c>
      <c r="B473" s="494"/>
      <c r="C473" s="494"/>
      <c r="D473" s="494"/>
      <c r="E473" s="494"/>
      <c r="F473" s="494"/>
      <c r="G473" s="494"/>
      <c r="H473" s="494"/>
      <c r="I473" s="494"/>
    </row>
    <row r="474" spans="1:9" s="214" customFormat="1" ht="94.5">
      <c r="A474" s="171"/>
      <c r="B474" s="213" t="s">
        <v>33</v>
      </c>
      <c r="C474" s="167" t="s">
        <v>1183</v>
      </c>
      <c r="D474" s="162" t="s">
        <v>1093</v>
      </c>
      <c r="E474" s="158">
        <v>43</v>
      </c>
      <c r="F474" s="158">
        <v>45</v>
      </c>
      <c r="G474" s="158">
        <v>45</v>
      </c>
      <c r="H474" s="158">
        <f>G474/F474*100</f>
        <v>100</v>
      </c>
      <c r="I474" s="158"/>
    </row>
    <row r="475" spans="1:9" s="214" customFormat="1" ht="32.25" customHeight="1">
      <c r="A475" s="492" t="s">
        <v>34</v>
      </c>
      <c r="B475" s="491"/>
      <c r="C475" s="491"/>
      <c r="D475" s="491"/>
      <c r="E475" s="491"/>
      <c r="F475" s="491"/>
      <c r="G475" s="491"/>
      <c r="H475" s="491"/>
      <c r="I475" s="491"/>
    </row>
    <row r="476" spans="1:9" s="214" customFormat="1" ht="63">
      <c r="A476" s="171"/>
      <c r="B476" s="213" t="s">
        <v>35</v>
      </c>
      <c r="C476" s="167" t="s">
        <v>1183</v>
      </c>
      <c r="D476" s="62" t="s">
        <v>162</v>
      </c>
      <c r="E476" s="158">
        <v>32</v>
      </c>
      <c r="F476" s="158">
        <v>60</v>
      </c>
      <c r="G476" s="158">
        <v>60</v>
      </c>
      <c r="H476" s="158">
        <f>G476/F476*100</f>
        <v>100</v>
      </c>
      <c r="I476" s="158"/>
    </row>
    <row r="477" spans="1:9" s="214" customFormat="1" ht="54.75" customHeight="1">
      <c r="A477" s="491" t="s">
        <v>36</v>
      </c>
      <c r="B477" s="491"/>
      <c r="C477" s="491"/>
      <c r="D477" s="491"/>
      <c r="E477" s="491"/>
      <c r="F477" s="491"/>
      <c r="G477" s="491"/>
      <c r="H477" s="491"/>
      <c r="I477" s="491"/>
    </row>
    <row r="478" spans="1:9" s="214" customFormat="1" ht="63">
      <c r="A478" s="171"/>
      <c r="B478" s="213" t="s">
        <v>1156</v>
      </c>
      <c r="C478" s="167" t="s">
        <v>1183</v>
      </c>
      <c r="D478" s="162" t="s">
        <v>1093</v>
      </c>
      <c r="E478" s="158">
        <v>85</v>
      </c>
      <c r="F478" s="158">
        <v>87</v>
      </c>
      <c r="G478" s="158">
        <v>87</v>
      </c>
      <c r="H478" s="158">
        <f>G478/F478*100</f>
        <v>100</v>
      </c>
      <c r="I478" s="158"/>
    </row>
    <row r="479" spans="1:9" s="214" customFormat="1" ht="30.75" customHeight="1">
      <c r="A479" s="492" t="s">
        <v>1157</v>
      </c>
      <c r="B479" s="491"/>
      <c r="C479" s="491"/>
      <c r="D479" s="491"/>
      <c r="E479" s="491"/>
      <c r="F479" s="491"/>
      <c r="G479" s="491"/>
      <c r="H479" s="491"/>
      <c r="I479" s="491"/>
    </row>
    <row r="480" spans="1:9" s="214" customFormat="1" ht="94.5">
      <c r="A480" s="171"/>
      <c r="B480" s="213" t="s">
        <v>600</v>
      </c>
      <c r="C480" s="167" t="s">
        <v>1183</v>
      </c>
      <c r="D480" s="162" t="s">
        <v>1093</v>
      </c>
      <c r="E480" s="158">
        <v>100</v>
      </c>
      <c r="F480" s="158">
        <v>100</v>
      </c>
      <c r="G480" s="158">
        <v>100</v>
      </c>
      <c r="H480" s="158">
        <f>G480/F480*100</f>
        <v>100</v>
      </c>
      <c r="I480" s="158"/>
    </row>
    <row r="481" spans="1:9" s="214" customFormat="1" ht="30.75" customHeight="1">
      <c r="A481" s="491" t="s">
        <v>102</v>
      </c>
      <c r="B481" s="491"/>
      <c r="C481" s="491"/>
      <c r="D481" s="491"/>
      <c r="E481" s="491"/>
      <c r="F481" s="491"/>
      <c r="G481" s="491"/>
      <c r="H481" s="491"/>
      <c r="I481" s="491"/>
    </row>
    <row r="482" spans="1:9" s="214" customFormat="1" ht="94.5">
      <c r="A482" s="171"/>
      <c r="B482" s="213" t="s">
        <v>103</v>
      </c>
      <c r="C482" s="167" t="s">
        <v>1183</v>
      </c>
      <c r="D482" s="62" t="s">
        <v>162</v>
      </c>
      <c r="E482" s="158">
        <v>60</v>
      </c>
      <c r="F482" s="158">
        <v>66</v>
      </c>
      <c r="G482" s="158">
        <v>66</v>
      </c>
      <c r="H482" s="158">
        <f>G482/F482*100</f>
        <v>100</v>
      </c>
      <c r="I482" s="158"/>
    </row>
    <row r="483" spans="1:9" s="214" customFormat="1" ht="30.75" customHeight="1">
      <c r="A483" s="491" t="s">
        <v>104</v>
      </c>
      <c r="B483" s="491"/>
      <c r="C483" s="491"/>
      <c r="D483" s="491"/>
      <c r="E483" s="491"/>
      <c r="F483" s="491"/>
      <c r="G483" s="491"/>
      <c r="H483" s="491"/>
      <c r="I483" s="491"/>
    </row>
    <row r="484" spans="1:9" s="214" customFormat="1" ht="110.25">
      <c r="A484" s="171"/>
      <c r="B484" s="213" t="s">
        <v>816</v>
      </c>
      <c r="C484" s="167" t="s">
        <v>1183</v>
      </c>
      <c r="D484" s="62" t="s">
        <v>162</v>
      </c>
      <c r="E484" s="158"/>
      <c r="F484" s="158">
        <v>260</v>
      </c>
      <c r="G484" s="158">
        <v>260</v>
      </c>
      <c r="H484" s="158">
        <f>G484/F484*100</f>
        <v>100</v>
      </c>
      <c r="I484" s="158"/>
    </row>
    <row r="485" spans="1:9" s="214" customFormat="1" ht="30.75" customHeight="1">
      <c r="A485" s="491" t="s">
        <v>817</v>
      </c>
      <c r="B485" s="491"/>
      <c r="C485" s="491"/>
      <c r="D485" s="491"/>
      <c r="E485" s="491"/>
      <c r="F485" s="491"/>
      <c r="G485" s="491"/>
      <c r="H485" s="491"/>
      <c r="I485" s="491"/>
    </row>
    <row r="486" spans="1:9" s="214" customFormat="1" ht="110.25">
      <c r="A486" s="171"/>
      <c r="B486" s="213" t="s">
        <v>818</v>
      </c>
      <c r="C486" s="167" t="s">
        <v>1183</v>
      </c>
      <c r="D486" s="62" t="s">
        <v>162</v>
      </c>
      <c r="E486" s="158">
        <v>180</v>
      </c>
      <c r="F486" s="158">
        <v>180</v>
      </c>
      <c r="G486" s="158">
        <v>180</v>
      </c>
      <c r="H486" s="158">
        <f>G486/F486*100</f>
        <v>100</v>
      </c>
      <c r="I486" s="158"/>
    </row>
    <row r="487" spans="1:9" s="214" customFormat="1" ht="15.75">
      <c r="A487" s="494" t="s">
        <v>819</v>
      </c>
      <c r="B487" s="494"/>
      <c r="C487" s="494"/>
      <c r="D487" s="494"/>
      <c r="E487" s="494"/>
      <c r="F487" s="494"/>
      <c r="G487" s="494"/>
      <c r="H487" s="494"/>
      <c r="I487" s="494"/>
    </row>
    <row r="488" spans="1:9" s="214" customFormat="1" ht="94.5">
      <c r="A488" s="171"/>
      <c r="B488" s="213" t="s">
        <v>820</v>
      </c>
      <c r="C488" s="167" t="s">
        <v>1183</v>
      </c>
      <c r="D488" s="62" t="s">
        <v>162</v>
      </c>
      <c r="E488" s="158">
        <v>5</v>
      </c>
      <c r="F488" s="158">
        <v>5</v>
      </c>
      <c r="G488" s="158">
        <v>5</v>
      </c>
      <c r="H488" s="158">
        <f>G488/F488*100</f>
        <v>100</v>
      </c>
      <c r="I488" s="158"/>
    </row>
    <row r="489" spans="1:9" s="214" customFormat="1" ht="30" customHeight="1">
      <c r="A489" s="492" t="s">
        <v>821</v>
      </c>
      <c r="B489" s="491"/>
      <c r="C489" s="491"/>
      <c r="D489" s="491"/>
      <c r="E489" s="491"/>
      <c r="F489" s="491"/>
      <c r="G489" s="491"/>
      <c r="H489" s="491"/>
      <c r="I489" s="491"/>
    </row>
    <row r="490" spans="1:9" s="214" customFormat="1" ht="63">
      <c r="A490" s="171"/>
      <c r="B490" s="213" t="s">
        <v>822</v>
      </c>
      <c r="C490" s="158"/>
      <c r="D490" s="62" t="s">
        <v>162</v>
      </c>
      <c r="E490" s="158"/>
      <c r="F490" s="158">
        <v>300</v>
      </c>
      <c r="G490" s="158">
        <v>300</v>
      </c>
      <c r="H490" s="158">
        <f>G490/F490*100</f>
        <v>100</v>
      </c>
      <c r="I490" s="158"/>
    </row>
    <row r="491" spans="1:9" s="214" customFormat="1" ht="15.75">
      <c r="A491" s="494" t="s">
        <v>823</v>
      </c>
      <c r="B491" s="494"/>
      <c r="C491" s="494"/>
      <c r="D491" s="494"/>
      <c r="E491" s="494"/>
      <c r="F491" s="494"/>
      <c r="G491" s="494"/>
      <c r="H491" s="494"/>
      <c r="I491" s="494"/>
    </row>
    <row r="492" spans="1:9" s="214" customFormat="1" ht="63">
      <c r="A492" s="171"/>
      <c r="B492" s="213" t="s">
        <v>824</v>
      </c>
      <c r="C492" s="167" t="s">
        <v>1183</v>
      </c>
      <c r="D492" s="62" t="s">
        <v>1087</v>
      </c>
      <c r="E492" s="158">
        <v>0</v>
      </c>
      <c r="F492" s="158">
        <v>0</v>
      </c>
      <c r="G492" s="158">
        <v>0</v>
      </c>
      <c r="H492" s="158" t="e">
        <f>G492/F492*100</f>
        <v>#DIV/0!</v>
      </c>
      <c r="I492" s="158"/>
    </row>
    <row r="493" spans="1:9" s="214" customFormat="1" ht="21" customHeight="1">
      <c r="A493" s="498" t="s">
        <v>825</v>
      </c>
      <c r="B493" s="499"/>
      <c r="C493" s="499"/>
      <c r="D493" s="499"/>
      <c r="E493" s="499"/>
      <c r="F493" s="499"/>
      <c r="G493" s="499"/>
      <c r="H493" s="499"/>
      <c r="I493" s="500"/>
    </row>
    <row r="494" spans="1:9" s="214" customFormat="1" ht="15.75">
      <c r="A494" s="494" t="s">
        <v>826</v>
      </c>
      <c r="B494" s="494"/>
      <c r="C494" s="494"/>
      <c r="D494" s="494"/>
      <c r="E494" s="494"/>
      <c r="F494" s="494"/>
      <c r="G494" s="494"/>
      <c r="H494" s="494"/>
      <c r="I494" s="494"/>
    </row>
    <row r="495" spans="1:9" s="214" customFormat="1" ht="60" customHeight="1">
      <c r="A495" s="171"/>
      <c r="B495" s="213" t="s">
        <v>827</v>
      </c>
      <c r="C495" s="167" t="s">
        <v>1183</v>
      </c>
      <c r="D495" s="62" t="s">
        <v>1087</v>
      </c>
      <c r="E495" s="158">
        <v>11</v>
      </c>
      <c r="F495" s="158">
        <v>11</v>
      </c>
      <c r="G495" s="158">
        <v>11</v>
      </c>
      <c r="H495" s="158">
        <f>G495/F495*100</f>
        <v>100</v>
      </c>
      <c r="I495" s="158"/>
    </row>
    <row r="496" spans="1:9" s="214" customFormat="1" ht="15.75">
      <c r="A496" s="493" t="s">
        <v>828</v>
      </c>
      <c r="B496" s="493"/>
      <c r="C496" s="493"/>
      <c r="D496" s="493"/>
      <c r="E496" s="493"/>
      <c r="F496" s="493"/>
      <c r="G496" s="493"/>
      <c r="H496" s="493"/>
      <c r="I496" s="493"/>
    </row>
    <row r="497" spans="1:9" s="214" customFormat="1" ht="73.5" customHeight="1">
      <c r="A497" s="171"/>
      <c r="B497" s="213" t="s">
        <v>829</v>
      </c>
      <c r="C497" s="167" t="s">
        <v>1183</v>
      </c>
      <c r="D497" s="62" t="s">
        <v>1087</v>
      </c>
      <c r="E497" s="158">
        <v>5</v>
      </c>
      <c r="F497" s="158">
        <v>14</v>
      </c>
      <c r="G497" s="158">
        <v>8</v>
      </c>
      <c r="H497" s="216">
        <f>G497/F497*100</f>
        <v>57.14285714285714</v>
      </c>
      <c r="I497" s="158"/>
    </row>
    <row r="498" spans="1:9" s="214" customFormat="1" ht="15.75">
      <c r="A498" s="493" t="s">
        <v>830</v>
      </c>
      <c r="B498" s="493"/>
      <c r="C498" s="493"/>
      <c r="D498" s="493"/>
      <c r="E498" s="493"/>
      <c r="F498" s="493"/>
      <c r="G498" s="493"/>
      <c r="H498" s="493"/>
      <c r="I498" s="493"/>
    </row>
    <row r="499" spans="1:9" s="214" customFormat="1" ht="33" customHeight="1">
      <c r="A499" s="491" t="s">
        <v>831</v>
      </c>
      <c r="B499" s="491"/>
      <c r="C499" s="491"/>
      <c r="D499" s="491"/>
      <c r="E499" s="491"/>
      <c r="F499" s="491"/>
      <c r="G499" s="491"/>
      <c r="H499" s="491"/>
      <c r="I499" s="491"/>
    </row>
    <row r="500" spans="1:9" s="214" customFormat="1" ht="126">
      <c r="A500" s="171"/>
      <c r="B500" s="213" t="s">
        <v>832</v>
      </c>
      <c r="C500" s="167" t="s">
        <v>1183</v>
      </c>
      <c r="D500" s="62" t="s">
        <v>1087</v>
      </c>
      <c r="E500" s="158">
        <v>5</v>
      </c>
      <c r="F500" s="158">
        <v>10</v>
      </c>
      <c r="G500" s="158">
        <v>4</v>
      </c>
      <c r="H500" s="158">
        <f>G500/F500*100</f>
        <v>40</v>
      </c>
      <c r="I500" s="158"/>
    </row>
    <row r="501" spans="1:9" s="214" customFormat="1" ht="31.5" customHeight="1">
      <c r="A501" s="492" t="s">
        <v>833</v>
      </c>
      <c r="B501" s="491"/>
      <c r="C501" s="491"/>
      <c r="D501" s="491"/>
      <c r="E501" s="491"/>
      <c r="F501" s="491"/>
      <c r="G501" s="491"/>
      <c r="H501" s="491"/>
      <c r="I501" s="491"/>
    </row>
    <row r="502" spans="1:9" s="214" customFormat="1" ht="189">
      <c r="A502" s="171"/>
      <c r="B502" s="213" t="s">
        <v>834</v>
      </c>
      <c r="C502" s="158"/>
      <c r="D502" s="62" t="s">
        <v>835</v>
      </c>
      <c r="E502" s="158">
        <v>0</v>
      </c>
      <c r="F502" s="158">
        <v>1</v>
      </c>
      <c r="G502" s="158">
        <v>1</v>
      </c>
      <c r="H502" s="158">
        <f>G502/F502*100</f>
        <v>100</v>
      </c>
      <c r="I502" s="158"/>
    </row>
    <row r="503" spans="1:9" s="214" customFormat="1" ht="45" customHeight="1">
      <c r="A503" s="492" t="s">
        <v>836</v>
      </c>
      <c r="B503" s="491"/>
      <c r="C503" s="491"/>
      <c r="D503" s="491"/>
      <c r="E503" s="491"/>
      <c r="F503" s="491"/>
      <c r="G503" s="491"/>
      <c r="H503" s="491"/>
      <c r="I503" s="491"/>
    </row>
    <row r="504" spans="1:9" s="214" customFormat="1" ht="173.25">
      <c r="A504" s="171"/>
      <c r="B504" s="213" t="s">
        <v>837</v>
      </c>
      <c r="C504" s="158"/>
      <c r="D504" s="62" t="s">
        <v>838</v>
      </c>
      <c r="E504" s="158">
        <v>0</v>
      </c>
      <c r="F504" s="158">
        <v>3</v>
      </c>
      <c r="G504" s="158">
        <v>3</v>
      </c>
      <c r="H504" s="158">
        <f>G504/F504*100</f>
        <v>100</v>
      </c>
      <c r="I504" s="158"/>
    </row>
    <row r="505" spans="1:9" s="214" customFormat="1" ht="15.75">
      <c r="A505" s="493" t="s">
        <v>839</v>
      </c>
      <c r="B505" s="493"/>
      <c r="C505" s="493"/>
      <c r="D505" s="493"/>
      <c r="E505" s="493"/>
      <c r="F505" s="493"/>
      <c r="G505" s="493"/>
      <c r="H505" s="493"/>
      <c r="I505" s="493"/>
    </row>
    <row r="506" spans="1:9" s="214" customFormat="1" ht="78.75">
      <c r="A506" s="171"/>
      <c r="B506" s="213" t="s">
        <v>840</v>
      </c>
      <c r="C506" s="158"/>
      <c r="D506" s="162" t="s">
        <v>1093</v>
      </c>
      <c r="E506" s="158"/>
      <c r="F506" s="158">
        <v>95</v>
      </c>
      <c r="G506" s="158">
        <v>95</v>
      </c>
      <c r="H506" s="158">
        <f>G506/F506*100</f>
        <v>100</v>
      </c>
      <c r="I506" s="158"/>
    </row>
    <row r="507" spans="1:9" s="214" customFormat="1" ht="15.75">
      <c r="A507" s="493" t="s">
        <v>841</v>
      </c>
      <c r="B507" s="493"/>
      <c r="C507" s="493"/>
      <c r="D507" s="493"/>
      <c r="E507" s="493"/>
      <c r="F507" s="493"/>
      <c r="G507" s="493"/>
      <c r="H507" s="493"/>
      <c r="I507" s="493"/>
    </row>
    <row r="508" spans="1:9" s="214" customFormat="1" ht="15.75">
      <c r="A508" s="494" t="s">
        <v>842</v>
      </c>
      <c r="B508" s="494"/>
      <c r="C508" s="494"/>
      <c r="D508" s="494"/>
      <c r="E508" s="494"/>
      <c r="F508" s="494"/>
      <c r="G508" s="494"/>
      <c r="H508" s="494"/>
      <c r="I508" s="494"/>
    </row>
    <row r="509" spans="1:9" s="214" customFormat="1" ht="63">
      <c r="A509" s="171"/>
      <c r="B509" s="213" t="s">
        <v>843</v>
      </c>
      <c r="C509" s="158"/>
      <c r="D509" s="162" t="s">
        <v>1093</v>
      </c>
      <c r="E509" s="158"/>
      <c r="F509" s="158">
        <v>95</v>
      </c>
      <c r="G509" s="158">
        <v>95</v>
      </c>
      <c r="H509" s="158">
        <f>G509/F509*100</f>
        <v>100</v>
      </c>
      <c r="I509" s="158"/>
    </row>
    <row r="510" spans="1:9" s="214" customFormat="1" ht="31.5" customHeight="1">
      <c r="A510" s="491" t="s">
        <v>844</v>
      </c>
      <c r="B510" s="491"/>
      <c r="C510" s="491"/>
      <c r="D510" s="491"/>
      <c r="E510" s="491"/>
      <c r="F510" s="491"/>
      <c r="G510" s="491"/>
      <c r="H510" s="491"/>
      <c r="I510" s="491"/>
    </row>
    <row r="511" spans="1:9" s="214" customFormat="1" ht="35.25" customHeight="1">
      <c r="A511" s="171"/>
      <c r="B511" s="213" t="s">
        <v>845</v>
      </c>
      <c r="C511" s="167" t="s">
        <v>1183</v>
      </c>
      <c r="D511" s="167" t="s">
        <v>846</v>
      </c>
      <c r="E511" s="158"/>
      <c r="F511" s="158">
        <v>95</v>
      </c>
      <c r="G511" s="158">
        <v>95</v>
      </c>
      <c r="H511" s="158">
        <f>G511/F511*100</f>
        <v>100</v>
      </c>
      <c r="I511" s="158"/>
    </row>
    <row r="512" spans="1:9" s="214" customFormat="1" ht="15.75">
      <c r="A512" s="494" t="s">
        <v>847</v>
      </c>
      <c r="B512" s="494"/>
      <c r="C512" s="494"/>
      <c r="D512" s="494"/>
      <c r="E512" s="494"/>
      <c r="F512" s="494"/>
      <c r="G512" s="494"/>
      <c r="H512" s="494"/>
      <c r="I512" s="494"/>
    </row>
    <row r="513" spans="1:9" s="214" customFormat="1" ht="47.25">
      <c r="A513" s="171"/>
      <c r="B513" s="213" t="s">
        <v>974</v>
      </c>
      <c r="C513" s="167" t="s">
        <v>1183</v>
      </c>
      <c r="D513" s="162" t="s">
        <v>1093</v>
      </c>
      <c r="E513" s="158"/>
      <c r="F513" s="158">
        <v>100</v>
      </c>
      <c r="G513" s="158">
        <v>100</v>
      </c>
      <c r="H513" s="158">
        <f>G513/F513*100</f>
        <v>100</v>
      </c>
      <c r="I513" s="158"/>
    </row>
    <row r="514" spans="1:9" s="214" customFormat="1" ht="15.75">
      <c r="A514" s="494" t="s">
        <v>975</v>
      </c>
      <c r="B514" s="494"/>
      <c r="C514" s="494"/>
      <c r="D514" s="494"/>
      <c r="E514" s="494"/>
      <c r="F514" s="494"/>
      <c r="G514" s="494"/>
      <c r="H514" s="494"/>
      <c r="I514" s="494"/>
    </row>
    <row r="515" spans="1:9" s="214" customFormat="1" ht="189">
      <c r="A515" s="171"/>
      <c r="B515" s="213" t="s">
        <v>976</v>
      </c>
      <c r="C515" s="167" t="s">
        <v>1183</v>
      </c>
      <c r="D515" s="162" t="s">
        <v>1093</v>
      </c>
      <c r="E515" s="158">
        <v>100</v>
      </c>
      <c r="F515" s="158">
        <v>100</v>
      </c>
      <c r="G515" s="158">
        <v>100</v>
      </c>
      <c r="H515" s="158">
        <f>G515/F515*100</f>
        <v>100</v>
      </c>
      <c r="I515" s="158"/>
    </row>
    <row r="516" spans="1:9" s="214" customFormat="1" ht="15.75">
      <c r="A516" s="494" t="s">
        <v>977</v>
      </c>
      <c r="B516" s="494"/>
      <c r="C516" s="494"/>
      <c r="D516" s="494"/>
      <c r="E516" s="494"/>
      <c r="F516" s="494"/>
      <c r="G516" s="494"/>
      <c r="H516" s="494"/>
      <c r="I516" s="494"/>
    </row>
    <row r="517" spans="1:9" s="214" customFormat="1" ht="78.75">
      <c r="A517" s="171"/>
      <c r="B517" s="213" t="s">
        <v>978</v>
      </c>
      <c r="C517" s="138"/>
      <c r="D517" s="62" t="s">
        <v>838</v>
      </c>
      <c r="E517" s="158">
        <v>110</v>
      </c>
      <c r="F517" s="158">
        <v>120</v>
      </c>
      <c r="G517" s="158">
        <v>120</v>
      </c>
      <c r="H517" s="158">
        <f>G517/F517*100</f>
        <v>100</v>
      </c>
      <c r="I517" s="158"/>
    </row>
    <row r="518" spans="1:9" s="208" customFormat="1" ht="78.75">
      <c r="A518" s="209" t="s">
        <v>195</v>
      </c>
      <c r="B518" s="207" t="s">
        <v>208</v>
      </c>
      <c r="C518" s="210"/>
      <c r="D518" s="210"/>
      <c r="E518" s="210"/>
      <c r="F518" s="210"/>
      <c r="G518" s="210"/>
      <c r="H518" s="210"/>
      <c r="I518" s="211"/>
    </row>
    <row r="519" spans="1:9" ht="31.5">
      <c r="A519" s="198">
        <v>1</v>
      </c>
      <c r="B519" s="199" t="s">
        <v>1047</v>
      </c>
      <c r="C519" s="200"/>
      <c r="D519" s="200"/>
      <c r="E519" s="200"/>
      <c r="F519" s="200"/>
      <c r="G519" s="200"/>
      <c r="H519" s="200"/>
      <c r="I519" s="201"/>
    </row>
    <row r="520" spans="1:9" ht="63">
      <c r="A520" s="198"/>
      <c r="B520" s="199" t="s">
        <v>1048</v>
      </c>
      <c r="C520" s="202" t="s">
        <v>1183</v>
      </c>
      <c r="D520" s="203" t="s">
        <v>309</v>
      </c>
      <c r="E520" s="203">
        <v>29</v>
      </c>
      <c r="F520" s="203">
        <v>30</v>
      </c>
      <c r="G520" s="203">
        <v>30</v>
      </c>
      <c r="H520" s="203">
        <v>100</v>
      </c>
      <c r="I520" s="201"/>
    </row>
    <row r="521" spans="1:9" ht="110.25">
      <c r="A521" s="198"/>
      <c r="B521" s="199" t="s">
        <v>1049</v>
      </c>
      <c r="C521" s="202" t="s">
        <v>1183</v>
      </c>
      <c r="D521" s="203" t="s">
        <v>309</v>
      </c>
      <c r="E521" s="203">
        <v>42</v>
      </c>
      <c r="F521" s="203">
        <v>44</v>
      </c>
      <c r="G521" s="203">
        <v>44</v>
      </c>
      <c r="H521" s="203">
        <v>100</v>
      </c>
      <c r="I521" s="201"/>
    </row>
    <row r="522" spans="1:9" ht="63">
      <c r="A522" s="198"/>
      <c r="B522" s="199" t="s">
        <v>1050</v>
      </c>
      <c r="C522" s="202"/>
      <c r="D522" s="203" t="s">
        <v>309</v>
      </c>
      <c r="E522" s="203">
        <v>1</v>
      </c>
      <c r="F522" s="203">
        <v>1.05</v>
      </c>
      <c r="G522" s="203">
        <v>1.04</v>
      </c>
      <c r="H522" s="324">
        <f>G522/F522*100</f>
        <v>99.04761904761905</v>
      </c>
      <c r="I522" s="204" t="s">
        <v>1051</v>
      </c>
    </row>
    <row r="523" spans="1:9" ht="47.25">
      <c r="A523" s="198"/>
      <c r="B523" s="199" t="s">
        <v>1052</v>
      </c>
      <c r="C523" s="202" t="s">
        <v>1183</v>
      </c>
      <c r="D523" s="203" t="s">
        <v>309</v>
      </c>
      <c r="E523" s="203">
        <v>4.7</v>
      </c>
      <c r="F523" s="203">
        <v>4.9</v>
      </c>
      <c r="G523" s="203">
        <v>4.9</v>
      </c>
      <c r="H523" s="203">
        <v>100</v>
      </c>
      <c r="I523" s="201"/>
    </row>
    <row r="524" spans="1:9" ht="31.5">
      <c r="A524" s="198"/>
      <c r="B524" s="199" t="s">
        <v>1053</v>
      </c>
      <c r="C524" s="202" t="s">
        <v>1183</v>
      </c>
      <c r="D524" s="203" t="s">
        <v>1054</v>
      </c>
      <c r="E524" s="203">
        <v>70.8</v>
      </c>
      <c r="F524" s="203">
        <v>71</v>
      </c>
      <c r="G524" s="203">
        <v>70.4</v>
      </c>
      <c r="H524" s="323">
        <f>70.4/71*100</f>
        <v>99.1549295774648</v>
      </c>
      <c r="I524" s="204" t="s">
        <v>1055</v>
      </c>
    </row>
    <row r="525" spans="1:9" ht="31.5">
      <c r="A525" s="205"/>
      <c r="B525" s="206" t="s">
        <v>894</v>
      </c>
      <c r="C525" s="202" t="s">
        <v>1183</v>
      </c>
      <c r="D525" s="203" t="s">
        <v>309</v>
      </c>
      <c r="E525" s="203">
        <v>31.6</v>
      </c>
      <c r="F525" s="203">
        <v>32.6</v>
      </c>
      <c r="G525" s="203">
        <v>32.6</v>
      </c>
      <c r="H525" s="203">
        <v>100</v>
      </c>
      <c r="I525" s="201"/>
    </row>
    <row r="526" spans="1:9" ht="15">
      <c r="A526" s="120" t="s">
        <v>895</v>
      </c>
      <c r="B526" s="121"/>
      <c r="C526" s="122"/>
      <c r="D526" s="122"/>
      <c r="E526" s="122"/>
      <c r="F526" s="122"/>
      <c r="G526" s="122"/>
      <c r="H526" s="122"/>
      <c r="I526" s="123"/>
    </row>
    <row r="527" spans="1:9" ht="30">
      <c r="A527" s="120" t="s">
        <v>1186</v>
      </c>
      <c r="B527" s="114" t="s">
        <v>1047</v>
      </c>
      <c r="C527" s="115"/>
      <c r="D527" s="115"/>
      <c r="E527" s="115"/>
      <c r="F527" s="115"/>
      <c r="G527" s="115"/>
      <c r="H527" s="115"/>
      <c r="I527" s="116"/>
    </row>
    <row r="528" spans="1:9" ht="60">
      <c r="A528" s="120"/>
      <c r="B528" s="114" t="s">
        <v>1048</v>
      </c>
      <c r="C528" s="117" t="s">
        <v>1183</v>
      </c>
      <c r="D528" s="118" t="s">
        <v>309</v>
      </c>
      <c r="E528" s="118">
        <v>29</v>
      </c>
      <c r="F528" s="118">
        <v>30</v>
      </c>
      <c r="G528" s="118">
        <v>30</v>
      </c>
      <c r="H528" s="118">
        <v>100</v>
      </c>
      <c r="I528" s="116"/>
    </row>
    <row r="529" spans="1:9" ht="105">
      <c r="A529" s="120"/>
      <c r="B529" s="114" t="s">
        <v>1049</v>
      </c>
      <c r="C529" s="117" t="s">
        <v>1183</v>
      </c>
      <c r="D529" s="118" t="s">
        <v>309</v>
      </c>
      <c r="E529" s="118">
        <v>42</v>
      </c>
      <c r="F529" s="118">
        <v>44</v>
      </c>
      <c r="G529" s="118">
        <v>44</v>
      </c>
      <c r="H529" s="118">
        <v>100</v>
      </c>
      <c r="I529" s="116"/>
    </row>
    <row r="530" spans="1:9" ht="75">
      <c r="A530" s="120"/>
      <c r="B530" s="124" t="s">
        <v>1050</v>
      </c>
      <c r="C530" s="115"/>
      <c r="D530" s="118" t="s">
        <v>309</v>
      </c>
      <c r="E530" s="118">
        <v>1</v>
      </c>
      <c r="F530" s="118">
        <v>1.05</v>
      </c>
      <c r="G530" s="118">
        <v>1.04</v>
      </c>
      <c r="H530" s="325">
        <f>G530/F530*100</f>
        <v>99.04761904761905</v>
      </c>
      <c r="I530" s="119" t="s">
        <v>1051</v>
      </c>
    </row>
    <row r="531" spans="1:9" ht="15">
      <c r="A531" s="521" t="s">
        <v>896</v>
      </c>
      <c r="B531" s="522"/>
      <c r="C531" s="522"/>
      <c r="D531" s="522"/>
      <c r="E531" s="522"/>
      <c r="F531" s="522"/>
      <c r="G531" s="522"/>
      <c r="H531" s="522"/>
      <c r="I531" s="523"/>
    </row>
    <row r="532" spans="1:9" ht="45">
      <c r="A532" s="125" t="s">
        <v>240</v>
      </c>
      <c r="B532" s="114" t="s">
        <v>897</v>
      </c>
      <c r="C532" s="115"/>
      <c r="D532" s="115"/>
      <c r="E532" s="115"/>
      <c r="F532" s="115"/>
      <c r="G532" s="115"/>
      <c r="H532" s="115"/>
      <c r="I532" s="116"/>
    </row>
    <row r="533" spans="1:9" ht="105">
      <c r="A533" s="125"/>
      <c r="B533" s="114" t="s">
        <v>1049</v>
      </c>
      <c r="C533" s="117" t="s">
        <v>1183</v>
      </c>
      <c r="D533" s="118" t="s">
        <v>309</v>
      </c>
      <c r="E533" s="118">
        <v>44</v>
      </c>
      <c r="F533" s="118">
        <v>46</v>
      </c>
      <c r="G533" s="118">
        <v>46</v>
      </c>
      <c r="H533" s="118">
        <v>100</v>
      </c>
      <c r="I533" s="116"/>
    </row>
    <row r="534" spans="1:9" ht="45">
      <c r="A534" s="120"/>
      <c r="B534" s="114" t="s">
        <v>898</v>
      </c>
      <c r="C534" s="117" t="s">
        <v>899</v>
      </c>
      <c r="D534" s="118" t="s">
        <v>309</v>
      </c>
      <c r="E534" s="118">
        <v>95</v>
      </c>
      <c r="F534" s="118">
        <v>95</v>
      </c>
      <c r="G534" s="118">
        <v>95</v>
      </c>
      <c r="H534" s="118">
        <v>100</v>
      </c>
      <c r="I534" s="116"/>
    </row>
    <row r="535" spans="1:9" ht="15">
      <c r="A535" s="126" t="s">
        <v>900</v>
      </c>
      <c r="B535" s="127"/>
      <c r="C535" s="127"/>
      <c r="D535" s="127"/>
      <c r="E535" s="127"/>
      <c r="F535" s="127"/>
      <c r="G535" s="127"/>
      <c r="H535" s="127"/>
      <c r="I535" s="128"/>
    </row>
    <row r="536" spans="1:9" ht="45">
      <c r="A536" s="126" t="s">
        <v>585</v>
      </c>
      <c r="B536" s="129" t="s">
        <v>897</v>
      </c>
      <c r="C536" s="127"/>
      <c r="D536" s="127"/>
      <c r="E536" s="127"/>
      <c r="F536" s="127"/>
      <c r="G536" s="127"/>
      <c r="H536" s="127"/>
      <c r="I536" s="128"/>
    </row>
    <row r="537" spans="1:9" ht="60">
      <c r="A537" s="126"/>
      <c r="B537" s="129" t="s">
        <v>1048</v>
      </c>
      <c r="C537" s="130" t="s">
        <v>1183</v>
      </c>
      <c r="D537" s="131" t="s">
        <v>309</v>
      </c>
      <c r="E537" s="131">
        <v>29</v>
      </c>
      <c r="F537" s="131">
        <v>30</v>
      </c>
      <c r="G537" s="131">
        <v>30</v>
      </c>
      <c r="H537" s="131">
        <v>100</v>
      </c>
      <c r="I537" s="128"/>
    </row>
    <row r="538" spans="1:9" ht="12.75">
      <c r="A538" s="524" t="s">
        <v>901</v>
      </c>
      <c r="B538" s="525"/>
      <c r="C538" s="525"/>
      <c r="D538" s="525"/>
      <c r="E538" s="525"/>
      <c r="F538" s="525"/>
      <c r="G538" s="525"/>
      <c r="H538" s="525"/>
      <c r="I538" s="526"/>
    </row>
    <row r="539" spans="1:9" ht="45">
      <c r="A539" s="126" t="s">
        <v>587</v>
      </c>
      <c r="B539" s="129" t="s">
        <v>897</v>
      </c>
      <c r="C539" s="127"/>
      <c r="D539" s="127"/>
      <c r="E539" s="127"/>
      <c r="F539" s="127"/>
      <c r="G539" s="127"/>
      <c r="H539" s="127"/>
      <c r="I539" s="128"/>
    </row>
    <row r="540" spans="1:9" ht="90">
      <c r="A540" s="126"/>
      <c r="B540" s="132" t="s">
        <v>902</v>
      </c>
      <c r="C540" s="132" t="s">
        <v>1183</v>
      </c>
      <c r="D540" s="131" t="s">
        <v>870</v>
      </c>
      <c r="E540" s="131">
        <v>12</v>
      </c>
      <c r="F540" s="131">
        <v>12</v>
      </c>
      <c r="G540" s="131">
        <v>12</v>
      </c>
      <c r="H540" s="131">
        <v>100</v>
      </c>
      <c r="I540" s="128"/>
    </row>
    <row r="541" spans="1:9" ht="15">
      <c r="A541" s="126" t="s">
        <v>903</v>
      </c>
      <c r="B541" s="129"/>
      <c r="C541" s="127"/>
      <c r="D541" s="127"/>
      <c r="E541" s="127"/>
      <c r="F541" s="127"/>
      <c r="G541" s="127"/>
      <c r="H541" s="127"/>
      <c r="I541" s="128"/>
    </row>
    <row r="542" spans="1:9" ht="30">
      <c r="A542" s="126" t="s">
        <v>591</v>
      </c>
      <c r="B542" s="129" t="s">
        <v>1047</v>
      </c>
      <c r="C542" s="127"/>
      <c r="D542" s="127"/>
      <c r="E542" s="127"/>
      <c r="F542" s="127"/>
      <c r="G542" s="127"/>
      <c r="H542" s="127"/>
      <c r="I542" s="128"/>
    </row>
    <row r="543" spans="1:9" ht="45">
      <c r="A543" s="126"/>
      <c r="B543" s="129" t="s">
        <v>1052</v>
      </c>
      <c r="C543" s="132" t="s">
        <v>1183</v>
      </c>
      <c r="D543" s="131" t="s">
        <v>309</v>
      </c>
      <c r="E543" s="131">
        <v>4.7</v>
      </c>
      <c r="F543" s="131">
        <v>4.9</v>
      </c>
      <c r="G543" s="131">
        <v>4.9</v>
      </c>
      <c r="H543" s="131">
        <v>100</v>
      </c>
      <c r="I543" s="128"/>
    </row>
    <row r="544" spans="1:9" ht="12.75">
      <c r="A544" s="524" t="s">
        <v>904</v>
      </c>
      <c r="B544" s="525"/>
      <c r="C544" s="525"/>
      <c r="D544" s="525"/>
      <c r="E544" s="525"/>
      <c r="F544" s="525"/>
      <c r="G544" s="525"/>
      <c r="H544" s="525"/>
      <c r="I544" s="526"/>
    </row>
    <row r="545" spans="1:9" ht="45">
      <c r="A545" s="126" t="s">
        <v>1190</v>
      </c>
      <c r="B545" s="129" t="s">
        <v>905</v>
      </c>
      <c r="C545" s="132"/>
      <c r="D545" s="131"/>
      <c r="E545" s="131"/>
      <c r="F545" s="131"/>
      <c r="G545" s="131"/>
      <c r="H545" s="131"/>
      <c r="I545" s="128"/>
    </row>
    <row r="546" spans="1:9" ht="45">
      <c r="A546" s="126"/>
      <c r="B546" s="129" t="s">
        <v>898</v>
      </c>
      <c r="C546" s="132" t="s">
        <v>899</v>
      </c>
      <c r="D546" s="131" t="s">
        <v>309</v>
      </c>
      <c r="E546" s="131">
        <v>95</v>
      </c>
      <c r="F546" s="131">
        <v>95</v>
      </c>
      <c r="G546" s="131">
        <v>95</v>
      </c>
      <c r="H546" s="131">
        <v>100</v>
      </c>
      <c r="I546" s="128"/>
    </row>
    <row r="547" spans="1:9" ht="15">
      <c r="A547" s="126" t="s">
        <v>906</v>
      </c>
      <c r="B547" s="129"/>
      <c r="C547" s="132"/>
      <c r="D547" s="131"/>
      <c r="E547" s="131"/>
      <c r="F547" s="131"/>
      <c r="G547" s="131"/>
      <c r="H547" s="131"/>
      <c r="I547" s="128"/>
    </row>
    <row r="548" spans="1:9" ht="30">
      <c r="A548" s="133" t="s">
        <v>393</v>
      </c>
      <c r="B548" s="129" t="s">
        <v>907</v>
      </c>
      <c r="C548" s="132"/>
      <c r="D548" s="131"/>
      <c r="E548" s="131"/>
      <c r="F548" s="131"/>
      <c r="G548" s="131"/>
      <c r="H548" s="131"/>
      <c r="I548" s="128"/>
    </row>
    <row r="549" spans="1:9" ht="45">
      <c r="A549" s="126"/>
      <c r="B549" s="129" t="s">
        <v>908</v>
      </c>
      <c r="C549" s="132" t="s">
        <v>1183</v>
      </c>
      <c r="D549" s="131" t="s">
        <v>1188</v>
      </c>
      <c r="E549" s="131">
        <v>26</v>
      </c>
      <c r="F549" s="131">
        <v>26</v>
      </c>
      <c r="G549" s="131">
        <v>26</v>
      </c>
      <c r="H549" s="131">
        <v>100</v>
      </c>
      <c r="I549" s="128"/>
    </row>
    <row r="550" spans="1:9" ht="15.75" customHeight="1">
      <c r="A550" s="126" t="s">
        <v>909</v>
      </c>
      <c r="B550" s="129"/>
      <c r="C550" s="132"/>
      <c r="D550" s="131"/>
      <c r="E550" s="131"/>
      <c r="F550" s="131"/>
      <c r="G550" s="131"/>
      <c r="H550" s="131"/>
      <c r="I550" s="128"/>
    </row>
    <row r="551" spans="1:9" ht="30">
      <c r="A551" s="126" t="s">
        <v>595</v>
      </c>
      <c r="B551" s="129" t="s">
        <v>1047</v>
      </c>
      <c r="C551" s="132"/>
      <c r="D551" s="131"/>
      <c r="E551" s="131"/>
      <c r="F551" s="131"/>
      <c r="G551" s="131"/>
      <c r="H551" s="131"/>
      <c r="I551" s="128"/>
    </row>
    <row r="552" spans="1:9" ht="15.75" customHeight="1">
      <c r="A552" s="126"/>
      <c r="B552" s="129" t="s">
        <v>1048</v>
      </c>
      <c r="C552" s="132" t="s">
        <v>1183</v>
      </c>
      <c r="D552" s="131" t="s">
        <v>309</v>
      </c>
      <c r="E552" s="131">
        <v>29</v>
      </c>
      <c r="F552" s="131">
        <v>30</v>
      </c>
      <c r="G552" s="131">
        <v>30</v>
      </c>
      <c r="H552" s="131">
        <v>100</v>
      </c>
      <c r="I552" s="128"/>
    </row>
    <row r="553" spans="1:9" ht="15">
      <c r="A553" s="126" t="s">
        <v>910</v>
      </c>
      <c r="B553" s="129"/>
      <c r="C553" s="132"/>
      <c r="D553" s="131"/>
      <c r="E553" s="131"/>
      <c r="F553" s="131"/>
      <c r="G553" s="131"/>
      <c r="H553" s="131"/>
      <c r="I553" s="128"/>
    </row>
    <row r="554" spans="1:9" ht="15.75" customHeight="1">
      <c r="A554" s="126" t="s">
        <v>597</v>
      </c>
      <c r="B554" s="129" t="s">
        <v>897</v>
      </c>
      <c r="C554" s="132"/>
      <c r="D554" s="131"/>
      <c r="E554" s="131"/>
      <c r="F554" s="131"/>
      <c r="G554" s="131"/>
      <c r="H554" s="131"/>
      <c r="I554" s="128"/>
    </row>
    <row r="555" spans="1:9" ht="30">
      <c r="A555" s="126"/>
      <c r="B555" s="129" t="s">
        <v>1053</v>
      </c>
      <c r="C555" s="132" t="s">
        <v>1183</v>
      </c>
      <c r="D555" s="131" t="s">
        <v>1054</v>
      </c>
      <c r="E555" s="131">
        <v>70.8</v>
      </c>
      <c r="F555" s="131">
        <v>71</v>
      </c>
      <c r="G555" s="131">
        <v>70.4</v>
      </c>
      <c r="H555" s="326">
        <f>G555/F555*100</f>
        <v>99.1549295774648</v>
      </c>
      <c r="I555" s="134" t="s">
        <v>1055</v>
      </c>
    </row>
    <row r="556" spans="1:9" ht="30">
      <c r="A556" s="126"/>
      <c r="B556" s="129" t="s">
        <v>894</v>
      </c>
      <c r="C556" s="132" t="s">
        <v>1183</v>
      </c>
      <c r="D556" s="131" t="s">
        <v>309</v>
      </c>
      <c r="E556" s="131">
        <v>31.6</v>
      </c>
      <c r="F556" s="131">
        <v>32.6</v>
      </c>
      <c r="G556" s="131">
        <v>32.6</v>
      </c>
      <c r="H556" s="131">
        <v>100</v>
      </c>
      <c r="I556" s="128"/>
    </row>
    <row r="557" spans="1:9" ht="15.75" customHeight="1">
      <c r="A557" s="524" t="s">
        <v>911</v>
      </c>
      <c r="B557" s="525"/>
      <c r="C557" s="525"/>
      <c r="D557" s="525"/>
      <c r="E557" s="525"/>
      <c r="F557" s="525"/>
      <c r="G557" s="525"/>
      <c r="H557" s="525"/>
      <c r="I557" s="526"/>
    </row>
    <row r="558" spans="1:9" ht="30">
      <c r="A558" s="135" t="s">
        <v>912</v>
      </c>
      <c r="B558" s="129" t="s">
        <v>1047</v>
      </c>
      <c r="C558" s="132"/>
      <c r="D558" s="131"/>
      <c r="E558" s="131"/>
      <c r="F558" s="131"/>
      <c r="G558" s="131"/>
      <c r="H558" s="131"/>
      <c r="I558" s="128"/>
    </row>
    <row r="559" spans="1:9" ht="60">
      <c r="A559" s="135"/>
      <c r="B559" s="129" t="s">
        <v>913</v>
      </c>
      <c r="C559" s="132" t="s">
        <v>899</v>
      </c>
      <c r="D559" s="131" t="s">
        <v>309</v>
      </c>
      <c r="E559" s="131">
        <v>95</v>
      </c>
      <c r="F559" s="131">
        <v>95</v>
      </c>
      <c r="G559" s="131">
        <v>95</v>
      </c>
      <c r="H559" s="131">
        <v>100</v>
      </c>
      <c r="I559" s="128"/>
    </row>
    <row r="560" spans="1:9" ht="15">
      <c r="A560" s="135" t="s">
        <v>1056</v>
      </c>
      <c r="B560" s="129"/>
      <c r="C560" s="132"/>
      <c r="D560" s="131"/>
      <c r="E560" s="131"/>
      <c r="F560" s="131"/>
      <c r="G560" s="131"/>
      <c r="H560" s="131"/>
      <c r="I560" s="128"/>
    </row>
    <row r="561" spans="1:9" ht="45">
      <c r="A561" s="135" t="s">
        <v>1057</v>
      </c>
      <c r="B561" s="129" t="s">
        <v>897</v>
      </c>
      <c r="C561" s="132"/>
      <c r="D561" s="131"/>
      <c r="E561" s="131"/>
      <c r="F561" s="131"/>
      <c r="G561" s="131"/>
      <c r="H561" s="131"/>
      <c r="I561" s="128"/>
    </row>
    <row r="562" spans="1:9" ht="60">
      <c r="A562" s="135"/>
      <c r="B562" s="129" t="s">
        <v>913</v>
      </c>
      <c r="C562" s="132" t="s">
        <v>899</v>
      </c>
      <c r="D562" s="131" t="s">
        <v>309</v>
      </c>
      <c r="E562" s="131">
        <v>95</v>
      </c>
      <c r="F562" s="131">
        <v>95</v>
      </c>
      <c r="G562" s="131">
        <v>95</v>
      </c>
      <c r="H562" s="131">
        <v>100</v>
      </c>
      <c r="I562" s="128"/>
    </row>
    <row r="563" spans="1:9" ht="15.75" customHeight="1">
      <c r="A563" s="563" t="s">
        <v>1058</v>
      </c>
      <c r="B563" s="525"/>
      <c r="C563" s="525"/>
      <c r="D563" s="525"/>
      <c r="E563" s="525"/>
      <c r="F563" s="525"/>
      <c r="G563" s="525"/>
      <c r="H563" s="525"/>
      <c r="I563" s="526"/>
    </row>
    <row r="564" spans="1:9" ht="45">
      <c r="A564" s="135" t="s">
        <v>1059</v>
      </c>
      <c r="B564" s="129" t="s">
        <v>905</v>
      </c>
      <c r="C564" s="132"/>
      <c r="D564" s="131"/>
      <c r="E564" s="131"/>
      <c r="F564" s="131"/>
      <c r="G564" s="131"/>
      <c r="H564" s="131"/>
      <c r="I564" s="128"/>
    </row>
    <row r="565" spans="1:9" ht="57.75" customHeight="1">
      <c r="A565" s="307"/>
      <c r="B565" s="308" t="s">
        <v>1060</v>
      </c>
      <c r="C565" s="309" t="s">
        <v>899</v>
      </c>
      <c r="D565" s="310" t="s">
        <v>309</v>
      </c>
      <c r="E565" s="310">
        <v>100</v>
      </c>
      <c r="F565" s="310">
        <v>100</v>
      </c>
      <c r="G565" s="310">
        <v>100</v>
      </c>
      <c r="H565" s="310">
        <v>100</v>
      </c>
      <c r="I565" s="139"/>
    </row>
    <row r="566" spans="1:9" ht="15.75" customHeight="1">
      <c r="A566" s="311"/>
      <c r="B566" s="312"/>
      <c r="C566" s="313"/>
      <c r="D566" s="314"/>
      <c r="E566" s="314"/>
      <c r="F566" s="314"/>
      <c r="G566" s="314"/>
      <c r="H566" s="314"/>
      <c r="I566" s="315"/>
    </row>
    <row r="567" spans="1:9" ht="137.25" customHeight="1">
      <c r="A567" s="225" t="s">
        <v>196</v>
      </c>
      <c r="B567" s="226" t="s">
        <v>209</v>
      </c>
      <c r="C567" s="348"/>
      <c r="D567" s="349"/>
      <c r="E567" s="349"/>
      <c r="F567" s="349"/>
      <c r="G567" s="349"/>
      <c r="H567" s="349"/>
      <c r="I567" s="350"/>
    </row>
    <row r="568" spans="1:9" ht="78.75">
      <c r="A568" s="39" t="s">
        <v>307</v>
      </c>
      <c r="B568" s="40" t="s">
        <v>311</v>
      </c>
      <c r="C568" s="41" t="s">
        <v>1183</v>
      </c>
      <c r="D568" s="39" t="s">
        <v>309</v>
      </c>
      <c r="E568" s="39">
        <v>20</v>
      </c>
      <c r="F568" s="39">
        <v>20</v>
      </c>
      <c r="G568" s="39">
        <v>20.5</v>
      </c>
      <c r="H568" s="39">
        <v>102.5</v>
      </c>
      <c r="I568" s="306" t="s">
        <v>312</v>
      </c>
    </row>
    <row r="569" spans="1:9" ht="204.75">
      <c r="A569" s="39" t="s">
        <v>189</v>
      </c>
      <c r="B569" s="40" t="s">
        <v>313</v>
      </c>
      <c r="C569" s="41" t="s">
        <v>1183</v>
      </c>
      <c r="D569" s="39" t="s">
        <v>309</v>
      </c>
      <c r="E569" s="39">
        <v>100</v>
      </c>
      <c r="F569" s="39">
        <v>100</v>
      </c>
      <c r="G569" s="39">
        <v>100</v>
      </c>
      <c r="H569" s="39">
        <v>100</v>
      </c>
      <c r="I569" s="42"/>
    </row>
    <row r="570" spans="1:9" ht="109.5" customHeight="1">
      <c r="A570" s="39" t="s">
        <v>190</v>
      </c>
      <c r="B570" s="306" t="s">
        <v>314</v>
      </c>
      <c r="C570" s="306" t="s">
        <v>1183</v>
      </c>
      <c r="D570" s="39" t="s">
        <v>309</v>
      </c>
      <c r="E570" s="39">
        <v>70</v>
      </c>
      <c r="F570" s="39">
        <v>70</v>
      </c>
      <c r="G570" s="39">
        <v>77.8</v>
      </c>
      <c r="H570" s="39">
        <v>111.1</v>
      </c>
      <c r="I570" s="40" t="s">
        <v>315</v>
      </c>
    </row>
    <row r="571" spans="1:9" ht="90" customHeight="1">
      <c r="A571" s="43" t="s">
        <v>192</v>
      </c>
      <c r="B571" s="44" t="s">
        <v>316</v>
      </c>
      <c r="C571" s="44" t="s">
        <v>1183</v>
      </c>
      <c r="D571" s="45" t="s">
        <v>1184</v>
      </c>
      <c r="E571" s="43">
        <v>40</v>
      </c>
      <c r="F571" s="43">
        <v>40</v>
      </c>
      <c r="G571" s="43">
        <v>44.4</v>
      </c>
      <c r="H571" s="43">
        <v>111</v>
      </c>
      <c r="I571" s="46" t="s">
        <v>317</v>
      </c>
    </row>
    <row r="572" spans="1:9" ht="15.75" customHeight="1">
      <c r="A572" s="447" t="s">
        <v>1185</v>
      </c>
      <c r="B572" s="447"/>
      <c r="C572" s="447"/>
      <c r="D572" s="447"/>
      <c r="E572" s="447"/>
      <c r="F572" s="447"/>
      <c r="G572" s="447"/>
      <c r="H572" s="447"/>
      <c r="I572" s="447"/>
    </row>
    <row r="573" spans="1:9" ht="102.75" customHeight="1">
      <c r="A573" s="39" t="s">
        <v>1186</v>
      </c>
      <c r="B573" s="306" t="s">
        <v>318</v>
      </c>
      <c r="C573" s="306" t="s">
        <v>1183</v>
      </c>
      <c r="D573" s="39" t="s">
        <v>309</v>
      </c>
      <c r="E573" s="39">
        <v>70</v>
      </c>
      <c r="F573" s="39">
        <v>70</v>
      </c>
      <c r="G573" s="39">
        <v>77.8</v>
      </c>
      <c r="H573" s="39">
        <v>111.1</v>
      </c>
      <c r="I573" s="40" t="s">
        <v>315</v>
      </c>
    </row>
    <row r="574" spans="1:9" ht="32.25" customHeight="1">
      <c r="A574" s="447" t="s">
        <v>1187</v>
      </c>
      <c r="B574" s="447"/>
      <c r="C574" s="447"/>
      <c r="D574" s="447"/>
      <c r="E574" s="447"/>
      <c r="F574" s="447"/>
      <c r="G574" s="447"/>
      <c r="H574" s="447"/>
      <c r="I574" s="447"/>
    </row>
    <row r="575" spans="1:9" ht="62.25" customHeight="1">
      <c r="A575" s="233" t="s">
        <v>240</v>
      </c>
      <c r="B575" s="306" t="s">
        <v>319</v>
      </c>
      <c r="C575" s="42"/>
      <c r="D575" s="39" t="s">
        <v>1188</v>
      </c>
      <c r="E575" s="39">
        <v>3</v>
      </c>
      <c r="F575" s="39">
        <v>3</v>
      </c>
      <c r="G575" s="39">
        <v>3</v>
      </c>
      <c r="H575" s="39"/>
      <c r="I575" s="42"/>
    </row>
    <row r="576" spans="1:9" ht="48" customHeight="1">
      <c r="A576" s="447" t="s">
        <v>1189</v>
      </c>
      <c r="B576" s="447"/>
      <c r="C576" s="447"/>
      <c r="D576" s="447"/>
      <c r="E576" s="447"/>
      <c r="F576" s="447"/>
      <c r="G576" s="447"/>
      <c r="H576" s="447"/>
      <c r="I576" s="447"/>
    </row>
    <row r="577" spans="1:9" ht="85.5" customHeight="1">
      <c r="A577" s="233" t="s">
        <v>1190</v>
      </c>
      <c r="B577" s="40" t="s">
        <v>320</v>
      </c>
      <c r="C577" s="41" t="s">
        <v>1183</v>
      </c>
      <c r="D577" s="39" t="s">
        <v>309</v>
      </c>
      <c r="E577" s="39">
        <v>20</v>
      </c>
      <c r="F577" s="39">
        <v>20</v>
      </c>
      <c r="G577" s="39">
        <v>20.5</v>
      </c>
      <c r="H577" s="39">
        <v>102.5</v>
      </c>
      <c r="I577" s="306" t="s">
        <v>312</v>
      </c>
    </row>
    <row r="578" spans="1:9" ht="193.5" customHeight="1">
      <c r="A578" s="233" t="s">
        <v>1191</v>
      </c>
      <c r="B578" s="306" t="s">
        <v>321</v>
      </c>
      <c r="C578" s="42"/>
      <c r="D578" s="39" t="s">
        <v>309</v>
      </c>
      <c r="E578" s="39">
        <v>100</v>
      </c>
      <c r="F578" s="39">
        <v>100</v>
      </c>
      <c r="G578" s="39">
        <v>100</v>
      </c>
      <c r="H578" s="39">
        <v>100</v>
      </c>
      <c r="I578" s="42"/>
    </row>
    <row r="579" spans="1:9" ht="33.75" customHeight="1">
      <c r="A579" s="447" t="s">
        <v>392</v>
      </c>
      <c r="B579" s="447"/>
      <c r="C579" s="447"/>
      <c r="D579" s="447"/>
      <c r="E579" s="447"/>
      <c r="F579" s="447"/>
      <c r="G579" s="447"/>
      <c r="H579" s="447"/>
      <c r="I579" s="447"/>
    </row>
    <row r="580" spans="1:9" ht="115.5" customHeight="1">
      <c r="A580" s="40" t="s">
        <v>393</v>
      </c>
      <c r="B580" s="40" t="s">
        <v>322</v>
      </c>
      <c r="C580" s="40"/>
      <c r="D580" s="41" t="s">
        <v>323</v>
      </c>
      <c r="E580" s="41">
        <v>260</v>
      </c>
      <c r="F580" s="41">
        <v>260</v>
      </c>
      <c r="G580" s="41">
        <v>260</v>
      </c>
      <c r="H580" s="41">
        <v>100</v>
      </c>
      <c r="I580" s="40"/>
    </row>
    <row r="581" spans="1:9" ht="205.5" customHeight="1">
      <c r="A581" s="40" t="s">
        <v>324</v>
      </c>
      <c r="B581" s="40" t="s">
        <v>325</v>
      </c>
      <c r="C581" s="40"/>
      <c r="D581" s="41" t="s">
        <v>323</v>
      </c>
      <c r="E581" s="41">
        <v>1320</v>
      </c>
      <c r="F581" s="41">
        <v>1320</v>
      </c>
      <c r="G581" s="41">
        <v>1590</v>
      </c>
      <c r="H581" s="41" t="s">
        <v>326</v>
      </c>
      <c r="I581" s="40" t="s">
        <v>327</v>
      </c>
    </row>
    <row r="582" spans="1:9" ht="114.75" customHeight="1">
      <c r="A582" s="41" t="s">
        <v>328</v>
      </c>
      <c r="B582" s="38" t="s">
        <v>329</v>
      </c>
      <c r="C582" s="40"/>
      <c r="D582" s="41" t="s">
        <v>330</v>
      </c>
      <c r="E582" s="41">
        <v>6200</v>
      </c>
      <c r="F582" s="41">
        <v>6200</v>
      </c>
      <c r="G582" s="41">
        <v>6200</v>
      </c>
      <c r="H582" s="41">
        <v>100</v>
      </c>
      <c r="I582" s="41"/>
    </row>
    <row r="583" spans="1:9" ht="165.75" customHeight="1">
      <c r="A583" s="40" t="s">
        <v>331</v>
      </c>
      <c r="B583" s="38" t="s">
        <v>332</v>
      </c>
      <c r="C583" s="40"/>
      <c r="D583" s="41" t="s">
        <v>323</v>
      </c>
      <c r="E583" s="41">
        <v>85</v>
      </c>
      <c r="F583" s="41">
        <v>85</v>
      </c>
      <c r="G583" s="41">
        <v>85</v>
      </c>
      <c r="H583" s="41">
        <v>100</v>
      </c>
      <c r="I583" s="40"/>
    </row>
    <row r="584" spans="1:9" ht="205.5" customHeight="1">
      <c r="A584" s="40" t="s">
        <v>333</v>
      </c>
      <c r="B584" s="38" t="s">
        <v>334</v>
      </c>
      <c r="C584" s="40"/>
      <c r="D584" s="41" t="s">
        <v>323</v>
      </c>
      <c r="E584" s="41">
        <v>82</v>
      </c>
      <c r="F584" s="41">
        <v>82</v>
      </c>
      <c r="G584" s="41">
        <v>82</v>
      </c>
      <c r="H584" s="41"/>
      <c r="I584" s="40"/>
    </row>
    <row r="585" spans="1:9" ht="37.5" customHeight="1">
      <c r="A585" s="447" t="s">
        <v>335</v>
      </c>
      <c r="B585" s="447"/>
      <c r="C585" s="447"/>
      <c r="D585" s="447"/>
      <c r="E585" s="447"/>
      <c r="F585" s="447"/>
      <c r="G585" s="447"/>
      <c r="H585" s="447"/>
      <c r="I585" s="447"/>
    </row>
    <row r="586" spans="1:9" ht="15.75" customHeight="1">
      <c r="A586" s="41" t="s">
        <v>336</v>
      </c>
      <c r="B586" s="40" t="s">
        <v>1072</v>
      </c>
      <c r="C586" s="41" t="s">
        <v>1183</v>
      </c>
      <c r="D586" s="41" t="s">
        <v>330</v>
      </c>
      <c r="E586" s="41">
        <v>39</v>
      </c>
      <c r="F586" s="41">
        <v>39</v>
      </c>
      <c r="G586" s="41">
        <v>10</v>
      </c>
      <c r="H586" s="41">
        <v>25.6</v>
      </c>
      <c r="I586" s="40" t="s">
        <v>1073</v>
      </c>
    </row>
    <row r="587" spans="1:9" ht="15.75" customHeight="1">
      <c r="A587" s="447" t="s">
        <v>394</v>
      </c>
      <c r="B587" s="447"/>
      <c r="C587" s="447"/>
      <c r="D587" s="447"/>
      <c r="E587" s="447"/>
      <c r="F587" s="447"/>
      <c r="G587" s="447"/>
      <c r="H587" s="447"/>
      <c r="I587" s="447"/>
    </row>
    <row r="588" spans="1:9" ht="94.5">
      <c r="A588" s="45" t="s">
        <v>395</v>
      </c>
      <c r="B588" s="46" t="s">
        <v>396</v>
      </c>
      <c r="C588" s="44" t="s">
        <v>1183</v>
      </c>
      <c r="D588" s="45" t="s">
        <v>1184</v>
      </c>
      <c r="E588" s="43">
        <v>40</v>
      </c>
      <c r="F588" s="43">
        <v>40</v>
      </c>
      <c r="G588" s="43">
        <v>44.4</v>
      </c>
      <c r="H588" s="43">
        <v>111</v>
      </c>
      <c r="I588" s="46" t="s">
        <v>397</v>
      </c>
    </row>
    <row r="589" spans="2:9" ht="78.75">
      <c r="B589" s="40" t="s">
        <v>398</v>
      </c>
      <c r="C589" s="41"/>
      <c r="D589" s="41"/>
      <c r="E589" s="41"/>
      <c r="F589" s="41"/>
      <c r="G589" s="41"/>
      <c r="H589" s="41"/>
      <c r="I589" s="41"/>
    </row>
    <row r="590" spans="1:9" ht="94.5">
      <c r="A590" s="39" t="s">
        <v>399</v>
      </c>
      <c r="B590" s="38" t="s">
        <v>400</v>
      </c>
      <c r="C590" s="42"/>
      <c r="D590" s="39" t="s">
        <v>1188</v>
      </c>
      <c r="E590" s="39">
        <v>1</v>
      </c>
      <c r="F590" s="39">
        <v>1</v>
      </c>
      <c r="G590" s="39">
        <v>1</v>
      </c>
      <c r="H590" s="39">
        <v>100</v>
      </c>
      <c r="I590" s="42"/>
    </row>
    <row r="591" spans="1:221" s="208" customFormat="1" ht="127.5" customHeight="1">
      <c r="A591" s="347">
        <v>9</v>
      </c>
      <c r="B591" s="344" t="s">
        <v>210</v>
      </c>
      <c r="HB591" s="340" t="s">
        <v>197</v>
      </c>
      <c r="HD591" s="341"/>
      <c r="HE591" s="341"/>
      <c r="HF591" s="341"/>
      <c r="HG591" s="341"/>
      <c r="HH591" s="341"/>
      <c r="HI591" s="341"/>
      <c r="HJ591" s="342"/>
      <c r="HK591" s="214"/>
      <c r="HL591" s="214"/>
      <c r="HM591" s="214"/>
    </row>
    <row r="592" spans="1:9" ht="32.25" customHeight="1">
      <c r="A592" s="252"/>
      <c r="B592" s="253" t="s">
        <v>1047</v>
      </c>
      <c r="C592" s="239"/>
      <c r="D592" s="239"/>
      <c r="E592" s="239"/>
      <c r="F592" s="239"/>
      <c r="G592" s="239"/>
      <c r="H592" s="239"/>
      <c r="I592" s="240"/>
    </row>
    <row r="593" spans="1:9" ht="50.25" customHeight="1">
      <c r="A593" s="20"/>
      <c r="B593" s="17" t="s">
        <v>914</v>
      </c>
      <c r="C593" s="21" t="s">
        <v>1183</v>
      </c>
      <c r="D593" s="21" t="s">
        <v>1188</v>
      </c>
      <c r="E593" s="21">
        <v>8552</v>
      </c>
      <c r="F593" s="21">
        <v>9521</v>
      </c>
      <c r="G593" s="21">
        <v>9521</v>
      </c>
      <c r="H593" s="21">
        <v>100</v>
      </c>
      <c r="I593" s="22"/>
    </row>
    <row r="594" spans="1:9" ht="31.5" customHeight="1">
      <c r="A594" s="20"/>
      <c r="B594" s="17" t="s">
        <v>915</v>
      </c>
      <c r="C594" s="21" t="s">
        <v>1183</v>
      </c>
      <c r="D594" s="21" t="s">
        <v>868</v>
      </c>
      <c r="E594" s="21">
        <v>538</v>
      </c>
      <c r="F594" s="21">
        <v>602</v>
      </c>
      <c r="G594" s="21">
        <v>602</v>
      </c>
      <c r="H594" s="21">
        <v>100</v>
      </c>
      <c r="I594" s="22"/>
    </row>
    <row r="595" spans="1:9" ht="44.25" customHeight="1">
      <c r="A595" s="20"/>
      <c r="B595" s="17" t="s">
        <v>916</v>
      </c>
      <c r="C595" s="21" t="s">
        <v>1183</v>
      </c>
      <c r="D595" s="21" t="s">
        <v>309</v>
      </c>
      <c r="E595" s="21">
        <v>24.4</v>
      </c>
      <c r="F595" s="21">
        <v>24.75</v>
      </c>
      <c r="G595" s="21">
        <v>24.75</v>
      </c>
      <c r="H595" s="21">
        <v>100</v>
      </c>
      <c r="I595" s="22"/>
    </row>
    <row r="596" spans="1:9" s="244" customFormat="1" ht="15.75" customHeight="1">
      <c r="A596" s="241" t="s">
        <v>917</v>
      </c>
      <c r="B596" s="17"/>
      <c r="C596" s="242"/>
      <c r="D596" s="242"/>
      <c r="E596" s="242"/>
      <c r="F596" s="242"/>
      <c r="G596" s="242"/>
      <c r="H596" s="242"/>
      <c r="I596" s="243"/>
    </row>
    <row r="597" spans="1:9" ht="15.75" customHeight="1">
      <c r="A597" s="20"/>
      <c r="B597" s="17" t="s">
        <v>1047</v>
      </c>
      <c r="C597" s="21"/>
      <c r="D597" s="21"/>
      <c r="E597" s="21"/>
      <c r="F597" s="21"/>
      <c r="G597" s="21"/>
      <c r="H597" s="21"/>
      <c r="I597" s="22"/>
    </row>
    <row r="598" spans="1:9" ht="31.5" customHeight="1">
      <c r="A598" s="20"/>
      <c r="B598" s="17" t="s">
        <v>918</v>
      </c>
      <c r="C598" s="21" t="s">
        <v>1183</v>
      </c>
      <c r="D598" s="21" t="s">
        <v>919</v>
      </c>
      <c r="E598" s="21">
        <v>346.1</v>
      </c>
      <c r="F598" s="21">
        <v>451.2</v>
      </c>
      <c r="G598" s="21">
        <v>451.2</v>
      </c>
      <c r="H598" s="21">
        <v>100</v>
      </c>
      <c r="I598" s="22"/>
    </row>
    <row r="599" spans="1:9" ht="28.5" customHeight="1">
      <c r="A599" s="20"/>
      <c r="B599" s="17" t="s">
        <v>920</v>
      </c>
      <c r="C599" s="21" t="s">
        <v>1183</v>
      </c>
      <c r="D599" s="21" t="s">
        <v>921</v>
      </c>
      <c r="E599" s="21">
        <v>2.9</v>
      </c>
      <c r="F599" s="21">
        <v>3.74</v>
      </c>
      <c r="G599" s="21">
        <v>3.74</v>
      </c>
      <c r="H599" s="21">
        <v>100</v>
      </c>
      <c r="I599" s="22"/>
    </row>
    <row r="600" spans="1:9" ht="48.75" customHeight="1">
      <c r="A600" s="20"/>
      <c r="B600" s="17" t="s">
        <v>914</v>
      </c>
      <c r="C600" s="21" t="s">
        <v>1183</v>
      </c>
      <c r="D600" s="21" t="s">
        <v>1188</v>
      </c>
      <c r="E600" s="21">
        <v>8552</v>
      </c>
      <c r="F600" s="21">
        <v>9521</v>
      </c>
      <c r="G600" s="21">
        <v>9521</v>
      </c>
      <c r="H600" s="21">
        <v>100</v>
      </c>
      <c r="I600" s="22"/>
    </row>
    <row r="601" spans="1:9" ht="63">
      <c r="A601" s="20"/>
      <c r="B601" s="17" t="s">
        <v>922</v>
      </c>
      <c r="C601" s="21" t="s">
        <v>1183</v>
      </c>
      <c r="D601" s="21" t="s">
        <v>1188</v>
      </c>
      <c r="E601" s="21">
        <v>70.7</v>
      </c>
      <c r="F601" s="21">
        <v>81</v>
      </c>
      <c r="G601" s="21">
        <v>81</v>
      </c>
      <c r="H601" s="21">
        <v>100</v>
      </c>
      <c r="I601" s="22"/>
    </row>
    <row r="602" spans="1:9" s="244" customFormat="1" ht="15.75" customHeight="1">
      <c r="A602" s="245" t="s">
        <v>923</v>
      </c>
      <c r="B602" s="238"/>
      <c r="C602" s="246"/>
      <c r="D602" s="246"/>
      <c r="E602" s="246"/>
      <c r="F602" s="246"/>
      <c r="G602" s="246"/>
      <c r="H602" s="246"/>
      <c r="I602" s="247"/>
    </row>
    <row r="603" spans="1:9" ht="29.25" customHeight="1">
      <c r="A603" s="20"/>
      <c r="B603" s="17" t="s">
        <v>897</v>
      </c>
      <c r="C603" s="21"/>
      <c r="D603" s="21"/>
      <c r="E603" s="21"/>
      <c r="F603" s="21"/>
      <c r="G603" s="21"/>
      <c r="H603" s="21"/>
      <c r="I603" s="22"/>
    </row>
    <row r="604" spans="1:9" ht="30.75" customHeight="1">
      <c r="A604" s="20"/>
      <c r="B604" s="17" t="s">
        <v>924</v>
      </c>
      <c r="C604" s="21" t="s">
        <v>1183</v>
      </c>
      <c r="D604" s="21" t="s">
        <v>870</v>
      </c>
      <c r="E604" s="21">
        <v>27</v>
      </c>
      <c r="F604" s="21">
        <v>35</v>
      </c>
      <c r="G604" s="21">
        <v>35</v>
      </c>
      <c r="H604" s="21">
        <v>100</v>
      </c>
      <c r="I604" s="22"/>
    </row>
    <row r="605" spans="1:9" ht="65.25" customHeight="1">
      <c r="A605" s="20"/>
      <c r="B605" s="17" t="s">
        <v>925</v>
      </c>
      <c r="C605" s="21" t="s">
        <v>1183</v>
      </c>
      <c r="D605" s="21" t="s">
        <v>1188</v>
      </c>
      <c r="E605" s="21">
        <v>2</v>
      </c>
      <c r="F605" s="21">
        <v>6</v>
      </c>
      <c r="G605" s="21">
        <v>6</v>
      </c>
      <c r="H605" s="21">
        <v>100</v>
      </c>
      <c r="I605" s="22"/>
    </row>
    <row r="606" spans="1:9" s="244" customFormat="1" ht="15.75" customHeight="1">
      <c r="A606" s="245" t="s">
        <v>926</v>
      </c>
      <c r="B606" s="238"/>
      <c r="C606" s="246"/>
      <c r="D606" s="246"/>
      <c r="E606" s="246"/>
      <c r="F606" s="246"/>
      <c r="G606" s="246"/>
      <c r="H606" s="246"/>
      <c r="I606" s="247"/>
    </row>
    <row r="607" spans="1:9" ht="15.75" customHeight="1">
      <c r="A607" s="20"/>
      <c r="B607" s="17" t="s">
        <v>897</v>
      </c>
      <c r="C607" s="21"/>
      <c r="D607" s="21"/>
      <c r="E607" s="21"/>
      <c r="F607" s="21"/>
      <c r="G607" s="21"/>
      <c r="H607" s="21"/>
      <c r="I607" s="22"/>
    </row>
    <row r="608" spans="1:9" ht="19.5" customHeight="1">
      <c r="A608" s="20"/>
      <c r="B608" s="17" t="s">
        <v>927</v>
      </c>
      <c r="C608" s="21" t="s">
        <v>1183</v>
      </c>
      <c r="D608" s="21" t="s">
        <v>870</v>
      </c>
      <c r="E608" s="21">
        <v>54</v>
      </c>
      <c r="F608" s="21">
        <v>98</v>
      </c>
      <c r="G608" s="21">
        <v>98</v>
      </c>
      <c r="H608" s="21">
        <v>100</v>
      </c>
      <c r="I608" s="22"/>
    </row>
    <row r="609" spans="1:9" ht="62.25" customHeight="1">
      <c r="A609" s="20"/>
      <c r="B609" s="17" t="s">
        <v>928</v>
      </c>
      <c r="C609" s="21" t="s">
        <v>1183</v>
      </c>
      <c r="D609" s="21" t="s">
        <v>1188</v>
      </c>
      <c r="E609" s="21">
        <v>3</v>
      </c>
      <c r="F609" s="21">
        <v>9</v>
      </c>
      <c r="G609" s="21">
        <v>9</v>
      </c>
      <c r="H609" s="21">
        <v>100</v>
      </c>
      <c r="I609" s="22"/>
    </row>
    <row r="610" spans="1:9" s="244" customFormat="1" ht="15.75" customHeight="1">
      <c r="A610" s="241" t="s">
        <v>929</v>
      </c>
      <c r="B610" s="17"/>
      <c r="C610" s="242"/>
      <c r="D610" s="242"/>
      <c r="E610" s="242"/>
      <c r="F610" s="242"/>
      <c r="G610" s="242"/>
      <c r="H610" s="242"/>
      <c r="I610" s="243"/>
    </row>
    <row r="611" spans="1:9" ht="15.75" customHeight="1">
      <c r="A611" s="20"/>
      <c r="B611" s="17" t="s">
        <v>1047</v>
      </c>
      <c r="C611" s="21"/>
      <c r="D611" s="21"/>
      <c r="E611" s="21"/>
      <c r="F611" s="21"/>
      <c r="G611" s="21"/>
      <c r="H611" s="21"/>
      <c r="I611" s="22"/>
    </row>
    <row r="612" spans="1:9" ht="15.75" customHeight="1">
      <c r="A612" s="20"/>
      <c r="B612" s="17" t="s">
        <v>1016</v>
      </c>
      <c r="C612" s="21" t="s">
        <v>1183</v>
      </c>
      <c r="D612" s="21" t="s">
        <v>1017</v>
      </c>
      <c r="E612" s="21">
        <v>13.1</v>
      </c>
      <c r="F612" s="21">
        <v>16.6</v>
      </c>
      <c r="G612" s="21">
        <v>16.6</v>
      </c>
      <c r="H612" s="21">
        <v>100</v>
      </c>
      <c r="I612" s="22"/>
    </row>
    <row r="613" spans="1:9" ht="15.75" customHeight="1">
      <c r="A613" s="20"/>
      <c r="B613" s="17" t="s">
        <v>1018</v>
      </c>
      <c r="C613" s="21" t="s">
        <v>1183</v>
      </c>
      <c r="D613" s="21" t="s">
        <v>921</v>
      </c>
      <c r="E613" s="21">
        <v>108.8</v>
      </c>
      <c r="F613" s="21">
        <v>131.6</v>
      </c>
      <c r="G613" s="21">
        <v>131.6</v>
      </c>
      <c r="H613" s="21">
        <v>100</v>
      </c>
      <c r="I613" s="22"/>
    </row>
    <row r="614" spans="1:9" ht="15.75" customHeight="1">
      <c r="A614" s="20"/>
      <c r="B614" s="17" t="s">
        <v>1019</v>
      </c>
      <c r="C614" s="21" t="s">
        <v>1183</v>
      </c>
      <c r="D614" s="21" t="s">
        <v>58</v>
      </c>
      <c r="E614" s="21">
        <v>64.9</v>
      </c>
      <c r="F614" s="21">
        <v>72.6</v>
      </c>
      <c r="G614" s="21">
        <v>72.6</v>
      </c>
      <c r="H614" s="21">
        <v>100</v>
      </c>
      <c r="I614" s="22"/>
    </row>
    <row r="615" spans="1:14" ht="15.75" customHeight="1">
      <c r="A615" s="20"/>
      <c r="B615" s="17" t="s">
        <v>1020</v>
      </c>
      <c r="C615" s="21" t="s">
        <v>1183</v>
      </c>
      <c r="D615" s="21" t="s">
        <v>868</v>
      </c>
      <c r="E615" s="21">
        <v>538</v>
      </c>
      <c r="F615" s="21">
        <v>602</v>
      </c>
      <c r="G615" s="21">
        <v>602</v>
      </c>
      <c r="H615" s="21">
        <v>100</v>
      </c>
      <c r="I615" s="22"/>
      <c r="N615" t="s">
        <v>1027</v>
      </c>
    </row>
    <row r="616" spans="1:9" s="244" customFormat="1" ht="15.75" customHeight="1">
      <c r="A616" s="248" t="s">
        <v>1025</v>
      </c>
      <c r="B616" s="238"/>
      <c r="C616" s="246"/>
      <c r="D616" s="246"/>
      <c r="E616" s="246"/>
      <c r="F616" s="246"/>
      <c r="G616" s="246"/>
      <c r="H616" s="246"/>
      <c r="I616" s="247"/>
    </row>
    <row r="617" spans="1:9" ht="15.75" customHeight="1">
      <c r="A617" s="20"/>
      <c r="B617" s="17" t="s">
        <v>897</v>
      </c>
      <c r="C617" s="21"/>
      <c r="D617" s="21"/>
      <c r="E617" s="21"/>
      <c r="F617" s="21"/>
      <c r="G617" s="21"/>
      <c r="H617" s="21"/>
      <c r="I617" s="22"/>
    </row>
    <row r="618" spans="1:9" ht="45.75" customHeight="1">
      <c r="A618" s="20"/>
      <c r="B618" s="17" t="s">
        <v>1021</v>
      </c>
      <c r="C618" s="21" t="s">
        <v>1183</v>
      </c>
      <c r="D618" s="21" t="s">
        <v>870</v>
      </c>
      <c r="E618" s="21">
        <v>48</v>
      </c>
      <c r="F618" s="21">
        <v>63</v>
      </c>
      <c r="G618" s="21">
        <v>63</v>
      </c>
      <c r="H618" s="21">
        <v>100</v>
      </c>
      <c r="I618" s="22"/>
    </row>
    <row r="619" spans="1:9" ht="48" customHeight="1">
      <c r="A619" s="20"/>
      <c r="B619" s="17" t="s">
        <v>1022</v>
      </c>
      <c r="C619" s="21" t="s">
        <v>1183</v>
      </c>
      <c r="D619" s="21" t="s">
        <v>1188</v>
      </c>
      <c r="E619" s="21">
        <v>15</v>
      </c>
      <c r="F619" s="21">
        <v>18</v>
      </c>
      <c r="G619" s="21">
        <v>18</v>
      </c>
      <c r="H619" s="21">
        <v>100</v>
      </c>
      <c r="I619" s="22"/>
    </row>
    <row r="620" spans="1:9" s="244" customFormat="1" ht="15.75" customHeight="1">
      <c r="A620" s="248" t="s">
        <v>1026</v>
      </c>
      <c r="B620" s="238"/>
      <c r="C620" s="246"/>
      <c r="D620" s="246"/>
      <c r="E620" s="246"/>
      <c r="F620" s="246"/>
      <c r="G620" s="246"/>
      <c r="H620" s="246"/>
      <c r="I620" s="247"/>
    </row>
    <row r="621" spans="1:9" ht="31.5">
      <c r="A621" s="18"/>
      <c r="B621" s="17" t="s">
        <v>897</v>
      </c>
      <c r="C621" s="21"/>
      <c r="D621" s="21"/>
      <c r="E621" s="21"/>
      <c r="F621" s="21"/>
      <c r="G621" s="21"/>
      <c r="H621" s="21"/>
      <c r="I621" s="22"/>
    </row>
    <row r="622" spans="1:9" ht="30" customHeight="1">
      <c r="A622" s="18"/>
      <c r="B622" s="17" t="s">
        <v>1023</v>
      </c>
      <c r="C622" s="21" t="s">
        <v>1183</v>
      </c>
      <c r="D622" s="21" t="s">
        <v>870</v>
      </c>
      <c r="E622" s="21">
        <v>5</v>
      </c>
      <c r="F622" s="21">
        <v>9</v>
      </c>
      <c r="G622" s="21">
        <v>9</v>
      </c>
      <c r="H622" s="21">
        <v>100</v>
      </c>
      <c r="I622" s="22"/>
    </row>
    <row r="623" spans="1:9" ht="195" customHeight="1">
      <c r="A623" s="18"/>
      <c r="B623" s="17" t="s">
        <v>1024</v>
      </c>
      <c r="C623" s="21" t="s">
        <v>1183</v>
      </c>
      <c r="D623" s="21" t="s">
        <v>1188</v>
      </c>
      <c r="E623" s="21">
        <v>3</v>
      </c>
      <c r="F623" s="21">
        <v>10</v>
      </c>
      <c r="G623" s="21">
        <v>10</v>
      </c>
      <c r="H623" s="21">
        <v>100</v>
      </c>
      <c r="I623" s="22"/>
    </row>
    <row r="624" spans="1:9" ht="15.75" customHeight="1">
      <c r="A624" s="474" t="s">
        <v>1028</v>
      </c>
      <c r="B624" s="475"/>
      <c r="C624" s="475"/>
      <c r="D624" s="475"/>
      <c r="E624" s="475"/>
      <c r="F624" s="475"/>
      <c r="G624" s="475"/>
      <c r="H624" s="475"/>
      <c r="I624" s="476"/>
    </row>
    <row r="625" spans="1:9" ht="15.75" customHeight="1">
      <c r="A625" s="18"/>
      <c r="B625" s="17" t="s">
        <v>1047</v>
      </c>
      <c r="C625" s="21"/>
      <c r="D625" s="21"/>
      <c r="E625" s="21"/>
      <c r="F625" s="21"/>
      <c r="G625" s="21"/>
      <c r="H625" s="21"/>
      <c r="I625" s="22"/>
    </row>
    <row r="626" spans="1:9" ht="45.75" customHeight="1">
      <c r="A626" s="18"/>
      <c r="B626" s="17" t="s">
        <v>1029</v>
      </c>
      <c r="C626" s="21" t="s">
        <v>1183</v>
      </c>
      <c r="D626" s="21" t="s">
        <v>1017</v>
      </c>
      <c r="E626" s="21">
        <v>9.99</v>
      </c>
      <c r="F626" s="21">
        <v>12.27</v>
      </c>
      <c r="G626" s="21">
        <v>12.27</v>
      </c>
      <c r="H626" s="21">
        <v>100</v>
      </c>
      <c r="I626" s="22"/>
    </row>
    <row r="627" spans="1:9" ht="44.25" customHeight="1">
      <c r="A627" s="18"/>
      <c r="B627" s="17" t="s">
        <v>916</v>
      </c>
      <c r="C627" s="21" t="s">
        <v>1183</v>
      </c>
      <c r="D627" s="21" t="s">
        <v>309</v>
      </c>
      <c r="E627" s="21">
        <v>24.4</v>
      </c>
      <c r="F627" s="21">
        <v>24.75</v>
      </c>
      <c r="G627" s="21">
        <v>24.75</v>
      </c>
      <c r="H627" s="21">
        <v>100</v>
      </c>
      <c r="I627" s="22"/>
    </row>
    <row r="628" spans="1:9" ht="15.75" customHeight="1">
      <c r="A628" s="474" t="s">
        <v>1030</v>
      </c>
      <c r="B628" s="475"/>
      <c r="C628" s="475"/>
      <c r="D628" s="475"/>
      <c r="E628" s="475"/>
      <c r="F628" s="475"/>
      <c r="G628" s="475"/>
      <c r="H628" s="475"/>
      <c r="I628" s="476"/>
    </row>
    <row r="629" spans="1:9" ht="15.75" customHeight="1">
      <c r="A629" s="18"/>
      <c r="B629" s="17" t="s">
        <v>897</v>
      </c>
      <c r="C629" s="21"/>
      <c r="D629" s="21"/>
      <c r="E629" s="21"/>
      <c r="F629" s="21"/>
      <c r="G629" s="21"/>
      <c r="H629" s="21"/>
      <c r="I629" s="22"/>
    </row>
    <row r="630" spans="1:9" ht="66" customHeight="1">
      <c r="A630" s="18"/>
      <c r="B630" s="17" t="s">
        <v>1031</v>
      </c>
      <c r="C630" s="21" t="s">
        <v>1183</v>
      </c>
      <c r="D630" s="21" t="s">
        <v>1188</v>
      </c>
      <c r="E630" s="21">
        <v>3706</v>
      </c>
      <c r="F630" s="21">
        <v>3414</v>
      </c>
      <c r="G630" s="21">
        <v>3414</v>
      </c>
      <c r="H630" s="21">
        <v>100</v>
      </c>
      <c r="I630" s="22"/>
    </row>
    <row r="631" spans="1:9" ht="51" customHeight="1">
      <c r="A631" s="474" t="s">
        <v>275</v>
      </c>
      <c r="B631" s="475"/>
      <c r="C631" s="475"/>
      <c r="D631" s="475"/>
      <c r="E631" s="475"/>
      <c r="F631" s="475"/>
      <c r="G631" s="475"/>
      <c r="H631" s="475"/>
      <c r="I631" s="476"/>
    </row>
    <row r="632" spans="1:9" ht="41.25" customHeight="1">
      <c r="A632" s="18"/>
      <c r="B632" s="17" t="s">
        <v>897</v>
      </c>
      <c r="C632" s="21"/>
      <c r="D632" s="21"/>
      <c r="E632" s="21"/>
      <c r="F632" s="21"/>
      <c r="G632" s="21"/>
      <c r="H632" s="21"/>
      <c r="I632" s="22"/>
    </row>
    <row r="633" spans="1:9" ht="76.5" customHeight="1">
      <c r="A633" s="18"/>
      <c r="B633" s="17" t="s">
        <v>276</v>
      </c>
      <c r="C633" s="21" t="s">
        <v>1183</v>
      </c>
      <c r="D633" s="21" t="s">
        <v>870</v>
      </c>
      <c r="E633" s="21">
        <v>2</v>
      </c>
      <c r="F633" s="21">
        <v>3</v>
      </c>
      <c r="G633" s="21">
        <v>3</v>
      </c>
      <c r="H633" s="21">
        <v>0</v>
      </c>
      <c r="I633" s="22"/>
    </row>
    <row r="634" spans="1:9" ht="39.75" customHeight="1">
      <c r="A634" s="474" t="s">
        <v>277</v>
      </c>
      <c r="B634" s="475"/>
      <c r="C634" s="475"/>
      <c r="D634" s="475"/>
      <c r="E634" s="475"/>
      <c r="F634" s="475"/>
      <c r="G634" s="475"/>
      <c r="H634" s="475"/>
      <c r="I634" s="476"/>
    </row>
    <row r="635" spans="1:9" ht="39.75" customHeight="1">
      <c r="A635" s="18"/>
      <c r="B635" s="17" t="s">
        <v>897</v>
      </c>
      <c r="C635" s="21"/>
      <c r="D635" s="21"/>
      <c r="E635" s="21"/>
      <c r="F635" s="21"/>
      <c r="G635" s="21"/>
      <c r="H635" s="21"/>
      <c r="I635" s="22"/>
    </row>
    <row r="636" spans="1:9" ht="66" customHeight="1">
      <c r="A636" s="18"/>
      <c r="B636" s="17" t="s">
        <v>278</v>
      </c>
      <c r="C636" s="21" t="s">
        <v>1183</v>
      </c>
      <c r="D636" s="21" t="s">
        <v>1188</v>
      </c>
      <c r="E636" s="21">
        <v>1</v>
      </c>
      <c r="F636" s="21">
        <v>1</v>
      </c>
      <c r="G636" s="21">
        <v>1</v>
      </c>
      <c r="H636" s="21">
        <v>100</v>
      </c>
      <c r="I636" s="22"/>
    </row>
    <row r="637" spans="1:14" s="250" customFormat="1" ht="42.75" customHeight="1">
      <c r="A637" s="474" t="s">
        <v>279</v>
      </c>
      <c r="B637" s="475"/>
      <c r="C637" s="475"/>
      <c r="D637" s="475"/>
      <c r="E637" s="475"/>
      <c r="F637" s="475"/>
      <c r="G637" s="475"/>
      <c r="H637" s="475"/>
      <c r="I637" s="475"/>
      <c r="J637" s="249"/>
      <c r="K637" s="249"/>
      <c r="L637" s="249"/>
      <c r="M637" s="249"/>
      <c r="N637" s="249"/>
    </row>
    <row r="638" spans="1:9" ht="44.25" customHeight="1">
      <c r="A638" s="18"/>
      <c r="B638" s="17" t="s">
        <v>897</v>
      </c>
      <c r="C638" s="21"/>
      <c r="D638" s="21"/>
      <c r="E638" s="21"/>
      <c r="F638" s="21"/>
      <c r="G638" s="21"/>
      <c r="H638" s="21"/>
      <c r="I638" s="22"/>
    </row>
    <row r="639" spans="1:9" ht="42.75" customHeight="1">
      <c r="A639" s="18"/>
      <c r="B639" s="17" t="s">
        <v>280</v>
      </c>
      <c r="C639" s="21" t="s">
        <v>1183</v>
      </c>
      <c r="D639" s="21" t="s">
        <v>870</v>
      </c>
      <c r="E639" s="21">
        <v>0</v>
      </c>
      <c r="F639" s="21">
        <v>0</v>
      </c>
      <c r="G639" s="21">
        <v>0</v>
      </c>
      <c r="H639" s="21">
        <v>0</v>
      </c>
      <c r="I639" s="22"/>
    </row>
    <row r="640" spans="1:9" ht="48" customHeight="1">
      <c r="A640" s="474" t="s">
        <v>281</v>
      </c>
      <c r="B640" s="475"/>
      <c r="C640" s="475"/>
      <c r="D640" s="475"/>
      <c r="E640" s="475"/>
      <c r="F640" s="475"/>
      <c r="G640" s="475"/>
      <c r="H640" s="475"/>
      <c r="I640" s="476"/>
    </row>
    <row r="641" spans="1:9" ht="46.5" customHeight="1">
      <c r="A641" s="18"/>
      <c r="B641" s="17" t="s">
        <v>897</v>
      </c>
      <c r="C641" s="21"/>
      <c r="D641" s="21"/>
      <c r="E641" s="21"/>
      <c r="F641" s="21"/>
      <c r="G641" s="21"/>
      <c r="H641" s="21"/>
      <c r="I641" s="22"/>
    </row>
    <row r="642" spans="1:9" ht="83.25" customHeight="1">
      <c r="A642" s="18"/>
      <c r="B642" s="17" t="s">
        <v>282</v>
      </c>
      <c r="C642" s="21" t="s">
        <v>1183</v>
      </c>
      <c r="D642" s="21" t="s">
        <v>1188</v>
      </c>
      <c r="E642" s="21">
        <v>4</v>
      </c>
      <c r="F642" s="21">
        <v>4</v>
      </c>
      <c r="G642" s="21">
        <v>0</v>
      </c>
      <c r="H642" s="21">
        <v>0</v>
      </c>
      <c r="I642" s="22"/>
    </row>
    <row r="643" spans="1:9" ht="39.75" customHeight="1">
      <c r="A643" s="474" t="s">
        <v>283</v>
      </c>
      <c r="B643" s="475"/>
      <c r="C643" s="475"/>
      <c r="D643" s="475"/>
      <c r="E643" s="475"/>
      <c r="F643" s="475"/>
      <c r="G643" s="475"/>
      <c r="H643" s="475"/>
      <c r="I643" s="476"/>
    </row>
    <row r="644" spans="1:9" ht="45" customHeight="1">
      <c r="A644" s="18"/>
      <c r="B644" s="17" t="s">
        <v>897</v>
      </c>
      <c r="C644" s="21"/>
      <c r="D644" s="21"/>
      <c r="E644" s="21"/>
      <c r="F644" s="21"/>
      <c r="G644" s="21"/>
      <c r="H644" s="21"/>
      <c r="I644" s="22"/>
    </row>
    <row r="645" spans="1:9" ht="45" customHeight="1">
      <c r="A645" s="18"/>
      <c r="B645" s="17" t="s">
        <v>284</v>
      </c>
      <c r="C645" s="21" t="s">
        <v>1183</v>
      </c>
      <c r="D645" s="21" t="s">
        <v>1188</v>
      </c>
      <c r="E645" s="21">
        <v>276</v>
      </c>
      <c r="F645" s="21">
        <v>160</v>
      </c>
      <c r="G645" s="21">
        <v>160</v>
      </c>
      <c r="H645" s="21">
        <v>100</v>
      </c>
      <c r="I645" s="22"/>
    </row>
    <row r="646" spans="1:9" ht="39" customHeight="1">
      <c r="A646" s="474" t="s">
        <v>285</v>
      </c>
      <c r="B646" s="475"/>
      <c r="C646" s="475"/>
      <c r="D646" s="475"/>
      <c r="E646" s="475"/>
      <c r="F646" s="475"/>
      <c r="G646" s="475"/>
      <c r="H646" s="475"/>
      <c r="I646" s="476"/>
    </row>
    <row r="647" spans="1:9" ht="50.25" customHeight="1">
      <c r="A647" s="18"/>
      <c r="B647" s="17" t="s">
        <v>897</v>
      </c>
      <c r="C647" s="21"/>
      <c r="D647" s="21"/>
      <c r="E647" s="21"/>
      <c r="F647" s="21"/>
      <c r="G647" s="21"/>
      <c r="H647" s="21"/>
      <c r="I647" s="22"/>
    </row>
    <row r="648" spans="1:9" ht="66" customHeight="1">
      <c r="A648" s="18"/>
      <c r="B648" s="17" t="s">
        <v>286</v>
      </c>
      <c r="C648" s="21" t="s">
        <v>1183</v>
      </c>
      <c r="D648" s="21" t="s">
        <v>309</v>
      </c>
      <c r="E648" s="21">
        <v>8.98</v>
      </c>
      <c r="F648" s="21">
        <v>8.62</v>
      </c>
      <c r="G648" s="21">
        <v>8.62</v>
      </c>
      <c r="H648" s="21">
        <v>100</v>
      </c>
      <c r="I648" s="22"/>
    </row>
    <row r="649" spans="1:9" ht="51" customHeight="1">
      <c r="A649" s="474" t="s">
        <v>287</v>
      </c>
      <c r="B649" s="475"/>
      <c r="C649" s="475"/>
      <c r="D649" s="475"/>
      <c r="E649" s="475"/>
      <c r="F649" s="475"/>
      <c r="G649" s="475"/>
      <c r="H649" s="475"/>
      <c r="I649" s="476"/>
    </row>
    <row r="650" spans="1:9" ht="45" customHeight="1">
      <c r="A650" s="18"/>
      <c r="B650" s="17" t="s">
        <v>897</v>
      </c>
      <c r="C650" s="21"/>
      <c r="D650" s="21"/>
      <c r="E650" s="21"/>
      <c r="F650" s="21"/>
      <c r="G650" s="21"/>
      <c r="H650" s="21"/>
      <c r="I650" s="22"/>
    </row>
    <row r="651" spans="1:9" ht="114.75" customHeight="1">
      <c r="A651" s="18"/>
      <c r="B651" s="17" t="s">
        <v>288</v>
      </c>
      <c r="C651" s="21" t="s">
        <v>1183</v>
      </c>
      <c r="D651" s="21" t="s">
        <v>1188</v>
      </c>
      <c r="E651" s="21">
        <v>0</v>
      </c>
      <c r="F651" s="21">
        <v>0</v>
      </c>
      <c r="G651" s="21">
        <v>0</v>
      </c>
      <c r="H651" s="21">
        <v>0</v>
      </c>
      <c r="I651" s="22"/>
    </row>
    <row r="652" spans="1:9" ht="51.75" customHeight="1">
      <c r="A652" s="474" t="s">
        <v>289</v>
      </c>
      <c r="B652" s="475"/>
      <c r="C652" s="475"/>
      <c r="D652" s="475"/>
      <c r="E652" s="475"/>
      <c r="F652" s="475"/>
      <c r="G652" s="475"/>
      <c r="H652" s="475"/>
      <c r="I652" s="476"/>
    </row>
    <row r="653" spans="1:9" ht="48" customHeight="1">
      <c r="A653" s="18"/>
      <c r="B653" s="17" t="s">
        <v>897</v>
      </c>
      <c r="C653" s="21"/>
      <c r="D653" s="21"/>
      <c r="E653" s="21"/>
      <c r="F653" s="21"/>
      <c r="G653" s="21"/>
      <c r="H653" s="21"/>
      <c r="I653" s="22"/>
    </row>
    <row r="654" spans="1:9" ht="132" customHeight="1">
      <c r="A654" s="18"/>
      <c r="B654" s="17" t="s">
        <v>436</v>
      </c>
      <c r="C654" s="21" t="s">
        <v>1183</v>
      </c>
      <c r="D654" s="21" t="s">
        <v>1188</v>
      </c>
      <c r="E654" s="21">
        <v>0</v>
      </c>
      <c r="F654" s="21">
        <v>0</v>
      </c>
      <c r="G654" s="21">
        <v>0</v>
      </c>
      <c r="H654" s="21">
        <v>0</v>
      </c>
      <c r="I654" s="22"/>
    </row>
    <row r="655" spans="1:9" ht="48" customHeight="1">
      <c r="A655" s="474" t="s">
        <v>437</v>
      </c>
      <c r="B655" s="475"/>
      <c r="C655" s="475"/>
      <c r="D655" s="475"/>
      <c r="E655" s="475"/>
      <c r="F655" s="475"/>
      <c r="G655" s="475"/>
      <c r="H655" s="475"/>
      <c r="I655" s="476"/>
    </row>
    <row r="656" spans="1:9" ht="36.75" customHeight="1">
      <c r="A656" s="18"/>
      <c r="B656" s="17" t="s">
        <v>897</v>
      </c>
      <c r="C656" s="21"/>
      <c r="D656" s="21"/>
      <c r="E656" s="21"/>
      <c r="F656" s="21"/>
      <c r="G656" s="21"/>
      <c r="H656" s="21"/>
      <c r="I656" s="22"/>
    </row>
    <row r="657" spans="1:9" ht="103.5" customHeight="1">
      <c r="A657" s="18"/>
      <c r="B657" s="17" t="s">
        <v>438</v>
      </c>
      <c r="C657" s="21"/>
      <c r="D657" s="21" t="s">
        <v>921</v>
      </c>
      <c r="E657" s="21">
        <v>0</v>
      </c>
      <c r="F657" s="21">
        <v>0</v>
      </c>
      <c r="G657" s="21">
        <v>0</v>
      </c>
      <c r="H657" s="21">
        <v>0</v>
      </c>
      <c r="I657" s="22"/>
    </row>
    <row r="658" spans="1:9" ht="40.5" customHeight="1">
      <c r="A658" s="474" t="s">
        <v>439</v>
      </c>
      <c r="B658" s="475"/>
      <c r="C658" s="475"/>
      <c r="D658" s="475"/>
      <c r="E658" s="475"/>
      <c r="F658" s="475"/>
      <c r="G658" s="475"/>
      <c r="H658" s="475"/>
      <c r="I658" s="476"/>
    </row>
    <row r="659" spans="1:9" ht="42" customHeight="1">
      <c r="A659" s="18"/>
      <c r="B659" s="17" t="s">
        <v>897</v>
      </c>
      <c r="C659" s="21"/>
      <c r="D659" s="21"/>
      <c r="E659" s="21"/>
      <c r="F659" s="21"/>
      <c r="G659" s="21"/>
      <c r="H659" s="21"/>
      <c r="I659" s="22"/>
    </row>
    <row r="660" spans="1:9" ht="46.5" customHeight="1">
      <c r="A660" s="57"/>
      <c r="B660" s="136" t="s">
        <v>284</v>
      </c>
      <c r="C660" s="137" t="s">
        <v>1183</v>
      </c>
      <c r="D660" s="137" t="s">
        <v>1188</v>
      </c>
      <c r="E660" s="137">
        <v>276</v>
      </c>
      <c r="F660" s="137">
        <v>160</v>
      </c>
      <c r="G660" s="137">
        <v>160</v>
      </c>
      <c r="H660" s="137">
        <v>100</v>
      </c>
      <c r="I660" s="143"/>
    </row>
    <row r="661" spans="1:13" s="208" customFormat="1" ht="110.25">
      <c r="A661" s="343" t="s">
        <v>198</v>
      </c>
      <c r="B661" s="344" t="s">
        <v>294</v>
      </c>
      <c r="C661" s="345"/>
      <c r="D661" s="345"/>
      <c r="E661" s="345"/>
      <c r="F661" s="345"/>
      <c r="G661" s="345"/>
      <c r="H661" s="345"/>
      <c r="I661" s="346"/>
      <c r="J661" s="214"/>
      <c r="K661" s="214"/>
      <c r="L661" s="214"/>
      <c r="M661" s="214"/>
    </row>
    <row r="662" spans="1:9" ht="65.25" thickBot="1">
      <c r="A662" s="251"/>
      <c r="B662" s="50" t="s">
        <v>5</v>
      </c>
      <c r="C662" s="51" t="s">
        <v>6</v>
      </c>
      <c r="D662" s="52" t="s">
        <v>309</v>
      </c>
      <c r="E662" s="51"/>
      <c r="F662" s="52">
        <v>4.7</v>
      </c>
      <c r="G662" s="51">
        <v>4.7</v>
      </c>
      <c r="H662" s="51">
        <v>100</v>
      </c>
      <c r="I662" s="51" t="s">
        <v>310</v>
      </c>
    </row>
    <row r="663" spans="1:9" ht="90.75" thickBot="1">
      <c r="A663" s="19"/>
      <c r="B663" s="50" t="s">
        <v>7</v>
      </c>
      <c r="C663" s="51"/>
      <c r="D663" s="52" t="s">
        <v>309</v>
      </c>
      <c r="E663" s="51"/>
      <c r="F663" s="52">
        <v>27.7</v>
      </c>
      <c r="G663" s="51">
        <v>38.2</v>
      </c>
      <c r="H663" s="51">
        <v>137.9</v>
      </c>
      <c r="I663" s="53" t="s">
        <v>8</v>
      </c>
    </row>
    <row r="664" spans="1:9" ht="52.5" thickBot="1">
      <c r="A664" s="18"/>
      <c r="B664" s="50" t="s">
        <v>9</v>
      </c>
      <c r="C664" s="51"/>
      <c r="D664" s="52" t="s">
        <v>10</v>
      </c>
      <c r="E664" s="51"/>
      <c r="F664" s="52">
        <v>13.69</v>
      </c>
      <c r="G664" s="51">
        <v>13.45</v>
      </c>
      <c r="H664" s="51">
        <v>98.3</v>
      </c>
      <c r="I664" s="53" t="s">
        <v>11</v>
      </c>
    </row>
    <row r="665" spans="1:9" ht="39.75" thickBot="1">
      <c r="A665" s="18"/>
      <c r="B665" s="50" t="s">
        <v>12</v>
      </c>
      <c r="C665" s="51"/>
      <c r="D665" s="52" t="s">
        <v>309</v>
      </c>
      <c r="E665" s="51"/>
      <c r="F665" s="52">
        <v>82.6</v>
      </c>
      <c r="G665" s="51">
        <v>82.6</v>
      </c>
      <c r="H665" s="51">
        <v>100</v>
      </c>
      <c r="I665" s="51" t="s">
        <v>310</v>
      </c>
    </row>
    <row r="666" spans="1:9" ht="51.75" customHeight="1" thickBot="1">
      <c r="A666" s="18"/>
      <c r="B666" s="50" t="s">
        <v>13</v>
      </c>
      <c r="C666" s="51"/>
      <c r="D666" s="52" t="s">
        <v>309</v>
      </c>
      <c r="E666" s="51"/>
      <c r="F666" s="52">
        <v>44.5</v>
      </c>
      <c r="G666" s="51">
        <v>40.8</v>
      </c>
      <c r="H666" s="51">
        <v>91.7</v>
      </c>
      <c r="I666" s="53" t="s">
        <v>14</v>
      </c>
    </row>
    <row r="667" spans="1:9" ht="52.5" thickBot="1">
      <c r="A667" s="57"/>
      <c r="B667" s="58" t="s">
        <v>15</v>
      </c>
      <c r="C667" s="59" t="s">
        <v>16</v>
      </c>
      <c r="D667" s="60" t="s">
        <v>17</v>
      </c>
      <c r="E667" s="59"/>
      <c r="F667" s="60">
        <v>0</v>
      </c>
      <c r="G667" s="59">
        <v>0</v>
      </c>
      <c r="H667" s="59">
        <v>0</v>
      </c>
      <c r="I667" s="59" t="s">
        <v>310</v>
      </c>
    </row>
    <row r="668" spans="1:10" ht="16.5" thickBot="1">
      <c r="A668" s="62"/>
      <c r="B668" s="567" t="s">
        <v>22</v>
      </c>
      <c r="C668" s="568"/>
      <c r="D668" s="568"/>
      <c r="E668" s="568"/>
      <c r="F668" s="568"/>
      <c r="G668" s="568"/>
      <c r="H668" s="568"/>
      <c r="I668" s="568"/>
      <c r="J668" s="569"/>
    </row>
    <row r="669" spans="1:10" ht="103.5" thickBot="1">
      <c r="A669" s="62"/>
      <c r="B669" s="66" t="s">
        <v>1190</v>
      </c>
      <c r="C669" s="53" t="s">
        <v>861</v>
      </c>
      <c r="D669" s="67" t="s">
        <v>1183</v>
      </c>
      <c r="E669" s="52" t="s">
        <v>862</v>
      </c>
      <c r="F669" s="51"/>
      <c r="G669" s="52">
        <v>2</v>
      </c>
      <c r="H669" s="51">
        <v>2</v>
      </c>
      <c r="I669" s="51">
        <v>100</v>
      </c>
      <c r="J669" s="51" t="s">
        <v>310</v>
      </c>
    </row>
    <row r="670" spans="1:10" ht="16.5" thickBot="1">
      <c r="A670" s="62"/>
      <c r="B670" s="15" t="s">
        <v>863</v>
      </c>
      <c r="C670" s="63"/>
      <c r="D670" s="64"/>
      <c r="E670" s="65"/>
      <c r="F670" s="64"/>
      <c r="G670" s="65"/>
      <c r="H670" s="64"/>
      <c r="I670" s="64"/>
      <c r="J670" s="55"/>
    </row>
    <row r="671" spans="1:10" ht="65.25" thickBot="1">
      <c r="A671" s="62"/>
      <c r="B671" s="47" t="s">
        <v>5</v>
      </c>
      <c r="C671" s="68" t="s">
        <v>1183</v>
      </c>
      <c r="D671" s="49" t="s">
        <v>309</v>
      </c>
      <c r="E671" s="48"/>
      <c r="F671" s="49">
        <v>4.7</v>
      </c>
      <c r="G671" s="48">
        <v>4.7</v>
      </c>
      <c r="H671" s="48">
        <v>100</v>
      </c>
      <c r="I671" s="48" t="s">
        <v>310</v>
      </c>
      <c r="J671" s="55"/>
    </row>
    <row r="672" spans="1:10" ht="65.25" thickBot="1">
      <c r="A672" s="62"/>
      <c r="B672" s="50" t="s">
        <v>864</v>
      </c>
      <c r="C672" s="67" t="s">
        <v>1183</v>
      </c>
      <c r="D672" s="52" t="s">
        <v>309</v>
      </c>
      <c r="E672" s="51"/>
      <c r="F672" s="52">
        <v>5.63</v>
      </c>
      <c r="G672" s="51">
        <v>5.63</v>
      </c>
      <c r="H672" s="51">
        <v>100</v>
      </c>
      <c r="I672" s="51" t="s">
        <v>310</v>
      </c>
      <c r="J672" s="55"/>
    </row>
    <row r="673" spans="1:10" ht="16.5" thickBot="1">
      <c r="A673" s="62"/>
      <c r="B673" s="15" t="s">
        <v>18</v>
      </c>
      <c r="C673" s="63"/>
      <c r="D673" s="64"/>
      <c r="E673" s="65"/>
      <c r="F673" s="64"/>
      <c r="G673" s="65"/>
      <c r="H673" s="64"/>
      <c r="I673" s="64"/>
      <c r="J673" s="55"/>
    </row>
    <row r="674" spans="1:9" ht="39" thickBot="1">
      <c r="A674" s="62"/>
      <c r="B674" s="69" t="s">
        <v>865</v>
      </c>
      <c r="C674" s="68" t="s">
        <v>1183</v>
      </c>
      <c r="D674" s="49" t="s">
        <v>866</v>
      </c>
      <c r="E674" s="48"/>
      <c r="F674" s="49">
        <v>12</v>
      </c>
      <c r="G674" s="48">
        <v>12</v>
      </c>
      <c r="H674" s="48">
        <v>100</v>
      </c>
      <c r="I674" s="48" t="s">
        <v>310</v>
      </c>
    </row>
    <row r="675" spans="1:9" ht="39" thickBot="1">
      <c r="A675" s="62"/>
      <c r="B675" s="70" t="s">
        <v>867</v>
      </c>
      <c r="C675" s="67" t="s">
        <v>1183</v>
      </c>
      <c r="D675" s="52" t="s">
        <v>868</v>
      </c>
      <c r="E675" s="51"/>
      <c r="F675" s="52">
        <v>18228.02</v>
      </c>
      <c r="G675" s="51">
        <v>18228.02</v>
      </c>
      <c r="H675" s="51">
        <v>100</v>
      </c>
      <c r="I675" s="51" t="s">
        <v>310</v>
      </c>
    </row>
    <row r="676" spans="1:10" ht="16.5" thickBot="1">
      <c r="A676" s="62"/>
      <c r="B676" s="480" t="s">
        <v>19</v>
      </c>
      <c r="C676" s="481"/>
      <c r="D676" s="481"/>
      <c r="E676" s="481"/>
      <c r="F676" s="481"/>
      <c r="G676" s="481"/>
      <c r="H676" s="481"/>
      <c r="I676" s="481"/>
      <c r="J676" s="482"/>
    </row>
    <row r="677" spans="1:9" ht="90.75" thickBot="1">
      <c r="A677" s="62"/>
      <c r="B677" s="50" t="s">
        <v>7</v>
      </c>
      <c r="C677" s="67" t="s">
        <v>1183</v>
      </c>
      <c r="D677" s="52" t="s">
        <v>309</v>
      </c>
      <c r="E677" s="51"/>
      <c r="F677" s="52">
        <v>27.7</v>
      </c>
      <c r="G677" s="51">
        <v>38.2</v>
      </c>
      <c r="H677" s="51">
        <v>137.9</v>
      </c>
      <c r="I677" s="53" t="s">
        <v>8</v>
      </c>
    </row>
    <row r="678" spans="1:10" ht="15.75">
      <c r="A678" s="62"/>
      <c r="B678" s="576" t="s">
        <v>20</v>
      </c>
      <c r="C678" s="577"/>
      <c r="D678" s="577"/>
      <c r="E678" s="577"/>
      <c r="F678" s="577"/>
      <c r="G678" s="577"/>
      <c r="H678" s="577"/>
      <c r="I678" s="577"/>
      <c r="J678" s="578"/>
    </row>
    <row r="679" spans="1:10" ht="16.5" thickBot="1">
      <c r="A679" s="62"/>
      <c r="B679" s="480" t="s">
        <v>21</v>
      </c>
      <c r="C679" s="481"/>
      <c r="D679" s="481"/>
      <c r="E679" s="481"/>
      <c r="F679" s="481"/>
      <c r="G679" s="481"/>
      <c r="H679" s="481"/>
      <c r="I679" s="481"/>
      <c r="J679" s="482"/>
    </row>
    <row r="680" spans="1:9" ht="64.5" thickBot="1">
      <c r="A680" s="62"/>
      <c r="B680" s="50" t="s">
        <v>869</v>
      </c>
      <c r="C680" s="67" t="s">
        <v>1183</v>
      </c>
      <c r="D680" s="52" t="s">
        <v>870</v>
      </c>
      <c r="E680" s="51"/>
      <c r="F680" s="52">
        <v>334</v>
      </c>
      <c r="G680" s="51">
        <v>440</v>
      </c>
      <c r="H680" s="51">
        <v>131.7</v>
      </c>
      <c r="I680" s="54" t="s">
        <v>8</v>
      </c>
    </row>
    <row r="681" spans="1:9" ht="64.5" thickBot="1">
      <c r="A681" s="62"/>
      <c r="B681" s="47" t="s">
        <v>871</v>
      </c>
      <c r="C681" s="68" t="s">
        <v>1183</v>
      </c>
      <c r="D681" s="49" t="s">
        <v>866</v>
      </c>
      <c r="E681" s="48"/>
      <c r="F681" s="49">
        <v>15</v>
      </c>
      <c r="G681" s="48">
        <v>17</v>
      </c>
      <c r="H681" s="48">
        <v>113.3</v>
      </c>
      <c r="I681" s="71" t="s">
        <v>8</v>
      </c>
    </row>
    <row r="682" spans="1:9" ht="64.5" thickBot="1">
      <c r="A682" s="62"/>
      <c r="B682" s="50" t="s">
        <v>872</v>
      </c>
      <c r="C682" s="67" t="s">
        <v>1183</v>
      </c>
      <c r="D682" s="52" t="s">
        <v>868</v>
      </c>
      <c r="E682" s="51"/>
      <c r="F682" s="52">
        <v>5140.67</v>
      </c>
      <c r="G682" s="51">
        <v>7091.1</v>
      </c>
      <c r="H682" s="51">
        <v>137.9</v>
      </c>
      <c r="I682" s="54" t="s">
        <v>8</v>
      </c>
    </row>
    <row r="683" spans="1:9" ht="37.5" customHeight="1" thickBot="1">
      <c r="A683" s="61"/>
      <c r="B683" s="50" t="s">
        <v>873</v>
      </c>
      <c r="C683" s="67" t="s">
        <v>1183</v>
      </c>
      <c r="D683" s="52" t="s">
        <v>1188</v>
      </c>
      <c r="E683" s="51"/>
      <c r="F683" s="52">
        <v>121</v>
      </c>
      <c r="G683" s="51">
        <v>163</v>
      </c>
      <c r="H683" s="51">
        <v>134.7</v>
      </c>
      <c r="I683" s="54" t="s">
        <v>8</v>
      </c>
    </row>
    <row r="684" spans="1:10" ht="16.5" thickBot="1">
      <c r="A684" s="19"/>
      <c r="B684" s="480" t="s">
        <v>874</v>
      </c>
      <c r="C684" s="481"/>
      <c r="D684" s="481"/>
      <c r="E684" s="481"/>
      <c r="F684" s="481"/>
      <c r="G684" s="481"/>
      <c r="H684" s="481"/>
      <c r="I684" s="481"/>
      <c r="J684" s="482"/>
    </row>
    <row r="685" spans="1:9" ht="34.5" customHeight="1">
      <c r="A685" s="19"/>
      <c r="B685" s="496" t="s">
        <v>875</v>
      </c>
      <c r="C685" s="574" t="s">
        <v>57</v>
      </c>
      <c r="D685" s="570" t="s">
        <v>58</v>
      </c>
      <c r="E685" s="572"/>
      <c r="F685" s="570">
        <v>7.289</v>
      </c>
      <c r="G685" s="572">
        <v>1.459</v>
      </c>
      <c r="H685" s="572">
        <v>20</v>
      </c>
      <c r="I685" s="496" t="s">
        <v>59</v>
      </c>
    </row>
    <row r="686" spans="1:9" ht="16.5" thickBot="1">
      <c r="A686" s="19"/>
      <c r="B686" s="497"/>
      <c r="C686" s="575"/>
      <c r="D686" s="571"/>
      <c r="E686" s="573"/>
      <c r="F686" s="571"/>
      <c r="G686" s="573"/>
      <c r="H686" s="573"/>
      <c r="I686" s="497"/>
    </row>
    <row r="687" spans="1:10" ht="16.5" thickBot="1">
      <c r="A687" s="18"/>
      <c r="B687" s="480" t="s">
        <v>60</v>
      </c>
      <c r="C687" s="481"/>
      <c r="D687" s="481"/>
      <c r="E687" s="481"/>
      <c r="F687" s="481"/>
      <c r="G687" s="481"/>
      <c r="H687" s="481"/>
      <c r="I687" s="481"/>
      <c r="J687" s="482"/>
    </row>
    <row r="688" spans="1:9" ht="39.75" thickBot="1">
      <c r="A688" s="18"/>
      <c r="B688" s="50" t="s">
        <v>61</v>
      </c>
      <c r="C688" s="67" t="s">
        <v>57</v>
      </c>
      <c r="D688" s="52" t="s">
        <v>1188</v>
      </c>
      <c r="E688" s="51"/>
      <c r="F688" s="52">
        <v>30</v>
      </c>
      <c r="G688" s="51">
        <v>29</v>
      </c>
      <c r="H688" s="51">
        <v>96.7</v>
      </c>
      <c r="I688" s="53" t="s">
        <v>62</v>
      </c>
    </row>
    <row r="689" spans="1:9" ht="39.75" thickBot="1">
      <c r="A689" s="18"/>
      <c r="B689" s="50" t="s">
        <v>63</v>
      </c>
      <c r="C689" s="67" t="s">
        <v>1183</v>
      </c>
      <c r="D689" s="52" t="s">
        <v>866</v>
      </c>
      <c r="E689" s="51"/>
      <c r="F689" s="52">
        <v>14</v>
      </c>
      <c r="G689" s="51">
        <v>14</v>
      </c>
      <c r="H689" s="51">
        <v>100</v>
      </c>
      <c r="I689" s="51" t="s">
        <v>310</v>
      </c>
    </row>
    <row r="690" spans="1:9" ht="16.5" thickBot="1">
      <c r="A690" s="18"/>
      <c r="B690" s="15" t="s">
        <v>64</v>
      </c>
      <c r="C690" s="76"/>
      <c r="D690" s="56"/>
      <c r="E690" s="55"/>
      <c r="F690" s="56"/>
      <c r="G690" s="55"/>
      <c r="H690" s="55"/>
      <c r="I690" s="55"/>
    </row>
    <row r="691" spans="1:9" ht="27" thickBot="1">
      <c r="A691" s="18"/>
      <c r="B691" s="47" t="s">
        <v>65</v>
      </c>
      <c r="C691" s="68"/>
      <c r="D691" s="49" t="s">
        <v>17</v>
      </c>
      <c r="E691" s="48"/>
      <c r="F691" s="49">
        <v>1.9</v>
      </c>
      <c r="G691" s="48">
        <v>1.9</v>
      </c>
      <c r="H691" s="48">
        <v>100</v>
      </c>
      <c r="I691" s="48" t="s">
        <v>310</v>
      </c>
    </row>
    <row r="692" spans="1:9" ht="16.5" thickBot="1">
      <c r="A692" s="18"/>
      <c r="B692" s="15" t="s">
        <v>66</v>
      </c>
      <c r="C692" s="76"/>
      <c r="D692" s="56"/>
      <c r="E692" s="55"/>
      <c r="F692" s="56"/>
      <c r="G692" s="55"/>
      <c r="H692" s="55"/>
      <c r="I692" s="55"/>
    </row>
    <row r="693" spans="1:9" ht="52.5" thickBot="1">
      <c r="A693" s="18"/>
      <c r="B693" s="47" t="s">
        <v>67</v>
      </c>
      <c r="C693" s="68" t="s">
        <v>57</v>
      </c>
      <c r="D693" s="49" t="s">
        <v>10</v>
      </c>
      <c r="E693" s="48"/>
      <c r="F693" s="49">
        <v>13.69</v>
      </c>
      <c r="G693" s="48">
        <v>13.45</v>
      </c>
      <c r="H693" s="48">
        <v>98.3</v>
      </c>
      <c r="I693" s="77" t="s">
        <v>11</v>
      </c>
    </row>
    <row r="694" spans="1:10" ht="16.5" thickBot="1">
      <c r="A694" s="18"/>
      <c r="B694" s="480" t="s">
        <v>68</v>
      </c>
      <c r="C694" s="481"/>
      <c r="D694" s="481"/>
      <c r="E694" s="481"/>
      <c r="F694" s="481"/>
      <c r="G694" s="481"/>
      <c r="H694" s="481"/>
      <c r="I694" s="481"/>
      <c r="J694" s="482"/>
    </row>
    <row r="695" spans="1:9" ht="39.75" thickBot="1">
      <c r="A695" s="18"/>
      <c r="B695" s="50" t="s">
        <v>69</v>
      </c>
      <c r="C695" s="67" t="s">
        <v>57</v>
      </c>
      <c r="D695" s="52" t="s">
        <v>70</v>
      </c>
      <c r="E695" s="51"/>
      <c r="F695" s="52">
        <v>0.111</v>
      </c>
      <c r="G695" s="51">
        <v>0.1</v>
      </c>
      <c r="H695" s="51">
        <v>90.1</v>
      </c>
      <c r="I695" s="53" t="s">
        <v>71</v>
      </c>
    </row>
    <row r="696" spans="1:9" ht="52.5" thickBot="1">
      <c r="A696" s="18"/>
      <c r="B696" s="50" t="s">
        <v>72</v>
      </c>
      <c r="C696" s="67" t="s">
        <v>57</v>
      </c>
      <c r="D696" s="52" t="s">
        <v>73</v>
      </c>
      <c r="E696" s="51"/>
      <c r="F696" s="52">
        <v>23.54</v>
      </c>
      <c r="G696" s="51">
        <v>22.92</v>
      </c>
      <c r="H696" s="51">
        <v>97.4</v>
      </c>
      <c r="I696" s="75" t="s">
        <v>71</v>
      </c>
    </row>
    <row r="697" spans="1:9" ht="39.75" thickBot="1">
      <c r="A697" s="18"/>
      <c r="B697" s="50" t="s">
        <v>74</v>
      </c>
      <c r="C697" s="67" t="s">
        <v>57</v>
      </c>
      <c r="D697" s="52" t="s">
        <v>75</v>
      </c>
      <c r="E697" s="51"/>
      <c r="F697" s="52">
        <v>30.34</v>
      </c>
      <c r="G697" s="51">
        <v>25.89</v>
      </c>
      <c r="H697" s="51">
        <v>85.3</v>
      </c>
      <c r="I697" s="53" t="s">
        <v>76</v>
      </c>
    </row>
    <row r="698" spans="1:9" ht="39.75" thickBot="1">
      <c r="A698" s="18"/>
      <c r="B698" s="50" t="s">
        <v>77</v>
      </c>
      <c r="C698" s="67" t="s">
        <v>57</v>
      </c>
      <c r="D698" s="52" t="s">
        <v>75</v>
      </c>
      <c r="E698" s="51"/>
      <c r="F698" s="52">
        <v>29.88</v>
      </c>
      <c r="G698" s="51">
        <v>17.26</v>
      </c>
      <c r="H698" s="51">
        <v>57.76</v>
      </c>
      <c r="I698" s="53" t="s">
        <v>76</v>
      </c>
    </row>
    <row r="699" spans="1:9" ht="39">
      <c r="A699" s="18"/>
      <c r="B699" s="72" t="s">
        <v>78</v>
      </c>
      <c r="C699" s="73" t="s">
        <v>57</v>
      </c>
      <c r="D699" s="60" t="s">
        <v>75</v>
      </c>
      <c r="E699" s="59"/>
      <c r="F699" s="60">
        <v>187.34</v>
      </c>
      <c r="G699" s="59">
        <v>143.88</v>
      </c>
      <c r="H699" s="59">
        <v>76.8</v>
      </c>
      <c r="I699" s="74" t="s">
        <v>79</v>
      </c>
    </row>
    <row r="700" spans="1:9" ht="16.5" thickBot="1">
      <c r="A700" s="78"/>
      <c r="B700" s="15" t="s">
        <v>80</v>
      </c>
      <c r="C700" s="25"/>
      <c r="D700" s="65"/>
      <c r="E700" s="64"/>
      <c r="F700" s="65"/>
      <c r="G700" s="64"/>
      <c r="H700" s="64"/>
      <c r="I700" s="64"/>
    </row>
    <row r="701" spans="1:9" ht="27" thickBot="1">
      <c r="A701" s="78"/>
      <c r="B701" s="47" t="s">
        <v>81</v>
      </c>
      <c r="C701" s="68" t="s">
        <v>57</v>
      </c>
      <c r="D701" s="49" t="s">
        <v>870</v>
      </c>
      <c r="E701" s="48"/>
      <c r="F701" s="49">
        <v>27</v>
      </c>
      <c r="G701" s="48" t="s">
        <v>310</v>
      </c>
      <c r="H701" s="48" t="s">
        <v>310</v>
      </c>
      <c r="I701" s="80" t="s">
        <v>82</v>
      </c>
    </row>
    <row r="702" spans="1:9" ht="16.5" thickBot="1">
      <c r="A702" s="78"/>
      <c r="B702" s="81" t="s">
        <v>83</v>
      </c>
      <c r="C702" s="25"/>
      <c r="D702" s="65"/>
      <c r="E702" s="64"/>
      <c r="F702" s="65"/>
      <c r="G702" s="64"/>
      <c r="H702" s="64"/>
      <c r="I702" s="64"/>
    </row>
    <row r="703" spans="1:9" ht="39.75" thickBot="1">
      <c r="A703" s="78"/>
      <c r="B703" s="47" t="s">
        <v>84</v>
      </c>
      <c r="C703" s="68"/>
      <c r="D703" s="49" t="s">
        <v>309</v>
      </c>
      <c r="E703" s="48"/>
      <c r="F703" s="49">
        <v>82.6</v>
      </c>
      <c r="G703" s="48">
        <v>82.6</v>
      </c>
      <c r="H703" s="48" t="s">
        <v>310</v>
      </c>
      <c r="I703" s="80"/>
    </row>
    <row r="704" spans="1:9" ht="103.5" thickBot="1">
      <c r="A704" s="78"/>
      <c r="B704" s="50" t="s">
        <v>13</v>
      </c>
      <c r="C704" s="67" t="s">
        <v>57</v>
      </c>
      <c r="D704" s="52" t="s">
        <v>309</v>
      </c>
      <c r="E704" s="51"/>
      <c r="F704" s="52">
        <v>44.5</v>
      </c>
      <c r="G704" s="51">
        <v>40.8</v>
      </c>
      <c r="H704" s="51">
        <v>91.7</v>
      </c>
      <c r="I704" s="53" t="s">
        <v>14</v>
      </c>
    </row>
    <row r="705" spans="1:9" ht="52.5" thickBot="1">
      <c r="A705" s="78"/>
      <c r="B705" s="50" t="s">
        <v>15</v>
      </c>
      <c r="C705" s="67"/>
      <c r="D705" s="52" t="s">
        <v>17</v>
      </c>
      <c r="E705" s="51"/>
      <c r="F705" s="52">
        <v>0</v>
      </c>
      <c r="G705" s="51">
        <v>0</v>
      </c>
      <c r="H705" s="51">
        <v>0</v>
      </c>
      <c r="I705" s="51" t="s">
        <v>310</v>
      </c>
    </row>
    <row r="706" spans="1:10" ht="16.5" thickBot="1">
      <c r="A706" s="78"/>
      <c r="B706" s="480" t="s">
        <v>85</v>
      </c>
      <c r="C706" s="481"/>
      <c r="D706" s="481"/>
      <c r="E706" s="481"/>
      <c r="F706" s="481"/>
      <c r="G706" s="481"/>
      <c r="H706" s="481"/>
      <c r="I706" s="481"/>
      <c r="J706" s="482"/>
    </row>
    <row r="707" spans="1:9" ht="39.75" thickBot="1">
      <c r="A707" s="78"/>
      <c r="B707" s="50" t="s">
        <v>86</v>
      </c>
      <c r="C707" s="67" t="s">
        <v>1183</v>
      </c>
      <c r="D707" s="52" t="s">
        <v>87</v>
      </c>
      <c r="E707" s="51"/>
      <c r="F707" s="52">
        <v>9373</v>
      </c>
      <c r="G707" s="51">
        <v>9373</v>
      </c>
      <c r="H707" s="51">
        <v>100</v>
      </c>
      <c r="I707" s="51" t="s">
        <v>310</v>
      </c>
    </row>
    <row r="708" spans="1:9" ht="52.5" thickBot="1">
      <c r="A708" s="78"/>
      <c r="B708" s="50" t="s">
        <v>88</v>
      </c>
      <c r="C708" s="67" t="s">
        <v>1183</v>
      </c>
      <c r="D708" s="52" t="s">
        <v>89</v>
      </c>
      <c r="E708" s="51"/>
      <c r="F708" s="52">
        <v>54.2</v>
      </c>
      <c r="G708" s="51">
        <v>59.06</v>
      </c>
      <c r="H708" s="51">
        <v>109</v>
      </c>
      <c r="I708" s="53" t="s">
        <v>90</v>
      </c>
    </row>
    <row r="709" spans="1:9" ht="27" thickBot="1">
      <c r="A709" s="78"/>
      <c r="B709" s="47" t="s">
        <v>91</v>
      </c>
      <c r="C709" s="68" t="s">
        <v>1183</v>
      </c>
      <c r="D709" s="49" t="s">
        <v>89</v>
      </c>
      <c r="E709" s="48"/>
      <c r="F709" s="49">
        <v>102.61</v>
      </c>
      <c r="G709" s="48">
        <v>102.61</v>
      </c>
      <c r="H709" s="48">
        <v>100</v>
      </c>
      <c r="I709" s="48" t="s">
        <v>310</v>
      </c>
    </row>
    <row r="710" spans="1:9" ht="27" thickBot="1">
      <c r="A710" s="78"/>
      <c r="B710" s="50" t="s">
        <v>92</v>
      </c>
      <c r="C710" s="79"/>
      <c r="D710" s="52" t="s">
        <v>93</v>
      </c>
      <c r="E710" s="51"/>
      <c r="F710" s="52">
        <v>0</v>
      </c>
      <c r="G710" s="51">
        <v>0</v>
      </c>
      <c r="H710" s="51">
        <v>0</v>
      </c>
      <c r="I710" s="51" t="s">
        <v>310</v>
      </c>
    </row>
    <row r="711" spans="1:9" ht="16.5" thickBot="1">
      <c r="A711" s="78"/>
      <c r="B711" s="15" t="s">
        <v>94</v>
      </c>
      <c r="C711" s="25"/>
      <c r="D711" s="65"/>
      <c r="E711" s="64"/>
      <c r="F711" s="329"/>
      <c r="G711" s="86"/>
      <c r="H711" s="86"/>
      <c r="I711" s="64"/>
    </row>
    <row r="712" spans="1:9" ht="27" thickBot="1">
      <c r="A712" s="78"/>
      <c r="B712" s="47" t="s">
        <v>95</v>
      </c>
      <c r="C712" s="68" t="s">
        <v>57</v>
      </c>
      <c r="D712" s="49" t="s">
        <v>58</v>
      </c>
      <c r="E712" s="328"/>
      <c r="F712" s="65">
        <v>376.86</v>
      </c>
      <c r="G712" s="64">
        <v>342.6</v>
      </c>
      <c r="H712" s="153"/>
      <c r="I712" s="64"/>
    </row>
    <row r="713" spans="1:9" ht="15.75">
      <c r="A713" s="78"/>
      <c r="B713" s="469" t="s">
        <v>96</v>
      </c>
      <c r="C713" s="470"/>
      <c r="D713" s="470"/>
      <c r="E713" s="470"/>
      <c r="F713" s="470"/>
      <c r="G713" s="470"/>
      <c r="H713" s="470"/>
      <c r="I713" s="471"/>
    </row>
    <row r="714" spans="1:9" ht="64.5">
      <c r="A714" s="78"/>
      <c r="B714" s="330" t="s">
        <v>97</v>
      </c>
      <c r="C714" s="25" t="s">
        <v>1183</v>
      </c>
      <c r="D714" s="65" t="s">
        <v>309</v>
      </c>
      <c r="E714" s="64"/>
      <c r="F714" s="65">
        <v>100</v>
      </c>
      <c r="G714" s="64">
        <v>100</v>
      </c>
      <c r="H714" s="153"/>
      <c r="I714" s="64"/>
    </row>
    <row r="715" spans="1:9" ht="31.5" customHeight="1" thickBot="1">
      <c r="A715" s="78"/>
      <c r="B715" s="485" t="s">
        <v>98</v>
      </c>
      <c r="C715" s="486"/>
      <c r="D715" s="486"/>
      <c r="E715" s="486"/>
      <c r="F715" s="487"/>
      <c r="G715" s="487"/>
      <c r="H715" s="488"/>
      <c r="I715" s="331"/>
    </row>
    <row r="716" spans="1:9" ht="52.5" thickBot="1">
      <c r="A716" s="78"/>
      <c r="B716" s="50" t="s">
        <v>99</v>
      </c>
      <c r="C716" s="67" t="s">
        <v>1183</v>
      </c>
      <c r="D716" s="52" t="s">
        <v>309</v>
      </c>
      <c r="E716" s="327"/>
      <c r="F716" s="65">
        <v>100</v>
      </c>
      <c r="G716" s="64">
        <v>100</v>
      </c>
      <c r="H716" s="153"/>
      <c r="I716" s="64"/>
    </row>
    <row r="717" spans="1:9" ht="29.25" customHeight="1" thickBot="1">
      <c r="A717" s="83"/>
      <c r="B717" s="84" t="s">
        <v>100</v>
      </c>
      <c r="C717" s="82"/>
      <c r="D717" s="82"/>
      <c r="E717" s="82"/>
      <c r="F717" s="82"/>
      <c r="G717" s="82"/>
      <c r="H717" s="85"/>
      <c r="I717" s="331"/>
    </row>
    <row r="718" spans="1:9" ht="47.25" customHeight="1" thickBot="1">
      <c r="A718" s="62"/>
      <c r="B718" s="47" t="s">
        <v>101</v>
      </c>
      <c r="C718" s="68"/>
      <c r="D718" s="49" t="s">
        <v>1188</v>
      </c>
      <c r="E718" s="48"/>
      <c r="F718" s="49">
        <v>0</v>
      </c>
      <c r="G718" s="48">
        <v>0</v>
      </c>
      <c r="H718" s="48" t="s">
        <v>310</v>
      </c>
      <c r="I718" s="48" t="s">
        <v>310</v>
      </c>
    </row>
    <row r="719" spans="1:9" ht="45.75" customHeight="1" thickBot="1">
      <c r="A719" s="62"/>
      <c r="B719" s="50" t="s">
        <v>808</v>
      </c>
      <c r="C719" s="67"/>
      <c r="D719" s="52" t="s">
        <v>17</v>
      </c>
      <c r="E719" s="51"/>
      <c r="F719" s="52">
        <v>0</v>
      </c>
      <c r="G719" s="51">
        <v>0</v>
      </c>
      <c r="H719" s="51" t="s">
        <v>310</v>
      </c>
      <c r="I719" s="51" t="s">
        <v>310</v>
      </c>
    </row>
    <row r="720" spans="1:9" ht="39.75" customHeight="1" thickBot="1">
      <c r="A720" s="62"/>
      <c r="B720" s="50" t="s">
        <v>809</v>
      </c>
      <c r="C720" s="67"/>
      <c r="D720" s="52" t="s">
        <v>17</v>
      </c>
      <c r="E720" s="51"/>
      <c r="F720" s="52">
        <v>0</v>
      </c>
      <c r="G720" s="51">
        <v>0</v>
      </c>
      <c r="H720" s="51" t="s">
        <v>310</v>
      </c>
      <c r="I720" s="51" t="s">
        <v>310</v>
      </c>
    </row>
    <row r="721" spans="1:9" ht="34.5" customHeight="1" thickBot="1">
      <c r="A721" s="62"/>
      <c r="B721" s="70" t="s">
        <v>810</v>
      </c>
      <c r="C721" s="67"/>
      <c r="D721" s="52" t="s">
        <v>1188</v>
      </c>
      <c r="E721" s="51"/>
      <c r="F721" s="52">
        <v>0</v>
      </c>
      <c r="G721" s="51">
        <v>0</v>
      </c>
      <c r="H721" s="51" t="s">
        <v>310</v>
      </c>
      <c r="I721" s="51" t="s">
        <v>310</v>
      </c>
    </row>
    <row r="722" spans="1:9" ht="26.25" thickBot="1">
      <c r="A722" s="62"/>
      <c r="B722" s="70" t="s">
        <v>811</v>
      </c>
      <c r="C722" s="67"/>
      <c r="D722" s="52" t="s">
        <v>17</v>
      </c>
      <c r="E722" s="51"/>
      <c r="F722" s="52">
        <v>0</v>
      </c>
      <c r="G722" s="51">
        <v>0</v>
      </c>
      <c r="H722" s="51" t="s">
        <v>310</v>
      </c>
      <c r="I722" s="51" t="s">
        <v>310</v>
      </c>
    </row>
    <row r="723" spans="1:10" ht="16.5" thickBot="1">
      <c r="A723" s="87"/>
      <c r="B723" s="480" t="s">
        <v>812</v>
      </c>
      <c r="C723" s="481"/>
      <c r="D723" s="481"/>
      <c r="E723" s="481"/>
      <c r="F723" s="481"/>
      <c r="G723" s="481"/>
      <c r="H723" s="481"/>
      <c r="I723" s="481"/>
      <c r="J723" s="482"/>
    </row>
    <row r="724" spans="1:9" ht="39.75" thickBot="1">
      <c r="A724" s="78"/>
      <c r="B724" s="50" t="s">
        <v>813</v>
      </c>
      <c r="C724" s="67" t="s">
        <v>1183</v>
      </c>
      <c r="D724" s="52" t="s">
        <v>309</v>
      </c>
      <c r="E724" s="51"/>
      <c r="F724" s="52">
        <v>95</v>
      </c>
      <c r="G724" s="51">
        <v>95</v>
      </c>
      <c r="H724" s="51">
        <v>100</v>
      </c>
      <c r="I724" s="51" t="s">
        <v>310</v>
      </c>
    </row>
    <row r="725" spans="1:10" ht="16.5" thickBot="1">
      <c r="A725" s="78"/>
      <c r="B725" s="480" t="s">
        <v>1036</v>
      </c>
      <c r="C725" s="481"/>
      <c r="D725" s="481"/>
      <c r="E725" s="481"/>
      <c r="F725" s="481"/>
      <c r="G725" s="481"/>
      <c r="H725" s="481"/>
      <c r="I725" s="481"/>
      <c r="J725" s="482"/>
    </row>
    <row r="726" spans="1:9" ht="26.25" thickBot="1">
      <c r="A726" s="19"/>
      <c r="B726" s="50" t="s">
        <v>1037</v>
      </c>
      <c r="C726" s="67" t="s">
        <v>1183</v>
      </c>
      <c r="D726" s="52" t="s">
        <v>309</v>
      </c>
      <c r="E726" s="51"/>
      <c r="F726" s="52">
        <v>95</v>
      </c>
      <c r="G726" s="51">
        <v>95</v>
      </c>
      <c r="H726" s="51">
        <v>100</v>
      </c>
      <c r="I726" s="51" t="s">
        <v>310</v>
      </c>
    </row>
    <row r="727" spans="1:10" ht="13.5" thickBot="1">
      <c r="A727" s="23"/>
      <c r="B727" s="480" t="s">
        <v>1038</v>
      </c>
      <c r="C727" s="481"/>
      <c r="D727" s="481"/>
      <c r="E727" s="481"/>
      <c r="F727" s="481"/>
      <c r="G727" s="481"/>
      <c r="H727" s="481"/>
      <c r="I727" s="481"/>
      <c r="J727" s="482"/>
    </row>
    <row r="728" spans="1:9" ht="29.25" customHeight="1" thickBot="1">
      <c r="A728" s="24"/>
      <c r="B728" s="50" t="s">
        <v>1037</v>
      </c>
      <c r="C728" s="67" t="s">
        <v>1183</v>
      </c>
      <c r="D728" s="52" t="s">
        <v>309</v>
      </c>
      <c r="E728" s="51"/>
      <c r="F728" s="52">
        <v>95</v>
      </c>
      <c r="G728" s="51">
        <v>95</v>
      </c>
      <c r="H728" s="51">
        <v>100</v>
      </c>
      <c r="I728" s="51" t="s">
        <v>310</v>
      </c>
    </row>
    <row r="729" spans="1:9" ht="75.75" customHeight="1">
      <c r="A729" s="337" t="s">
        <v>1039</v>
      </c>
      <c r="B729" s="226" t="s">
        <v>295</v>
      </c>
      <c r="C729" s="338"/>
      <c r="D729" s="339"/>
      <c r="E729" s="339"/>
      <c r="F729" s="339"/>
      <c r="G729" s="339"/>
      <c r="H729" s="339"/>
      <c r="I729" s="339"/>
    </row>
    <row r="730" spans="1:9" ht="78.75">
      <c r="A730" s="39" t="s">
        <v>307</v>
      </c>
      <c r="B730" s="40" t="s">
        <v>384</v>
      </c>
      <c r="C730" s="41" t="s">
        <v>387</v>
      </c>
      <c r="D730" s="39" t="s">
        <v>17</v>
      </c>
      <c r="E730" s="39"/>
      <c r="F730" s="39">
        <v>0</v>
      </c>
      <c r="G730" s="39">
        <v>0</v>
      </c>
      <c r="H730" s="39">
        <v>0</v>
      </c>
      <c r="I730" s="41" t="s">
        <v>310</v>
      </c>
    </row>
    <row r="731" spans="1:9" ht="63">
      <c r="A731" s="39" t="s">
        <v>189</v>
      </c>
      <c r="B731" s="40" t="s">
        <v>385</v>
      </c>
      <c r="C731" s="41" t="s">
        <v>387</v>
      </c>
      <c r="D731" s="39" t="s">
        <v>17</v>
      </c>
      <c r="E731" s="39"/>
      <c r="F731" s="39">
        <v>0</v>
      </c>
      <c r="G731" s="39">
        <v>0</v>
      </c>
      <c r="H731" s="39">
        <v>0</v>
      </c>
      <c r="I731" s="41" t="s">
        <v>310</v>
      </c>
    </row>
    <row r="732" spans="1:9" ht="63">
      <c r="A732" s="39" t="s">
        <v>190</v>
      </c>
      <c r="B732" s="40" t="s">
        <v>386</v>
      </c>
      <c r="C732" s="41" t="s">
        <v>387</v>
      </c>
      <c r="D732" s="39" t="s">
        <v>309</v>
      </c>
      <c r="E732" s="39"/>
      <c r="F732" s="39">
        <v>82.4</v>
      </c>
      <c r="G732" s="39">
        <v>82.4</v>
      </c>
      <c r="H732" s="39">
        <v>100</v>
      </c>
      <c r="I732" s="41" t="s">
        <v>310</v>
      </c>
    </row>
    <row r="733" spans="1:9" ht="63">
      <c r="A733" s="39" t="s">
        <v>192</v>
      </c>
      <c r="B733" s="40" t="s">
        <v>388</v>
      </c>
      <c r="C733" s="41" t="s">
        <v>387</v>
      </c>
      <c r="D733" s="39" t="s">
        <v>309</v>
      </c>
      <c r="E733" s="39"/>
      <c r="F733" s="39">
        <v>60</v>
      </c>
      <c r="G733" s="39">
        <v>60</v>
      </c>
      <c r="H733" s="39">
        <v>100</v>
      </c>
      <c r="I733" s="41" t="s">
        <v>310</v>
      </c>
    </row>
    <row r="734" spans="1:9" ht="94.5">
      <c r="A734" s="39" t="s">
        <v>193</v>
      </c>
      <c r="B734" s="40" t="s">
        <v>389</v>
      </c>
      <c r="C734" s="41" t="s">
        <v>387</v>
      </c>
      <c r="D734" s="39" t="s">
        <v>1188</v>
      </c>
      <c r="E734" s="39"/>
      <c r="F734" s="39">
        <v>10</v>
      </c>
      <c r="G734" s="39">
        <v>10</v>
      </c>
      <c r="H734" s="39">
        <v>100</v>
      </c>
      <c r="I734" s="41" t="s">
        <v>310</v>
      </c>
    </row>
    <row r="735" spans="1:9" ht="42" customHeight="1">
      <c r="A735" s="464" t="s">
        <v>390</v>
      </c>
      <c r="B735" s="465"/>
      <c r="C735" s="465"/>
      <c r="D735" s="465"/>
      <c r="E735" s="465"/>
      <c r="F735" s="465"/>
      <c r="G735" s="465"/>
      <c r="H735" s="465"/>
      <c r="I735" s="465"/>
    </row>
    <row r="736" spans="1:9" ht="91.5" customHeight="1">
      <c r="A736" s="39" t="s">
        <v>1186</v>
      </c>
      <c r="B736" s="40" t="s">
        <v>391</v>
      </c>
      <c r="C736" s="41" t="s">
        <v>387</v>
      </c>
      <c r="D736" s="39" t="s">
        <v>17</v>
      </c>
      <c r="E736" s="39"/>
      <c r="F736" s="39">
        <v>0</v>
      </c>
      <c r="G736" s="39">
        <v>0</v>
      </c>
      <c r="H736" s="39">
        <v>0</v>
      </c>
      <c r="I736" s="41" t="s">
        <v>310</v>
      </c>
    </row>
    <row r="737" spans="1:9" ht="33.75" customHeight="1">
      <c r="A737" s="483" t="s">
        <v>876</v>
      </c>
      <c r="B737" s="483"/>
      <c r="C737" s="483"/>
      <c r="D737" s="483"/>
      <c r="E737" s="483"/>
      <c r="F737" s="483"/>
      <c r="G737" s="483"/>
      <c r="H737" s="483"/>
      <c r="I737" s="483"/>
    </row>
    <row r="738" spans="1:9" ht="90" customHeight="1">
      <c r="A738" s="39" t="s">
        <v>402</v>
      </c>
      <c r="B738" s="40" t="s">
        <v>877</v>
      </c>
      <c r="C738" s="41" t="s">
        <v>387</v>
      </c>
      <c r="D738" s="39" t="s">
        <v>17</v>
      </c>
      <c r="E738" s="39"/>
      <c r="F738" s="39">
        <v>0</v>
      </c>
      <c r="G738" s="39">
        <v>0</v>
      </c>
      <c r="H738" s="39">
        <v>0</v>
      </c>
      <c r="I738" s="41" t="s">
        <v>310</v>
      </c>
    </row>
    <row r="739" spans="1:9" ht="30" customHeight="1">
      <c r="A739" s="464" t="s">
        <v>878</v>
      </c>
      <c r="B739" s="465"/>
      <c r="C739" s="465"/>
      <c r="D739" s="465"/>
      <c r="E739" s="465"/>
      <c r="F739" s="465"/>
      <c r="G739" s="465"/>
      <c r="H739" s="465"/>
      <c r="I739" s="465"/>
    </row>
    <row r="740" spans="1:9" ht="55.5" customHeight="1">
      <c r="A740" s="39" t="s">
        <v>591</v>
      </c>
      <c r="B740" s="40" t="s">
        <v>879</v>
      </c>
      <c r="C740" s="41" t="s">
        <v>387</v>
      </c>
      <c r="D740" s="39" t="s">
        <v>17</v>
      </c>
      <c r="E740" s="39"/>
      <c r="F740" s="39">
        <v>0</v>
      </c>
      <c r="G740" s="39">
        <v>0</v>
      </c>
      <c r="H740" s="39">
        <v>0</v>
      </c>
      <c r="I740" s="41" t="s">
        <v>310</v>
      </c>
    </row>
    <row r="741" spans="1:9" ht="21" customHeight="1">
      <c r="A741" s="483" t="s">
        <v>880</v>
      </c>
      <c r="B741" s="483"/>
      <c r="C741" s="483"/>
      <c r="D741" s="483"/>
      <c r="E741" s="483"/>
      <c r="F741" s="483"/>
      <c r="G741" s="483"/>
      <c r="H741" s="483"/>
      <c r="I741" s="483"/>
    </row>
    <row r="742" spans="1:9" ht="70.5" customHeight="1">
      <c r="A742" s="233" t="s">
        <v>1190</v>
      </c>
      <c r="B742" s="40" t="s">
        <v>881</v>
      </c>
      <c r="C742" s="41" t="s">
        <v>387</v>
      </c>
      <c r="D742" s="39" t="s">
        <v>17</v>
      </c>
      <c r="E742" s="39"/>
      <c r="F742" s="39">
        <v>0</v>
      </c>
      <c r="G742" s="39">
        <v>0</v>
      </c>
      <c r="H742" s="39">
        <v>0</v>
      </c>
      <c r="I742" s="41" t="s">
        <v>310</v>
      </c>
    </row>
    <row r="743" spans="1:9" ht="21" customHeight="1">
      <c r="A743" s="483" t="s">
        <v>882</v>
      </c>
      <c r="B743" s="483"/>
      <c r="C743" s="483"/>
      <c r="D743" s="483"/>
      <c r="E743" s="483"/>
      <c r="F743" s="483"/>
      <c r="G743" s="483"/>
      <c r="H743" s="483"/>
      <c r="I743" s="483"/>
    </row>
    <row r="744" spans="1:9" ht="75.75" customHeight="1">
      <c r="A744" s="39" t="s">
        <v>883</v>
      </c>
      <c r="B744" s="40" t="s">
        <v>884</v>
      </c>
      <c r="C744" s="41" t="s">
        <v>387</v>
      </c>
      <c r="D744" s="39" t="s">
        <v>17</v>
      </c>
      <c r="E744" s="39"/>
      <c r="F744" s="39">
        <v>0</v>
      </c>
      <c r="G744" s="39">
        <v>0</v>
      </c>
      <c r="H744" s="39">
        <v>0</v>
      </c>
      <c r="I744" s="41" t="s">
        <v>310</v>
      </c>
    </row>
    <row r="745" spans="1:9" ht="17.25" customHeight="1">
      <c r="A745" s="464" t="s">
        <v>885</v>
      </c>
      <c r="B745" s="465"/>
      <c r="C745" s="465"/>
      <c r="D745" s="465"/>
      <c r="E745" s="465"/>
      <c r="F745" s="465"/>
      <c r="G745" s="465"/>
      <c r="H745" s="465"/>
      <c r="I745" s="465"/>
    </row>
    <row r="746" spans="1:9" ht="61.5" customHeight="1">
      <c r="A746" s="41" t="s">
        <v>595</v>
      </c>
      <c r="B746" s="40" t="s">
        <v>886</v>
      </c>
      <c r="C746" s="41" t="s">
        <v>387</v>
      </c>
      <c r="D746" s="234" t="s">
        <v>309</v>
      </c>
      <c r="E746" s="231"/>
      <c r="F746" s="41">
        <v>82.4</v>
      </c>
      <c r="G746" s="41">
        <v>82.4</v>
      </c>
      <c r="H746" s="41">
        <v>100</v>
      </c>
      <c r="I746" s="41" t="s">
        <v>310</v>
      </c>
    </row>
    <row r="747" spans="1:9" ht="66" customHeight="1">
      <c r="A747" s="41" t="s">
        <v>1226</v>
      </c>
      <c r="B747" s="40" t="s">
        <v>887</v>
      </c>
      <c r="C747" s="41" t="s">
        <v>387</v>
      </c>
      <c r="D747" s="235" t="s">
        <v>309</v>
      </c>
      <c r="E747" s="231"/>
      <c r="F747" s="41">
        <v>60</v>
      </c>
      <c r="G747" s="41">
        <v>60</v>
      </c>
      <c r="H747" s="41">
        <v>100</v>
      </c>
      <c r="I747" s="41" t="s">
        <v>310</v>
      </c>
    </row>
    <row r="748" spans="1:9" ht="17.25" customHeight="1">
      <c r="A748" s="464" t="s">
        <v>888</v>
      </c>
      <c r="B748" s="495"/>
      <c r="C748" s="495"/>
      <c r="D748" s="495"/>
      <c r="E748" s="495"/>
      <c r="F748" s="495"/>
      <c r="G748" s="495"/>
      <c r="H748" s="495"/>
      <c r="I748" s="495"/>
    </row>
    <row r="749" spans="1:9" ht="62.25" customHeight="1">
      <c r="A749" s="41" t="s">
        <v>597</v>
      </c>
      <c r="B749" s="40" t="s">
        <v>889</v>
      </c>
      <c r="C749" s="41" t="s">
        <v>387</v>
      </c>
      <c r="D749" s="234" t="s">
        <v>309</v>
      </c>
      <c r="E749" s="231"/>
      <c r="F749" s="41">
        <v>82.4</v>
      </c>
      <c r="G749" s="41">
        <v>82.4</v>
      </c>
      <c r="H749" s="41">
        <v>100</v>
      </c>
      <c r="I749" s="41" t="s">
        <v>310</v>
      </c>
    </row>
    <row r="750" spans="1:9" ht="64.5" customHeight="1">
      <c r="A750" s="41" t="s">
        <v>599</v>
      </c>
      <c r="B750" s="40" t="s">
        <v>887</v>
      </c>
      <c r="C750" s="41" t="s">
        <v>387</v>
      </c>
      <c r="D750" s="235" t="s">
        <v>309</v>
      </c>
      <c r="E750" s="231"/>
      <c r="F750" s="41">
        <v>60</v>
      </c>
      <c r="G750" s="41">
        <v>60</v>
      </c>
      <c r="H750" s="41">
        <v>100</v>
      </c>
      <c r="I750" s="41" t="s">
        <v>310</v>
      </c>
    </row>
    <row r="751" spans="1:9" ht="33" customHeight="1">
      <c r="A751" s="483" t="s">
        <v>890</v>
      </c>
      <c r="B751" s="484"/>
      <c r="C751" s="484"/>
      <c r="D751" s="484"/>
      <c r="E751" s="484"/>
      <c r="F751" s="484"/>
      <c r="G751" s="484"/>
      <c r="H751" s="484"/>
      <c r="I751" s="484"/>
    </row>
    <row r="752" spans="1:9" ht="93.75" customHeight="1">
      <c r="A752" s="41" t="s">
        <v>912</v>
      </c>
      <c r="B752" s="232" t="s">
        <v>891</v>
      </c>
      <c r="C752" s="41" t="s">
        <v>387</v>
      </c>
      <c r="D752" s="41" t="s">
        <v>1188</v>
      </c>
      <c r="E752" s="41"/>
      <c r="F752" s="41">
        <v>10</v>
      </c>
      <c r="G752" s="41">
        <v>10</v>
      </c>
      <c r="H752" s="41">
        <v>100</v>
      </c>
      <c r="I752" s="41" t="s">
        <v>310</v>
      </c>
    </row>
    <row r="753" spans="1:9" ht="15.75">
      <c r="A753" s="477" t="s">
        <v>892</v>
      </c>
      <c r="B753" s="478"/>
      <c r="C753" s="478"/>
      <c r="D753" s="478"/>
      <c r="E753" s="478"/>
      <c r="F753" s="478"/>
      <c r="G753" s="478"/>
      <c r="H753" s="478"/>
      <c r="I753" s="479"/>
    </row>
    <row r="754" spans="1:9" ht="94.5">
      <c r="A754" s="41" t="s">
        <v>1057</v>
      </c>
      <c r="B754" s="232" t="s">
        <v>893</v>
      </c>
      <c r="C754" s="41" t="s">
        <v>387</v>
      </c>
      <c r="D754" s="41" t="s">
        <v>1188</v>
      </c>
      <c r="E754" s="41"/>
      <c r="F754" s="41">
        <v>10</v>
      </c>
      <c r="G754" s="41">
        <v>10</v>
      </c>
      <c r="H754" s="41">
        <v>100</v>
      </c>
      <c r="I754" s="41" t="s">
        <v>310</v>
      </c>
    </row>
    <row r="755" spans="1:9" s="394" customFormat="1" ht="96.75" customHeight="1">
      <c r="A755" s="392" t="s">
        <v>200</v>
      </c>
      <c r="B755" s="391" t="s">
        <v>1295</v>
      </c>
      <c r="C755" s="393"/>
      <c r="D755" s="393"/>
      <c r="E755" s="393"/>
      <c r="F755" s="393"/>
      <c r="G755" s="393"/>
      <c r="H755" s="393"/>
      <c r="I755" s="393"/>
    </row>
    <row r="756" spans="1:9" ht="77.25" customHeight="1">
      <c r="A756" s="41">
        <v>1</v>
      </c>
      <c r="B756" s="40" t="s">
        <v>1240</v>
      </c>
      <c r="C756" s="41" t="s">
        <v>1183</v>
      </c>
      <c r="D756" s="41" t="s">
        <v>1241</v>
      </c>
      <c r="E756" s="41"/>
      <c r="F756" s="41">
        <v>6</v>
      </c>
      <c r="G756" s="41">
        <v>6</v>
      </c>
      <c r="H756" s="41">
        <v>0</v>
      </c>
      <c r="I756" s="41"/>
    </row>
    <row r="757" spans="1:12" ht="42.75" customHeight="1">
      <c r="A757" s="41">
        <v>2</v>
      </c>
      <c r="B757" s="40" t="s">
        <v>1242</v>
      </c>
      <c r="C757" s="41" t="s">
        <v>1183</v>
      </c>
      <c r="D757" s="41" t="s">
        <v>1241</v>
      </c>
      <c r="E757" s="41"/>
      <c r="F757" s="41">
        <v>1</v>
      </c>
      <c r="G757" s="41">
        <v>1</v>
      </c>
      <c r="H757" s="41">
        <v>0</v>
      </c>
      <c r="I757" s="41"/>
      <c r="L757" s="388"/>
    </row>
    <row r="758" spans="1:12" ht="45.75" customHeight="1">
      <c r="A758" s="41">
        <v>3</v>
      </c>
      <c r="B758" s="40" t="s">
        <v>1243</v>
      </c>
      <c r="C758" s="41" t="s">
        <v>1183</v>
      </c>
      <c r="D758" s="41" t="s">
        <v>17</v>
      </c>
      <c r="E758" s="41"/>
      <c r="F758" s="41">
        <v>0</v>
      </c>
      <c r="G758" s="41">
        <v>0</v>
      </c>
      <c r="H758" s="41">
        <v>0</v>
      </c>
      <c r="I758" s="41"/>
      <c r="L758" s="388"/>
    </row>
    <row r="759" spans="1:9" ht="32.25" customHeight="1">
      <c r="A759" s="41">
        <v>4</v>
      </c>
      <c r="B759" s="40" t="s">
        <v>1244</v>
      </c>
      <c r="C759" s="41" t="s">
        <v>1183</v>
      </c>
      <c r="D759" s="41" t="s">
        <v>1241</v>
      </c>
      <c r="E759" s="41"/>
      <c r="F759" s="41">
        <v>0</v>
      </c>
      <c r="G759" s="41">
        <v>0</v>
      </c>
      <c r="H759" s="41">
        <v>0</v>
      </c>
      <c r="I759" s="41"/>
    </row>
    <row r="760" spans="1:9" ht="63">
      <c r="A760" s="41">
        <v>5</v>
      </c>
      <c r="B760" s="40" t="s">
        <v>1245</v>
      </c>
      <c r="C760" s="41" t="s">
        <v>1183</v>
      </c>
      <c r="D760" s="41" t="s">
        <v>309</v>
      </c>
      <c r="E760" s="41"/>
      <c r="F760" s="41">
        <v>95</v>
      </c>
      <c r="G760" s="41">
        <v>100</v>
      </c>
      <c r="H760" s="41">
        <v>5</v>
      </c>
      <c r="I760" s="41"/>
    </row>
    <row r="761" spans="1:9" ht="15.75" customHeight="1">
      <c r="A761" s="448" t="s">
        <v>1246</v>
      </c>
      <c r="B761" s="448"/>
      <c r="C761" s="448"/>
      <c r="D761" s="448"/>
      <c r="E761" s="448"/>
      <c r="F761" s="448"/>
      <c r="G761" s="448"/>
      <c r="H761" s="448"/>
      <c r="I761" s="448"/>
    </row>
    <row r="762" spans="1:9" ht="78" customHeight="1">
      <c r="A762" s="390" t="s">
        <v>1247</v>
      </c>
      <c r="B762" s="389" t="s">
        <v>1248</v>
      </c>
      <c r="C762" s="41" t="s">
        <v>1183</v>
      </c>
      <c r="D762" s="41" t="s">
        <v>1241</v>
      </c>
      <c r="E762" s="41"/>
      <c r="F762" s="41">
        <v>6</v>
      </c>
      <c r="G762" s="41">
        <v>6</v>
      </c>
      <c r="H762" s="41">
        <v>0</v>
      </c>
      <c r="I762" s="41"/>
    </row>
    <row r="763" spans="1:9" ht="31.5" customHeight="1">
      <c r="A763" s="390" t="s">
        <v>1249</v>
      </c>
      <c r="B763" s="389" t="s">
        <v>1250</v>
      </c>
      <c r="C763" s="41" t="s">
        <v>1183</v>
      </c>
      <c r="D763" s="41" t="s">
        <v>1241</v>
      </c>
      <c r="E763" s="41"/>
      <c r="F763" s="41">
        <v>1</v>
      </c>
      <c r="G763" s="41">
        <v>1</v>
      </c>
      <c r="H763" s="41">
        <v>0</v>
      </c>
      <c r="I763" s="41"/>
    </row>
    <row r="764" spans="1:9" ht="36.75" customHeight="1">
      <c r="A764" s="390" t="s">
        <v>1251</v>
      </c>
      <c r="B764" s="389" t="s">
        <v>1252</v>
      </c>
      <c r="C764" s="41" t="s">
        <v>1183</v>
      </c>
      <c r="D764" s="41" t="s">
        <v>17</v>
      </c>
      <c r="E764" s="41"/>
      <c r="F764" s="41">
        <v>0</v>
      </c>
      <c r="G764" s="41">
        <v>0</v>
      </c>
      <c r="H764" s="41">
        <v>0</v>
      </c>
      <c r="I764" s="41"/>
    </row>
    <row r="765" spans="1:9" ht="40.5" customHeight="1">
      <c r="A765" s="390" t="s">
        <v>1253</v>
      </c>
      <c r="B765" s="389" t="s">
        <v>1254</v>
      </c>
      <c r="C765" s="41" t="s">
        <v>1183</v>
      </c>
      <c r="D765" s="41" t="s">
        <v>1241</v>
      </c>
      <c r="E765" s="41"/>
      <c r="F765" s="41">
        <v>0</v>
      </c>
      <c r="G765" s="41">
        <v>0</v>
      </c>
      <c r="H765" s="41">
        <v>0</v>
      </c>
      <c r="I765" s="41"/>
    </row>
    <row r="766" spans="1:9" ht="17.25" customHeight="1">
      <c r="A766" s="446" t="s">
        <v>1255</v>
      </c>
      <c r="B766" s="446"/>
      <c r="C766" s="446"/>
      <c r="D766" s="446"/>
      <c r="E766" s="446"/>
      <c r="F766" s="446"/>
      <c r="G766" s="446"/>
      <c r="H766" s="446"/>
      <c r="I766" s="446"/>
    </row>
    <row r="767" spans="1:9" ht="38.25" customHeight="1">
      <c r="A767" s="390" t="s">
        <v>1256</v>
      </c>
      <c r="B767" s="40" t="s">
        <v>1257</v>
      </c>
      <c r="C767" s="41" t="s">
        <v>1183</v>
      </c>
      <c r="D767" s="41" t="s">
        <v>1241</v>
      </c>
      <c r="E767" s="41"/>
      <c r="F767" s="41">
        <v>1</v>
      </c>
      <c r="G767" s="41">
        <v>1</v>
      </c>
      <c r="H767" s="41">
        <v>0</v>
      </c>
      <c r="I767" s="41"/>
    </row>
    <row r="768" spans="1:9" ht="29.25" customHeight="1">
      <c r="A768" s="390" t="s">
        <v>1258</v>
      </c>
      <c r="B768" s="40" t="s">
        <v>1259</v>
      </c>
      <c r="C768" s="41" t="s">
        <v>1183</v>
      </c>
      <c r="D768" s="41" t="s">
        <v>1241</v>
      </c>
      <c r="E768" s="41"/>
      <c r="F768" s="41">
        <v>0</v>
      </c>
      <c r="G768" s="41">
        <v>0</v>
      </c>
      <c r="H768" s="41">
        <v>0</v>
      </c>
      <c r="I768" s="41"/>
    </row>
    <row r="769" spans="1:9" ht="41.25" customHeight="1">
      <c r="A769" s="390" t="s">
        <v>1260</v>
      </c>
      <c r="B769" s="40" t="s">
        <v>1261</v>
      </c>
      <c r="C769" s="41" t="s">
        <v>1183</v>
      </c>
      <c r="D769" s="41" t="s">
        <v>1241</v>
      </c>
      <c r="E769" s="41"/>
      <c r="F769" s="41">
        <v>0</v>
      </c>
      <c r="G769" s="41">
        <v>0</v>
      </c>
      <c r="H769" s="41">
        <v>0</v>
      </c>
      <c r="I769" s="41"/>
    </row>
    <row r="770" spans="1:9" ht="15.75" customHeight="1">
      <c r="A770" s="446" t="s">
        <v>1262</v>
      </c>
      <c r="B770" s="446"/>
      <c r="C770" s="446"/>
      <c r="D770" s="446"/>
      <c r="E770" s="446"/>
      <c r="F770" s="446"/>
      <c r="G770" s="446"/>
      <c r="H770" s="446"/>
      <c r="I770" s="446"/>
    </row>
    <row r="771" spans="1:9" ht="78.75">
      <c r="A771" s="390" t="s">
        <v>1263</v>
      </c>
      <c r="B771" s="40" t="s">
        <v>1264</v>
      </c>
      <c r="C771" s="41" t="s">
        <v>1183</v>
      </c>
      <c r="D771" s="41" t="s">
        <v>1241</v>
      </c>
      <c r="E771" s="41"/>
      <c r="F771" s="41">
        <v>1</v>
      </c>
      <c r="G771" s="41">
        <v>1</v>
      </c>
      <c r="H771" s="41">
        <v>0</v>
      </c>
      <c r="I771" s="41"/>
    </row>
    <row r="772" spans="1:9" ht="15.75">
      <c r="A772" s="446" t="s">
        <v>1265</v>
      </c>
      <c r="B772" s="446"/>
      <c r="C772" s="446"/>
      <c r="D772" s="446"/>
      <c r="E772" s="446"/>
      <c r="F772" s="446"/>
      <c r="G772" s="446"/>
      <c r="H772" s="446"/>
      <c r="I772" s="446"/>
    </row>
    <row r="773" spans="1:9" ht="63">
      <c r="A773" s="41" t="s">
        <v>1266</v>
      </c>
      <c r="B773" s="40" t="s">
        <v>1267</v>
      </c>
      <c r="C773" s="41" t="s">
        <v>1183</v>
      </c>
      <c r="D773" s="41" t="s">
        <v>1241</v>
      </c>
      <c r="E773" s="41"/>
      <c r="F773" s="41">
        <v>1</v>
      </c>
      <c r="G773" s="41">
        <v>1</v>
      </c>
      <c r="H773" s="41">
        <v>0</v>
      </c>
      <c r="I773" s="41"/>
    </row>
    <row r="774" spans="1:9" ht="15.75">
      <c r="A774" s="446" t="s">
        <v>1268</v>
      </c>
      <c r="B774" s="446"/>
      <c r="C774" s="446"/>
      <c r="D774" s="446"/>
      <c r="E774" s="446"/>
      <c r="F774" s="446"/>
      <c r="G774" s="446"/>
      <c r="H774" s="446"/>
      <c r="I774" s="446"/>
    </row>
    <row r="775" spans="1:9" ht="63">
      <c r="A775" s="41" t="s">
        <v>1269</v>
      </c>
      <c r="B775" s="40" t="s">
        <v>1270</v>
      </c>
      <c r="C775" s="41" t="s">
        <v>1183</v>
      </c>
      <c r="D775" s="41" t="s">
        <v>1241</v>
      </c>
      <c r="E775" s="41"/>
      <c r="F775" s="41">
        <v>1</v>
      </c>
      <c r="G775" s="41">
        <v>1</v>
      </c>
      <c r="H775" s="41">
        <v>0</v>
      </c>
      <c r="I775" s="41"/>
    </row>
    <row r="776" spans="1:9" ht="31.5">
      <c r="A776" s="41" t="s">
        <v>1271</v>
      </c>
      <c r="B776" s="40" t="s">
        <v>1272</v>
      </c>
      <c r="C776" s="41" t="s">
        <v>1183</v>
      </c>
      <c r="D776" s="41" t="s">
        <v>1241</v>
      </c>
      <c r="E776" s="41"/>
      <c r="F776" s="41">
        <v>1</v>
      </c>
      <c r="G776" s="41">
        <v>1</v>
      </c>
      <c r="H776" s="41">
        <v>0</v>
      </c>
      <c r="I776" s="41"/>
    </row>
    <row r="777" spans="1:9" ht="31.5">
      <c r="A777" s="41" t="s">
        <v>1273</v>
      </c>
      <c r="B777" s="40" t="s">
        <v>1274</v>
      </c>
      <c r="C777" s="41" t="s">
        <v>1183</v>
      </c>
      <c r="D777" s="41" t="s">
        <v>1241</v>
      </c>
      <c r="E777" s="41"/>
      <c r="F777" s="41">
        <v>1</v>
      </c>
      <c r="G777" s="41">
        <v>1</v>
      </c>
      <c r="H777" s="41">
        <v>0</v>
      </c>
      <c r="I777" s="41"/>
    </row>
    <row r="778" spans="1:9" ht="31.5">
      <c r="A778" s="41" t="s">
        <v>1275</v>
      </c>
      <c r="B778" s="40" t="s">
        <v>1276</v>
      </c>
      <c r="C778" s="41" t="s">
        <v>1183</v>
      </c>
      <c r="D778" s="41" t="s">
        <v>1241</v>
      </c>
      <c r="E778" s="41"/>
      <c r="F778" s="41">
        <v>4</v>
      </c>
      <c r="G778" s="41">
        <v>4</v>
      </c>
      <c r="H778" s="41">
        <v>0</v>
      </c>
      <c r="I778" s="41"/>
    </row>
    <row r="779" spans="1:9" ht="15.75">
      <c r="A779" s="446" t="s">
        <v>1277</v>
      </c>
      <c r="B779" s="446"/>
      <c r="C779" s="446"/>
      <c r="D779" s="446"/>
      <c r="E779" s="446"/>
      <c r="F779" s="446"/>
      <c r="G779" s="446"/>
      <c r="H779" s="446"/>
      <c r="I779" s="446"/>
    </row>
    <row r="780" spans="1:9" ht="47.25">
      <c r="A780" s="41" t="s">
        <v>1278</v>
      </c>
      <c r="B780" s="40" t="s">
        <v>1279</v>
      </c>
      <c r="C780" s="41" t="s">
        <v>1183</v>
      </c>
      <c r="D780" s="41" t="s">
        <v>1241</v>
      </c>
      <c r="E780" s="41"/>
      <c r="F780" s="41">
        <v>1</v>
      </c>
      <c r="G780" s="41">
        <v>1</v>
      </c>
      <c r="H780" s="41">
        <v>0</v>
      </c>
      <c r="I780" s="41"/>
    </row>
    <row r="781" spans="1:9" ht="15.75">
      <c r="A781" s="446" t="s">
        <v>1280</v>
      </c>
      <c r="B781" s="446"/>
      <c r="C781" s="446"/>
      <c r="D781" s="446"/>
      <c r="E781" s="446"/>
      <c r="F781" s="446"/>
      <c r="G781" s="446"/>
      <c r="H781" s="446"/>
      <c r="I781" s="446"/>
    </row>
    <row r="782" spans="1:9" ht="47.25">
      <c r="A782" s="41" t="s">
        <v>1281</v>
      </c>
      <c r="B782" s="40" t="s">
        <v>1282</v>
      </c>
      <c r="C782" s="41" t="s">
        <v>1183</v>
      </c>
      <c r="D782" s="41" t="s">
        <v>1241</v>
      </c>
      <c r="E782" s="41"/>
      <c r="F782" s="41">
        <v>1</v>
      </c>
      <c r="G782" s="41">
        <v>1</v>
      </c>
      <c r="H782" s="41">
        <v>0</v>
      </c>
      <c r="I782" s="41"/>
    </row>
    <row r="783" spans="1:9" ht="15.75">
      <c r="A783" s="446" t="s">
        <v>1283</v>
      </c>
      <c r="B783" s="446"/>
      <c r="C783" s="446"/>
      <c r="D783" s="446"/>
      <c r="E783" s="446"/>
      <c r="F783" s="446"/>
      <c r="G783" s="446"/>
      <c r="H783" s="446"/>
      <c r="I783" s="446"/>
    </row>
    <row r="784" spans="1:9" ht="94.5">
      <c r="A784" s="41" t="s">
        <v>1284</v>
      </c>
      <c r="B784" s="40" t="s">
        <v>1285</v>
      </c>
      <c r="C784" s="41" t="s">
        <v>1183</v>
      </c>
      <c r="D784" s="41" t="s">
        <v>1241</v>
      </c>
      <c r="E784" s="41"/>
      <c r="F784" s="41">
        <v>7</v>
      </c>
      <c r="G784" s="41">
        <v>7</v>
      </c>
      <c r="H784" s="41">
        <v>0</v>
      </c>
      <c r="I784" s="41"/>
    </row>
    <row r="785" spans="1:9" ht="94.5">
      <c r="A785" s="41" t="s">
        <v>1286</v>
      </c>
      <c r="B785" s="40" t="s">
        <v>1287</v>
      </c>
      <c r="C785" s="41" t="s">
        <v>1183</v>
      </c>
      <c r="D785" s="41" t="s">
        <v>17</v>
      </c>
      <c r="E785" s="41"/>
      <c r="F785" s="41">
        <v>0</v>
      </c>
      <c r="G785" s="41">
        <v>0</v>
      </c>
      <c r="H785" s="41">
        <v>0</v>
      </c>
      <c r="I785" s="41"/>
    </row>
    <row r="786" spans="1:9" ht="47.25">
      <c r="A786" s="41" t="s">
        <v>1288</v>
      </c>
      <c r="B786" s="40" t="s">
        <v>1289</v>
      </c>
      <c r="C786" s="41" t="s">
        <v>1183</v>
      </c>
      <c r="D786" s="41" t="s">
        <v>1241</v>
      </c>
      <c r="E786" s="41"/>
      <c r="F786" s="41">
        <v>0</v>
      </c>
      <c r="G786" s="41">
        <v>0</v>
      </c>
      <c r="H786" s="41">
        <v>0</v>
      </c>
      <c r="I786" s="41"/>
    </row>
    <row r="787" spans="1:9" ht="15.75">
      <c r="A787" s="447" t="s">
        <v>1290</v>
      </c>
      <c r="B787" s="447"/>
      <c r="C787" s="447"/>
      <c r="D787" s="447"/>
      <c r="E787" s="447"/>
      <c r="F787" s="447"/>
      <c r="G787" s="447"/>
      <c r="H787" s="447"/>
      <c r="I787" s="447"/>
    </row>
    <row r="788" spans="1:9" ht="46.5" customHeight="1">
      <c r="A788" s="41" t="s">
        <v>591</v>
      </c>
      <c r="B788" s="40" t="s">
        <v>1291</v>
      </c>
      <c r="C788" s="41" t="s">
        <v>1183</v>
      </c>
      <c r="D788" s="41" t="s">
        <v>309</v>
      </c>
      <c r="E788" s="41"/>
      <c r="F788" s="41">
        <v>95</v>
      </c>
      <c r="G788" s="41">
        <v>100</v>
      </c>
      <c r="H788" s="41">
        <v>5</v>
      </c>
      <c r="I788" s="41"/>
    </row>
    <row r="789" spans="1:9" ht="15.75">
      <c r="A789" s="446" t="s">
        <v>1292</v>
      </c>
      <c r="B789" s="446"/>
      <c r="C789" s="446"/>
      <c r="D789" s="446"/>
      <c r="E789" s="446"/>
      <c r="F789" s="446"/>
      <c r="G789" s="446"/>
      <c r="H789" s="446"/>
      <c r="I789" s="446"/>
    </row>
    <row r="790" spans="1:9" ht="47.25">
      <c r="A790" s="41" t="s">
        <v>1293</v>
      </c>
      <c r="B790" s="40" t="s">
        <v>1294</v>
      </c>
      <c r="C790" s="41" t="s">
        <v>1183</v>
      </c>
      <c r="D790" s="41" t="s">
        <v>309</v>
      </c>
      <c r="E790" s="41"/>
      <c r="F790" s="41">
        <v>95</v>
      </c>
      <c r="G790" s="41">
        <v>100</v>
      </c>
      <c r="H790" s="41">
        <v>5</v>
      </c>
      <c r="I790" s="41"/>
    </row>
    <row r="791" spans="1:9" ht="15.75">
      <c r="A791" s="261"/>
      <c r="B791" s="316"/>
      <c r="C791" s="261"/>
      <c r="D791" s="261"/>
      <c r="E791" s="261"/>
      <c r="F791" s="261"/>
      <c r="G791" s="261"/>
      <c r="H791" s="261"/>
      <c r="I791" s="261"/>
    </row>
    <row r="792" spans="1:9" ht="78.75">
      <c r="A792" s="225" t="s">
        <v>201</v>
      </c>
      <c r="B792" s="226" t="s">
        <v>296</v>
      </c>
      <c r="C792" s="336"/>
      <c r="D792" s="336"/>
      <c r="E792" s="336"/>
      <c r="F792" s="336"/>
      <c r="G792" s="336"/>
      <c r="H792" s="336"/>
      <c r="I792" s="336"/>
    </row>
    <row r="793" spans="1:9" ht="94.5">
      <c r="A793" s="41" t="s">
        <v>307</v>
      </c>
      <c r="B793" s="232" t="s">
        <v>1074</v>
      </c>
      <c r="C793" s="30" t="s">
        <v>308</v>
      </c>
      <c r="D793" s="35" t="s">
        <v>309</v>
      </c>
      <c r="E793" s="41"/>
      <c r="F793" s="41">
        <v>65</v>
      </c>
      <c r="G793" s="41">
        <v>96</v>
      </c>
      <c r="H793" s="41">
        <v>147.69</v>
      </c>
      <c r="I793" s="41" t="s">
        <v>1075</v>
      </c>
    </row>
    <row r="794" spans="1:9" ht="78.75">
      <c r="A794" s="41" t="s">
        <v>189</v>
      </c>
      <c r="B794" s="232" t="s">
        <v>1076</v>
      </c>
      <c r="C794" s="30" t="s">
        <v>308</v>
      </c>
      <c r="D794" s="35" t="s">
        <v>309</v>
      </c>
      <c r="E794" s="41"/>
      <c r="F794" s="41">
        <v>5</v>
      </c>
      <c r="G794" s="41">
        <v>5</v>
      </c>
      <c r="H794" s="41">
        <v>100</v>
      </c>
      <c r="I794" s="41"/>
    </row>
    <row r="795" spans="1:9" ht="102">
      <c r="A795" s="317"/>
      <c r="B795" s="318" t="s">
        <v>239</v>
      </c>
      <c r="C795" s="319"/>
      <c r="D795" s="319"/>
      <c r="E795" s="319"/>
      <c r="F795" s="319"/>
      <c r="G795" s="319"/>
      <c r="H795" s="319"/>
      <c r="I795" s="319"/>
    </row>
    <row r="796" spans="1:9" ht="89.25">
      <c r="A796" s="24" t="s">
        <v>240</v>
      </c>
      <c r="B796" s="28" t="s">
        <v>241</v>
      </c>
      <c r="C796" s="30" t="s">
        <v>308</v>
      </c>
      <c r="D796" s="35" t="s">
        <v>309</v>
      </c>
      <c r="E796" s="27"/>
      <c r="F796" s="27">
        <v>15</v>
      </c>
      <c r="G796" s="26">
        <v>19.44</v>
      </c>
      <c r="H796" s="36">
        <f>G796/F796*100</f>
        <v>129.6</v>
      </c>
      <c r="I796" s="26" t="s">
        <v>310</v>
      </c>
    </row>
    <row r="797" spans="1:9" ht="76.5">
      <c r="A797" s="24" t="s">
        <v>242</v>
      </c>
      <c r="B797" s="29" t="s">
        <v>243</v>
      </c>
      <c r="C797" s="30" t="s">
        <v>308</v>
      </c>
      <c r="D797" s="26" t="s">
        <v>244</v>
      </c>
      <c r="E797" s="26">
        <v>48107</v>
      </c>
      <c r="F797" s="26">
        <v>51000</v>
      </c>
      <c r="G797" s="26">
        <v>86577</v>
      </c>
      <c r="H797" s="31">
        <f>G797/F797*100</f>
        <v>169.75882352941176</v>
      </c>
      <c r="I797" s="27" t="s">
        <v>245</v>
      </c>
    </row>
    <row r="798" spans="1:9" ht="51">
      <c r="A798" s="320"/>
      <c r="B798" s="318" t="s">
        <v>246</v>
      </c>
      <c r="C798" s="318"/>
      <c r="D798" s="318"/>
      <c r="E798" s="318"/>
      <c r="F798" s="318"/>
      <c r="G798" s="318"/>
      <c r="H798" s="318"/>
      <c r="I798" s="318"/>
    </row>
    <row r="799" spans="1:9" ht="102">
      <c r="A799" s="24" t="s">
        <v>247</v>
      </c>
      <c r="B799" s="32" t="s">
        <v>248</v>
      </c>
      <c r="C799" s="30" t="s">
        <v>308</v>
      </c>
      <c r="D799" s="35" t="s">
        <v>309</v>
      </c>
      <c r="E799" s="25">
        <v>27</v>
      </c>
      <c r="F799" s="27">
        <v>60</v>
      </c>
      <c r="G799" s="26">
        <v>100</v>
      </c>
      <c r="H799" s="31">
        <f>G799/F799*100</f>
        <v>166.66666666666669</v>
      </c>
      <c r="I799" s="27" t="s">
        <v>249</v>
      </c>
    </row>
    <row r="800" spans="1:9" ht="76.5">
      <c r="A800" s="33"/>
      <c r="B800" s="321" t="s">
        <v>250</v>
      </c>
      <c r="C800" s="322"/>
      <c r="D800" s="322"/>
      <c r="E800" s="322"/>
      <c r="F800" s="322"/>
      <c r="G800" s="322"/>
      <c r="H800" s="322"/>
      <c r="I800" s="322"/>
    </row>
    <row r="801" spans="1:9" ht="165.75">
      <c r="A801" s="24" t="s">
        <v>251</v>
      </c>
      <c r="B801" s="28" t="s">
        <v>252</v>
      </c>
      <c r="C801" s="30" t="s">
        <v>308</v>
      </c>
      <c r="D801" s="35" t="s">
        <v>309</v>
      </c>
      <c r="E801" s="25">
        <v>48</v>
      </c>
      <c r="F801" s="25">
        <v>50</v>
      </c>
      <c r="G801" s="26">
        <v>54.43</v>
      </c>
      <c r="H801" s="26">
        <f>G801/F801*100</f>
        <v>108.86</v>
      </c>
      <c r="I801" s="27" t="s">
        <v>253</v>
      </c>
    </row>
    <row r="802" spans="1:9" ht="89.25">
      <c r="A802" s="33"/>
      <c r="B802" s="318" t="s">
        <v>254</v>
      </c>
      <c r="C802" s="319"/>
      <c r="D802" s="319"/>
      <c r="E802" s="319"/>
      <c r="F802" s="319"/>
      <c r="G802" s="319"/>
      <c r="H802" s="319"/>
      <c r="I802" s="319"/>
    </row>
    <row r="803" spans="1:9" ht="63.75">
      <c r="A803" s="24" t="s">
        <v>255</v>
      </c>
      <c r="B803" s="32" t="s">
        <v>256</v>
      </c>
      <c r="C803" s="30" t="s">
        <v>308</v>
      </c>
      <c r="D803" s="25" t="s">
        <v>257</v>
      </c>
      <c r="E803" s="25"/>
      <c r="F803" s="25">
        <v>30</v>
      </c>
      <c r="G803" s="26">
        <v>30</v>
      </c>
      <c r="H803" s="26">
        <f>G803/F803*100</f>
        <v>100</v>
      </c>
      <c r="I803" s="27" t="s">
        <v>310</v>
      </c>
    </row>
    <row r="804" spans="1:9" ht="51">
      <c r="A804" s="33"/>
      <c r="B804" s="318" t="s">
        <v>258</v>
      </c>
      <c r="C804" s="319"/>
      <c r="D804" s="319"/>
      <c r="E804" s="319"/>
      <c r="F804" s="319"/>
      <c r="G804" s="319"/>
      <c r="H804" s="319"/>
      <c r="I804" s="319"/>
    </row>
    <row r="805" spans="1:9" ht="63.75">
      <c r="A805" s="24" t="s">
        <v>259</v>
      </c>
      <c r="B805" s="32" t="s">
        <v>260</v>
      </c>
      <c r="C805" s="30" t="s">
        <v>308</v>
      </c>
      <c r="D805" s="34" t="s">
        <v>309</v>
      </c>
      <c r="E805" s="26">
        <v>76</v>
      </c>
      <c r="F805" s="26">
        <v>76</v>
      </c>
      <c r="G805" s="26">
        <v>76</v>
      </c>
      <c r="H805" s="25">
        <f>G805/F805*100</f>
        <v>100</v>
      </c>
      <c r="I805" s="27" t="s">
        <v>310</v>
      </c>
    </row>
    <row r="806" spans="1:9" ht="38.25">
      <c r="A806" s="33"/>
      <c r="B806" s="318" t="s">
        <v>775</v>
      </c>
      <c r="C806" s="319"/>
      <c r="D806" s="319"/>
      <c r="E806" s="319"/>
      <c r="F806" s="319"/>
      <c r="G806" s="319"/>
      <c r="H806" s="319"/>
      <c r="I806" s="319"/>
    </row>
    <row r="807" spans="1:9" ht="89.25">
      <c r="A807" s="24" t="s">
        <v>776</v>
      </c>
      <c r="B807" s="28" t="s">
        <v>777</v>
      </c>
      <c r="C807" s="30" t="s">
        <v>308</v>
      </c>
      <c r="D807" s="35" t="s">
        <v>309</v>
      </c>
      <c r="E807" s="25"/>
      <c r="F807" s="25">
        <v>95</v>
      </c>
      <c r="G807" s="26">
        <v>100</v>
      </c>
      <c r="H807" s="36">
        <f>G807/F807*100</f>
        <v>105.26315789473684</v>
      </c>
      <c r="I807" s="26" t="s">
        <v>310</v>
      </c>
    </row>
    <row r="808" spans="1:9" ht="360">
      <c r="A808" s="24" t="s">
        <v>778</v>
      </c>
      <c r="B808" s="28" t="s">
        <v>779</v>
      </c>
      <c r="C808" s="30" t="s">
        <v>308</v>
      </c>
      <c r="D808" s="35" t="s">
        <v>309</v>
      </c>
      <c r="E808" s="25"/>
      <c r="F808" s="25">
        <v>70</v>
      </c>
      <c r="G808" s="36">
        <f>42*100/145</f>
        <v>28.96551724137931</v>
      </c>
      <c r="H808" s="36">
        <f>G808/F808*100</f>
        <v>41.37931034482759</v>
      </c>
      <c r="I808" s="37" t="s">
        <v>1168</v>
      </c>
    </row>
    <row r="809" spans="1:9" ht="63.75">
      <c r="A809" s="33"/>
      <c r="B809" s="318" t="s">
        <v>1169</v>
      </c>
      <c r="C809" s="319"/>
      <c r="D809" s="319"/>
      <c r="E809" s="319"/>
      <c r="F809" s="319"/>
      <c r="G809" s="319"/>
      <c r="H809" s="319"/>
      <c r="I809" s="319"/>
    </row>
    <row r="810" spans="1:9" ht="51">
      <c r="A810" s="24" t="s">
        <v>1170</v>
      </c>
      <c r="B810" s="28" t="s">
        <v>1171</v>
      </c>
      <c r="C810" s="30" t="s">
        <v>308</v>
      </c>
      <c r="D810" s="25" t="s">
        <v>257</v>
      </c>
      <c r="E810" s="25">
        <v>1500</v>
      </c>
      <c r="F810" s="25">
        <v>1600</v>
      </c>
      <c r="G810" s="26">
        <v>1620</v>
      </c>
      <c r="H810" s="26">
        <f>G810/F810*100</f>
        <v>101.25</v>
      </c>
      <c r="I810" s="27" t="s">
        <v>310</v>
      </c>
    </row>
    <row r="811" spans="1:9" s="214" customFormat="1" ht="99" customHeight="1" thickBot="1">
      <c r="A811" s="332" t="s">
        <v>306</v>
      </c>
      <c r="B811" s="207" t="s">
        <v>297</v>
      </c>
      <c r="C811" s="333"/>
      <c r="D811" s="333"/>
      <c r="E811" s="333"/>
      <c r="F811" s="333"/>
      <c r="G811" s="333"/>
      <c r="H811" s="333"/>
      <c r="I811" s="334"/>
    </row>
    <row r="812" spans="1:10" ht="27.75" customHeight="1">
      <c r="A812" s="466">
        <v>1</v>
      </c>
      <c r="B812" s="97" t="s">
        <v>781</v>
      </c>
      <c r="C812" s="466"/>
      <c r="D812" s="466" t="s">
        <v>309</v>
      </c>
      <c r="E812" s="466" t="s">
        <v>310</v>
      </c>
      <c r="F812" s="466" t="s">
        <v>783</v>
      </c>
      <c r="G812" s="466">
        <v>78</v>
      </c>
      <c r="H812" s="466">
        <v>86.67</v>
      </c>
      <c r="I812" s="489" t="s">
        <v>784</v>
      </c>
      <c r="J812" s="468"/>
    </row>
    <row r="813" spans="1:10" ht="95.25" thickBot="1">
      <c r="A813" s="467"/>
      <c r="B813" s="98" t="s">
        <v>782</v>
      </c>
      <c r="C813" s="467"/>
      <c r="D813" s="467"/>
      <c r="E813" s="467"/>
      <c r="F813" s="467"/>
      <c r="G813" s="467"/>
      <c r="H813" s="467"/>
      <c r="I813" s="490"/>
      <c r="J813" s="468"/>
    </row>
    <row r="814" spans="1:10" ht="15.75">
      <c r="A814" s="466">
        <v>2</v>
      </c>
      <c r="B814" s="101" t="s">
        <v>785</v>
      </c>
      <c r="C814" s="466"/>
      <c r="D814" s="466" t="s">
        <v>787</v>
      </c>
      <c r="E814" s="466" t="s">
        <v>310</v>
      </c>
      <c r="F814" s="472">
        <v>12500</v>
      </c>
      <c r="G814" s="472">
        <v>13574</v>
      </c>
      <c r="H814" s="466">
        <v>108.6</v>
      </c>
      <c r="I814" s="489"/>
      <c r="J814" s="468"/>
    </row>
    <row r="815" spans="1:10" ht="79.5" thickBot="1">
      <c r="A815" s="467"/>
      <c r="B815" s="98" t="s">
        <v>786</v>
      </c>
      <c r="C815" s="467"/>
      <c r="D815" s="467"/>
      <c r="E815" s="467"/>
      <c r="F815" s="473"/>
      <c r="G815" s="473"/>
      <c r="H815" s="467"/>
      <c r="I815" s="490"/>
      <c r="J815" s="468"/>
    </row>
    <row r="816" spans="1:10" ht="15.75">
      <c r="A816" s="466">
        <v>3</v>
      </c>
      <c r="B816" s="101" t="s">
        <v>788</v>
      </c>
      <c r="C816" s="466"/>
      <c r="D816" s="466" t="s">
        <v>787</v>
      </c>
      <c r="E816" s="466" t="s">
        <v>310</v>
      </c>
      <c r="F816" s="472">
        <v>13500</v>
      </c>
      <c r="G816" s="472">
        <v>17438</v>
      </c>
      <c r="H816" s="466">
        <v>129.17</v>
      </c>
      <c r="I816" s="489"/>
      <c r="J816" s="468"/>
    </row>
    <row r="817" spans="1:10" ht="79.5" thickBot="1">
      <c r="A817" s="467"/>
      <c r="B817" s="98" t="s">
        <v>789</v>
      </c>
      <c r="C817" s="467"/>
      <c r="D817" s="467"/>
      <c r="E817" s="467"/>
      <c r="F817" s="473"/>
      <c r="G817" s="473"/>
      <c r="H817" s="467"/>
      <c r="I817" s="490"/>
      <c r="J817" s="468"/>
    </row>
    <row r="818" spans="1:10" ht="15.75">
      <c r="A818" s="466">
        <v>4</v>
      </c>
      <c r="B818" s="101" t="s">
        <v>790</v>
      </c>
      <c r="C818" s="466" t="s">
        <v>1183</v>
      </c>
      <c r="D818" s="100"/>
      <c r="E818" s="466" t="s">
        <v>310</v>
      </c>
      <c r="F818" s="100"/>
      <c r="G818" s="100"/>
      <c r="H818" s="100"/>
      <c r="I818" s="102" t="s">
        <v>793</v>
      </c>
      <c r="J818" s="468"/>
    </row>
    <row r="819" spans="1:10" ht="63.75" thickBot="1">
      <c r="A819" s="467"/>
      <c r="B819" s="98" t="s">
        <v>791</v>
      </c>
      <c r="C819" s="467"/>
      <c r="D819" s="103" t="s">
        <v>792</v>
      </c>
      <c r="E819" s="467"/>
      <c r="F819" s="104">
        <v>114150</v>
      </c>
      <c r="G819" s="104">
        <v>136212</v>
      </c>
      <c r="H819" s="103">
        <v>119</v>
      </c>
      <c r="I819" s="105" t="s">
        <v>794</v>
      </c>
      <c r="J819" s="468"/>
    </row>
    <row r="820" spans="1:10" ht="15.75">
      <c r="A820" s="466">
        <v>5</v>
      </c>
      <c r="B820" s="101" t="s">
        <v>795</v>
      </c>
      <c r="C820" s="466" t="s">
        <v>1183</v>
      </c>
      <c r="D820" s="466" t="s">
        <v>792</v>
      </c>
      <c r="E820" s="466" t="s">
        <v>310</v>
      </c>
      <c r="F820" s="466">
        <v>550</v>
      </c>
      <c r="G820" s="531">
        <v>9009</v>
      </c>
      <c r="H820" s="533">
        <v>1638</v>
      </c>
      <c r="I820" s="489" t="s">
        <v>797</v>
      </c>
      <c r="J820" s="468"/>
    </row>
    <row r="821" spans="1:10" ht="63.75" thickBot="1">
      <c r="A821" s="467"/>
      <c r="B821" s="98" t="s">
        <v>796</v>
      </c>
      <c r="C821" s="467"/>
      <c r="D821" s="467"/>
      <c r="E821" s="467"/>
      <c r="F821" s="467"/>
      <c r="G821" s="532"/>
      <c r="H821" s="534"/>
      <c r="I821" s="490"/>
      <c r="J821" s="468"/>
    </row>
    <row r="822" spans="1:10" ht="15.75">
      <c r="A822" s="466">
        <v>6</v>
      </c>
      <c r="B822" s="101" t="s">
        <v>798</v>
      </c>
      <c r="C822" s="466" t="s">
        <v>1183</v>
      </c>
      <c r="D822" s="466" t="s">
        <v>309</v>
      </c>
      <c r="E822" s="466" t="s">
        <v>310</v>
      </c>
      <c r="F822" s="466">
        <v>83.1</v>
      </c>
      <c r="G822" s="466">
        <v>96.28</v>
      </c>
      <c r="H822" s="466">
        <v>116</v>
      </c>
      <c r="I822" s="489" t="s">
        <v>800</v>
      </c>
      <c r="J822" s="468"/>
    </row>
    <row r="823" spans="1:10" ht="95.25" thickBot="1">
      <c r="A823" s="467"/>
      <c r="B823" s="98" t="s">
        <v>799</v>
      </c>
      <c r="C823" s="467"/>
      <c r="D823" s="467"/>
      <c r="E823" s="467"/>
      <c r="F823" s="467"/>
      <c r="G823" s="467"/>
      <c r="H823" s="467"/>
      <c r="I823" s="490"/>
      <c r="J823" s="468"/>
    </row>
    <row r="824" spans="1:10" ht="16.5" thickBot="1">
      <c r="A824" s="535" t="s">
        <v>1077</v>
      </c>
      <c r="B824" s="536"/>
      <c r="C824" s="536"/>
      <c r="D824" s="536"/>
      <c r="E824" s="536"/>
      <c r="F824" s="536"/>
      <c r="G824" s="536"/>
      <c r="H824" s="536"/>
      <c r="I824" s="537"/>
      <c r="J824" s="99"/>
    </row>
    <row r="825" spans="1:10" ht="15.75">
      <c r="A825" s="538">
        <v>42005</v>
      </c>
      <c r="B825" s="101" t="s">
        <v>781</v>
      </c>
      <c r="C825" s="466"/>
      <c r="D825" s="466" t="s">
        <v>309</v>
      </c>
      <c r="E825" s="466" t="s">
        <v>310</v>
      </c>
      <c r="F825" s="466" t="s">
        <v>802</v>
      </c>
      <c r="G825" s="466">
        <v>78</v>
      </c>
      <c r="H825" s="466">
        <v>86.67</v>
      </c>
      <c r="I825" s="489" t="s">
        <v>784</v>
      </c>
      <c r="J825" s="468"/>
    </row>
    <row r="826" spans="1:10" ht="95.25" thickBot="1">
      <c r="A826" s="539"/>
      <c r="B826" s="98" t="s">
        <v>801</v>
      </c>
      <c r="C826" s="467"/>
      <c r="D826" s="467"/>
      <c r="E826" s="467"/>
      <c r="F826" s="467"/>
      <c r="G826" s="467"/>
      <c r="H826" s="467"/>
      <c r="I826" s="490"/>
      <c r="J826" s="468"/>
    </row>
    <row r="827" spans="1:10" ht="15.75">
      <c r="A827" s="466"/>
      <c r="B827" s="101" t="s">
        <v>785</v>
      </c>
      <c r="C827" s="466"/>
      <c r="D827" s="466" t="s">
        <v>787</v>
      </c>
      <c r="E827" s="466" t="s">
        <v>310</v>
      </c>
      <c r="F827" s="472">
        <v>12500</v>
      </c>
      <c r="G827" s="472">
        <v>13574</v>
      </c>
      <c r="H827" s="466">
        <v>108.6</v>
      </c>
      <c r="I827" s="489"/>
      <c r="J827" s="468"/>
    </row>
    <row r="828" spans="1:10" ht="79.5" thickBot="1">
      <c r="A828" s="467"/>
      <c r="B828" s="98" t="s">
        <v>786</v>
      </c>
      <c r="C828" s="467"/>
      <c r="D828" s="467"/>
      <c r="E828" s="467"/>
      <c r="F828" s="473"/>
      <c r="G828" s="473"/>
      <c r="H828" s="467"/>
      <c r="I828" s="490"/>
      <c r="J828" s="468"/>
    </row>
    <row r="829" spans="1:10" ht="15.75">
      <c r="A829" s="466"/>
      <c r="B829" s="101" t="s">
        <v>788</v>
      </c>
      <c r="C829" s="466"/>
      <c r="D829" s="466" t="s">
        <v>787</v>
      </c>
      <c r="E829" s="466" t="s">
        <v>310</v>
      </c>
      <c r="F829" s="472">
        <v>13500</v>
      </c>
      <c r="G829" s="472">
        <v>17438</v>
      </c>
      <c r="H829" s="466">
        <v>129.17</v>
      </c>
      <c r="I829" s="489"/>
      <c r="J829" s="468"/>
    </row>
    <row r="830" spans="1:10" ht="78.75">
      <c r="A830" s="540"/>
      <c r="B830" s="101" t="s">
        <v>789</v>
      </c>
      <c r="C830" s="540"/>
      <c r="D830" s="540"/>
      <c r="E830" s="540"/>
      <c r="F830" s="541"/>
      <c r="G830" s="541"/>
      <c r="H830" s="540"/>
      <c r="I830" s="542"/>
      <c r="J830" s="468"/>
    </row>
    <row r="831" spans="1:10" ht="16.5" thickBot="1">
      <c r="A831" s="467"/>
      <c r="B831" s="98"/>
      <c r="C831" s="467"/>
      <c r="D831" s="467"/>
      <c r="E831" s="467"/>
      <c r="F831" s="473"/>
      <c r="G831" s="473"/>
      <c r="H831" s="467"/>
      <c r="I831" s="490"/>
      <c r="J831" s="468"/>
    </row>
    <row r="832" spans="1:10" ht="28.5" customHeight="1" thickBot="1">
      <c r="A832" s="535" t="s">
        <v>803</v>
      </c>
      <c r="B832" s="536"/>
      <c r="C832" s="536"/>
      <c r="D832" s="536"/>
      <c r="E832" s="536"/>
      <c r="F832" s="536"/>
      <c r="G832" s="536"/>
      <c r="H832" s="536"/>
      <c r="I832" s="537"/>
      <c r="J832" s="99"/>
    </row>
    <row r="833" spans="1:10" ht="15">
      <c r="A833" s="543">
        <v>36892</v>
      </c>
      <c r="B833" s="106" t="s">
        <v>804</v>
      </c>
      <c r="C833" s="466"/>
      <c r="D833" s="466" t="s">
        <v>87</v>
      </c>
      <c r="E833" s="466" t="s">
        <v>310</v>
      </c>
      <c r="F833" s="466" t="s">
        <v>806</v>
      </c>
      <c r="G833" s="466">
        <v>45</v>
      </c>
      <c r="H833" s="466">
        <v>100</v>
      </c>
      <c r="I833" s="489"/>
      <c r="J833" s="468"/>
    </row>
    <row r="834" spans="1:10" ht="135.75" thickBot="1">
      <c r="A834" s="544"/>
      <c r="B834" s="107" t="s">
        <v>805</v>
      </c>
      <c r="C834" s="467"/>
      <c r="D834" s="467"/>
      <c r="E834" s="467"/>
      <c r="F834" s="467"/>
      <c r="G834" s="467"/>
      <c r="H834" s="467"/>
      <c r="I834" s="490"/>
      <c r="J834" s="468"/>
    </row>
    <row r="835" spans="1:10" ht="15">
      <c r="A835" s="466"/>
      <c r="B835" s="106" t="s">
        <v>807</v>
      </c>
      <c r="C835" s="466"/>
      <c r="D835" s="466" t="s">
        <v>1193</v>
      </c>
      <c r="E835" s="466" t="s">
        <v>310</v>
      </c>
      <c r="F835" s="466">
        <v>15</v>
      </c>
      <c r="G835" s="466">
        <v>18</v>
      </c>
      <c r="H835" s="466">
        <v>120</v>
      </c>
      <c r="I835" s="489"/>
      <c r="J835" s="468"/>
    </row>
    <row r="836" spans="1:10" ht="75.75" thickBot="1">
      <c r="A836" s="467"/>
      <c r="B836" s="107" t="s">
        <v>1192</v>
      </c>
      <c r="C836" s="467"/>
      <c r="D836" s="467"/>
      <c r="E836" s="467"/>
      <c r="F836" s="467"/>
      <c r="G836" s="467"/>
      <c r="H836" s="467"/>
      <c r="I836" s="490"/>
      <c r="J836" s="468"/>
    </row>
    <row r="837" spans="1:10" ht="15">
      <c r="A837" s="466"/>
      <c r="B837" s="108" t="s">
        <v>1194</v>
      </c>
      <c r="C837" s="466"/>
      <c r="D837" s="466" t="s">
        <v>309</v>
      </c>
      <c r="E837" s="466" t="s">
        <v>310</v>
      </c>
      <c r="F837" s="466">
        <v>95</v>
      </c>
      <c r="G837" s="466">
        <v>41.7</v>
      </c>
      <c r="H837" s="466">
        <v>43.9</v>
      </c>
      <c r="I837" s="489" t="s">
        <v>1196</v>
      </c>
      <c r="J837" s="468"/>
    </row>
    <row r="838" spans="1:10" ht="45.75" thickBot="1">
      <c r="A838" s="467"/>
      <c r="B838" s="107" t="s">
        <v>1195</v>
      </c>
      <c r="C838" s="467"/>
      <c r="D838" s="467"/>
      <c r="E838" s="467"/>
      <c r="F838" s="467"/>
      <c r="G838" s="467"/>
      <c r="H838" s="467"/>
      <c r="I838" s="490"/>
      <c r="J838" s="468"/>
    </row>
    <row r="839" spans="1:10" ht="15">
      <c r="A839" s="466"/>
      <c r="B839" s="108" t="s">
        <v>1197</v>
      </c>
      <c r="C839" s="466"/>
      <c r="D839" s="466" t="s">
        <v>1199</v>
      </c>
      <c r="E839" s="466" t="s">
        <v>310</v>
      </c>
      <c r="F839" s="466">
        <v>15</v>
      </c>
      <c r="G839" s="466">
        <v>20</v>
      </c>
      <c r="H839" s="466">
        <v>133.34</v>
      </c>
      <c r="I839" s="489"/>
      <c r="J839" s="468"/>
    </row>
    <row r="840" spans="1:10" ht="90.75" thickBot="1">
      <c r="A840" s="467"/>
      <c r="B840" s="109" t="s">
        <v>1198</v>
      </c>
      <c r="C840" s="467"/>
      <c r="D840" s="467"/>
      <c r="E840" s="467"/>
      <c r="F840" s="467"/>
      <c r="G840" s="467"/>
      <c r="H840" s="467"/>
      <c r="I840" s="490"/>
      <c r="J840" s="468"/>
    </row>
    <row r="841" spans="1:10" ht="15.75">
      <c r="A841" s="466"/>
      <c r="B841" s="110" t="s">
        <v>1200</v>
      </c>
      <c r="C841" s="466"/>
      <c r="D841" s="466" t="s">
        <v>87</v>
      </c>
      <c r="E841" s="466" t="s">
        <v>310</v>
      </c>
      <c r="F841" s="466">
        <v>2</v>
      </c>
      <c r="G841" s="466">
        <v>2</v>
      </c>
      <c r="H841" s="466">
        <v>100</v>
      </c>
      <c r="I841" s="489"/>
      <c r="J841" s="468"/>
    </row>
    <row r="842" spans="1:10" ht="32.25" thickBot="1">
      <c r="A842" s="467"/>
      <c r="B842" s="111" t="s">
        <v>1201</v>
      </c>
      <c r="C842" s="467"/>
      <c r="D842" s="467"/>
      <c r="E842" s="467"/>
      <c r="F842" s="467"/>
      <c r="G842" s="467"/>
      <c r="H842" s="467"/>
      <c r="I842" s="490"/>
      <c r="J842" s="468"/>
    </row>
    <row r="843" spans="1:10" ht="15.75">
      <c r="A843" s="466"/>
      <c r="B843" s="110" t="s">
        <v>1202</v>
      </c>
      <c r="C843" s="466"/>
      <c r="D843" s="466" t="s">
        <v>87</v>
      </c>
      <c r="E843" s="466"/>
      <c r="F843" s="466">
        <v>1</v>
      </c>
      <c r="G843" s="466">
        <v>1</v>
      </c>
      <c r="H843" s="466">
        <v>100</v>
      </c>
      <c r="I843" s="489"/>
      <c r="J843" s="468"/>
    </row>
    <row r="844" spans="1:10" ht="48" thickBot="1">
      <c r="A844" s="467"/>
      <c r="B844" s="111" t="s">
        <v>1203</v>
      </c>
      <c r="C844" s="467"/>
      <c r="D844" s="467"/>
      <c r="E844" s="467"/>
      <c r="F844" s="467"/>
      <c r="G844" s="467"/>
      <c r="H844" s="467"/>
      <c r="I844" s="490"/>
      <c r="J844" s="468"/>
    </row>
    <row r="845" spans="1:10" ht="31.5" customHeight="1" thickBot="1">
      <c r="A845" s="535" t="s">
        <v>1204</v>
      </c>
      <c r="B845" s="536"/>
      <c r="C845" s="536"/>
      <c r="D845" s="536"/>
      <c r="E845" s="536"/>
      <c r="F845" s="536"/>
      <c r="G845" s="536"/>
      <c r="H845" s="536"/>
      <c r="I845" s="537"/>
      <c r="J845" s="99"/>
    </row>
    <row r="846" spans="1:10" ht="65.25" customHeight="1">
      <c r="A846" s="466"/>
      <c r="B846" s="545" t="s">
        <v>1205</v>
      </c>
      <c r="C846" s="466"/>
      <c r="D846" s="466" t="s">
        <v>309</v>
      </c>
      <c r="E846" s="466" t="s">
        <v>310</v>
      </c>
      <c r="F846" s="466">
        <v>95</v>
      </c>
      <c r="G846" s="466">
        <v>53.2</v>
      </c>
      <c r="H846" s="466">
        <v>53.3</v>
      </c>
      <c r="I846" s="489" t="s">
        <v>1206</v>
      </c>
      <c r="J846" s="468"/>
    </row>
    <row r="847" spans="1:10" ht="13.5" thickBot="1">
      <c r="A847" s="467"/>
      <c r="B847" s="546"/>
      <c r="C847" s="467"/>
      <c r="D847" s="467"/>
      <c r="E847" s="467"/>
      <c r="F847" s="467"/>
      <c r="G847" s="467"/>
      <c r="H847" s="467"/>
      <c r="I847" s="490"/>
      <c r="J847" s="468"/>
    </row>
    <row r="848" spans="1:10" ht="31.5" customHeight="1" thickBot="1">
      <c r="A848" s="535" t="s">
        <v>1207</v>
      </c>
      <c r="B848" s="536"/>
      <c r="C848" s="536"/>
      <c r="D848" s="536"/>
      <c r="E848" s="536"/>
      <c r="F848" s="536"/>
      <c r="G848" s="536"/>
      <c r="H848" s="536"/>
      <c r="I848" s="537"/>
      <c r="J848" s="99"/>
    </row>
    <row r="849" spans="1:10" ht="15.75">
      <c r="A849" s="466"/>
      <c r="B849" s="110" t="s">
        <v>1208</v>
      </c>
      <c r="C849" s="466"/>
      <c r="D849" s="466" t="s">
        <v>87</v>
      </c>
      <c r="E849" s="466" t="s">
        <v>310</v>
      </c>
      <c r="F849" s="466">
        <v>1</v>
      </c>
      <c r="G849" s="466" t="s">
        <v>310</v>
      </c>
      <c r="H849" s="466" t="s">
        <v>310</v>
      </c>
      <c r="I849" s="489" t="s">
        <v>1210</v>
      </c>
      <c r="J849" s="468"/>
    </row>
    <row r="850" spans="1:10" ht="63.75" thickBot="1">
      <c r="A850" s="467"/>
      <c r="B850" s="111" t="s">
        <v>1209</v>
      </c>
      <c r="C850" s="467"/>
      <c r="D850" s="467"/>
      <c r="E850" s="467"/>
      <c r="F850" s="467"/>
      <c r="G850" s="467"/>
      <c r="H850" s="467"/>
      <c r="I850" s="490"/>
      <c r="J850" s="468"/>
    </row>
    <row r="851" spans="1:10" ht="16.5" thickBot="1">
      <c r="A851" s="535" t="s">
        <v>1211</v>
      </c>
      <c r="B851" s="536"/>
      <c r="C851" s="536"/>
      <c r="D851" s="536"/>
      <c r="E851" s="536"/>
      <c r="F851" s="536"/>
      <c r="G851" s="536"/>
      <c r="H851" s="536"/>
      <c r="I851" s="537"/>
      <c r="J851" s="99"/>
    </row>
    <row r="852" spans="1:10" ht="15.75">
      <c r="A852" s="466"/>
      <c r="B852" s="101" t="s">
        <v>1212</v>
      </c>
      <c r="C852" s="466"/>
      <c r="D852" s="466" t="s">
        <v>87</v>
      </c>
      <c r="E852" s="466" t="s">
        <v>310</v>
      </c>
      <c r="F852" s="466">
        <v>1</v>
      </c>
      <c r="G852" s="466">
        <v>1</v>
      </c>
      <c r="H852" s="466">
        <v>100</v>
      </c>
      <c r="I852" s="489"/>
      <c r="J852" s="468"/>
    </row>
    <row r="853" spans="1:10" ht="63.75" thickBot="1">
      <c r="A853" s="467"/>
      <c r="B853" s="98" t="s">
        <v>1213</v>
      </c>
      <c r="C853" s="467"/>
      <c r="D853" s="467"/>
      <c r="E853" s="467"/>
      <c r="F853" s="467"/>
      <c r="G853" s="467"/>
      <c r="H853" s="467"/>
      <c r="I853" s="490"/>
      <c r="J853" s="468"/>
    </row>
    <row r="854" spans="1:10" ht="16.5" thickBot="1">
      <c r="A854" s="535" t="s">
        <v>1214</v>
      </c>
      <c r="B854" s="536"/>
      <c r="C854" s="536"/>
      <c r="D854" s="536"/>
      <c r="E854" s="536"/>
      <c r="F854" s="536"/>
      <c r="G854" s="536"/>
      <c r="H854" s="536"/>
      <c r="I854" s="537"/>
      <c r="J854" s="99"/>
    </row>
    <row r="855" spans="1:10" ht="160.5" customHeight="1">
      <c r="A855" s="538">
        <v>42006</v>
      </c>
      <c r="B855" s="101" t="s">
        <v>781</v>
      </c>
      <c r="C855" s="466" t="s">
        <v>1183</v>
      </c>
      <c r="D855" s="100"/>
      <c r="E855" s="466" t="s">
        <v>310</v>
      </c>
      <c r="F855" s="100"/>
      <c r="G855" s="100"/>
      <c r="H855" s="100"/>
      <c r="I855" s="547" t="s">
        <v>1215</v>
      </c>
      <c r="J855" s="468"/>
    </row>
    <row r="856" spans="1:10" ht="63.75" thickBot="1">
      <c r="A856" s="539"/>
      <c r="B856" s="98" t="s">
        <v>791</v>
      </c>
      <c r="C856" s="467"/>
      <c r="D856" s="103" t="s">
        <v>792</v>
      </c>
      <c r="E856" s="467"/>
      <c r="F856" s="104">
        <v>114150</v>
      </c>
      <c r="G856" s="104">
        <v>136212</v>
      </c>
      <c r="H856" s="103">
        <v>119</v>
      </c>
      <c r="I856" s="548"/>
      <c r="J856" s="468"/>
    </row>
    <row r="857" spans="1:10" ht="40.5" customHeight="1">
      <c r="A857" s="466"/>
      <c r="B857" s="101" t="s">
        <v>785</v>
      </c>
      <c r="C857" s="466" t="s">
        <v>1183</v>
      </c>
      <c r="D857" s="466" t="s">
        <v>792</v>
      </c>
      <c r="E857" s="466" t="s">
        <v>310</v>
      </c>
      <c r="F857" s="466">
        <v>550</v>
      </c>
      <c r="G857" s="472">
        <v>9009</v>
      </c>
      <c r="H857" s="466">
        <v>1638</v>
      </c>
      <c r="I857" s="547" t="s">
        <v>1216</v>
      </c>
      <c r="J857" s="468"/>
    </row>
    <row r="858" spans="1:10" ht="63.75" thickBot="1">
      <c r="A858" s="467"/>
      <c r="B858" s="98" t="s">
        <v>796</v>
      </c>
      <c r="C858" s="467"/>
      <c r="D858" s="467"/>
      <c r="E858" s="467"/>
      <c r="F858" s="467"/>
      <c r="G858" s="473"/>
      <c r="H858" s="467"/>
      <c r="I858" s="548"/>
      <c r="J858" s="468"/>
    </row>
    <row r="859" spans="1:10" ht="15.75">
      <c r="A859" s="466"/>
      <c r="B859" s="101" t="s">
        <v>788</v>
      </c>
      <c r="C859" s="549" t="s">
        <v>1183</v>
      </c>
      <c r="D859" s="466" t="s">
        <v>309</v>
      </c>
      <c r="E859" s="466" t="s">
        <v>310</v>
      </c>
      <c r="F859" s="466">
        <v>83.1</v>
      </c>
      <c r="G859" s="466">
        <v>96.3</v>
      </c>
      <c r="H859" s="466">
        <v>116</v>
      </c>
      <c r="I859" s="547" t="s">
        <v>1217</v>
      </c>
      <c r="J859" s="468"/>
    </row>
    <row r="860" spans="1:10" ht="95.25" thickBot="1">
      <c r="A860" s="467"/>
      <c r="B860" s="98" t="s">
        <v>799</v>
      </c>
      <c r="C860" s="550"/>
      <c r="D860" s="467"/>
      <c r="E860" s="467"/>
      <c r="F860" s="467"/>
      <c r="G860" s="467"/>
      <c r="H860" s="467"/>
      <c r="I860" s="548"/>
      <c r="J860" s="468"/>
    </row>
    <row r="861" spans="1:10" ht="16.5" thickBot="1">
      <c r="A861" s="535" t="s">
        <v>1218</v>
      </c>
      <c r="B861" s="536"/>
      <c r="C861" s="536"/>
      <c r="D861" s="536"/>
      <c r="E861" s="536"/>
      <c r="F861" s="536"/>
      <c r="G861" s="536"/>
      <c r="H861" s="536"/>
      <c r="I861" s="537"/>
      <c r="J861" s="99"/>
    </row>
    <row r="862" spans="1:10" ht="15.75">
      <c r="A862" s="543">
        <v>36893</v>
      </c>
      <c r="B862" s="101" t="s">
        <v>1219</v>
      </c>
      <c r="C862" s="549" t="s">
        <v>1183</v>
      </c>
      <c r="D862" s="466" t="s">
        <v>87</v>
      </c>
      <c r="E862" s="466" t="s">
        <v>310</v>
      </c>
      <c r="F862" s="466">
        <v>39</v>
      </c>
      <c r="G862" s="466">
        <v>81</v>
      </c>
      <c r="H862" s="466">
        <v>207.7</v>
      </c>
      <c r="I862" s="547" t="s">
        <v>1221</v>
      </c>
      <c r="J862" s="468"/>
    </row>
    <row r="863" spans="1:10" ht="79.5" thickBot="1">
      <c r="A863" s="544"/>
      <c r="B863" s="98" t="s">
        <v>1220</v>
      </c>
      <c r="C863" s="550"/>
      <c r="D863" s="467"/>
      <c r="E863" s="467"/>
      <c r="F863" s="467"/>
      <c r="G863" s="467"/>
      <c r="H863" s="467"/>
      <c r="I863" s="548"/>
      <c r="J863" s="468"/>
    </row>
    <row r="864" spans="1:10" ht="90.75" thickBot="1">
      <c r="A864" s="103"/>
      <c r="B864" s="98"/>
      <c r="C864" s="112"/>
      <c r="D864" s="103"/>
      <c r="E864" s="103"/>
      <c r="F864" s="103"/>
      <c r="G864" s="103"/>
      <c r="H864" s="103"/>
      <c r="I864" s="113" t="s">
        <v>1222</v>
      </c>
      <c r="J864" s="99"/>
    </row>
    <row r="865" spans="1:10" ht="15.75">
      <c r="A865" s="466"/>
      <c r="B865" s="101" t="s">
        <v>1223</v>
      </c>
      <c r="C865" s="551" t="s">
        <v>1183</v>
      </c>
      <c r="D865" s="466" t="s">
        <v>87</v>
      </c>
      <c r="E865" s="466" t="s">
        <v>310</v>
      </c>
      <c r="F865" s="466">
        <v>39</v>
      </c>
      <c r="G865" s="466">
        <v>30</v>
      </c>
      <c r="H865" s="466">
        <v>76.9</v>
      </c>
      <c r="I865" s="547" t="s">
        <v>1228</v>
      </c>
      <c r="J865" s="468"/>
    </row>
    <row r="866" spans="1:10" ht="63.75" thickBot="1">
      <c r="A866" s="467"/>
      <c r="B866" s="98" t="s">
        <v>1227</v>
      </c>
      <c r="C866" s="552"/>
      <c r="D866" s="467"/>
      <c r="E866" s="467"/>
      <c r="F866" s="467"/>
      <c r="G866" s="467"/>
      <c r="H866" s="467"/>
      <c r="I866" s="548"/>
      <c r="J866" s="468"/>
    </row>
    <row r="867" spans="1:10" ht="15.75">
      <c r="A867" s="466"/>
      <c r="B867" s="101" t="s">
        <v>1229</v>
      </c>
      <c r="C867" s="551" t="s">
        <v>1183</v>
      </c>
      <c r="D867" s="466" t="s">
        <v>87</v>
      </c>
      <c r="E867" s="466" t="s">
        <v>310</v>
      </c>
      <c r="F867" s="466">
        <v>39</v>
      </c>
      <c r="G867" s="466">
        <v>30</v>
      </c>
      <c r="H867" s="466">
        <v>76.9</v>
      </c>
      <c r="I867" s="547" t="s">
        <v>673</v>
      </c>
      <c r="J867" s="468"/>
    </row>
    <row r="868" spans="1:10" ht="79.5" thickBot="1">
      <c r="A868" s="467"/>
      <c r="B868" s="98" t="s">
        <v>1230</v>
      </c>
      <c r="C868" s="552"/>
      <c r="D868" s="467"/>
      <c r="E868" s="467"/>
      <c r="F868" s="467"/>
      <c r="G868" s="467"/>
      <c r="H868" s="467"/>
      <c r="I868" s="548"/>
      <c r="J868" s="468"/>
    </row>
    <row r="869" spans="1:10" ht="31.5" customHeight="1" thickBot="1">
      <c r="A869" s="535" t="s">
        <v>674</v>
      </c>
      <c r="B869" s="536"/>
      <c r="C869" s="536"/>
      <c r="D869" s="536"/>
      <c r="E869" s="536"/>
      <c r="F869" s="536"/>
      <c r="G869" s="536"/>
      <c r="H869" s="536"/>
      <c r="I869" s="537"/>
      <c r="J869" s="99"/>
    </row>
    <row r="870" spans="1:10" ht="15.75">
      <c r="A870" s="543">
        <v>37258</v>
      </c>
      <c r="B870" s="101" t="s">
        <v>675</v>
      </c>
      <c r="C870" s="466"/>
      <c r="D870" s="466" t="s">
        <v>87</v>
      </c>
      <c r="E870" s="466" t="s">
        <v>310</v>
      </c>
      <c r="F870" s="466">
        <v>1</v>
      </c>
      <c r="G870" s="466">
        <v>1</v>
      </c>
      <c r="H870" s="466">
        <v>100</v>
      </c>
      <c r="I870" s="489" t="s">
        <v>800</v>
      </c>
      <c r="J870" s="468"/>
    </row>
    <row r="871" spans="1:10" ht="63.75" thickBot="1">
      <c r="A871" s="544"/>
      <c r="B871" s="98" t="s">
        <v>676</v>
      </c>
      <c r="C871" s="467"/>
      <c r="D871" s="467"/>
      <c r="E871" s="467"/>
      <c r="F871" s="467"/>
      <c r="G871" s="467"/>
      <c r="H871" s="467"/>
      <c r="I871" s="490"/>
      <c r="J871" s="468"/>
    </row>
    <row r="872" spans="1:10" ht="31.5" customHeight="1" thickBot="1">
      <c r="A872" s="553" t="s">
        <v>677</v>
      </c>
      <c r="B872" s="554"/>
      <c r="C872" s="554"/>
      <c r="D872" s="554"/>
      <c r="E872" s="554"/>
      <c r="F872" s="554"/>
      <c r="G872" s="554"/>
      <c r="H872" s="554"/>
      <c r="I872" s="555"/>
      <c r="J872" s="99"/>
    </row>
    <row r="873" spans="1:10" ht="15.75">
      <c r="A873" s="466"/>
      <c r="B873" s="110" t="s">
        <v>678</v>
      </c>
      <c r="C873" s="466"/>
      <c r="D873" s="466" t="s">
        <v>309</v>
      </c>
      <c r="E873" s="466" t="s">
        <v>310</v>
      </c>
      <c r="F873" s="466">
        <v>95</v>
      </c>
      <c r="G873" s="466">
        <v>83.3</v>
      </c>
      <c r="H873" s="466"/>
      <c r="I873" s="489"/>
      <c r="J873" s="468"/>
    </row>
    <row r="874" spans="1:10" ht="79.5" thickBot="1">
      <c r="A874" s="467"/>
      <c r="B874" s="98" t="s">
        <v>679</v>
      </c>
      <c r="C874" s="467"/>
      <c r="D874" s="467"/>
      <c r="E874" s="467"/>
      <c r="F874" s="467"/>
      <c r="G874" s="467"/>
      <c r="H874" s="467"/>
      <c r="I874" s="490"/>
      <c r="J874" s="562"/>
    </row>
    <row r="875" spans="1:10" ht="31.5" customHeight="1" thickBot="1">
      <c r="A875" s="535" t="s">
        <v>680</v>
      </c>
      <c r="B875" s="536"/>
      <c r="C875" s="536"/>
      <c r="D875" s="536"/>
      <c r="E875" s="536"/>
      <c r="F875" s="536"/>
      <c r="G875" s="536"/>
      <c r="H875" s="536"/>
      <c r="I875" s="536"/>
      <c r="J875" s="537"/>
    </row>
    <row r="876" spans="1:10" ht="15">
      <c r="A876" s="466"/>
      <c r="B876" s="106" t="s">
        <v>681</v>
      </c>
      <c r="C876" s="551" t="s">
        <v>1183</v>
      </c>
      <c r="D876" s="466" t="s">
        <v>683</v>
      </c>
      <c r="E876" s="466" t="s">
        <v>310</v>
      </c>
      <c r="F876" s="466">
        <v>100</v>
      </c>
      <c r="G876" s="466">
        <v>220</v>
      </c>
      <c r="H876" s="466">
        <v>220</v>
      </c>
      <c r="I876" s="556"/>
      <c r="J876" s="557"/>
    </row>
    <row r="877" spans="1:10" ht="60.75" thickBot="1">
      <c r="A877" s="467"/>
      <c r="B877" s="107" t="s">
        <v>682</v>
      </c>
      <c r="C877" s="552"/>
      <c r="D877" s="467"/>
      <c r="E877" s="467"/>
      <c r="F877" s="467"/>
      <c r="G877" s="467"/>
      <c r="H877" s="467"/>
      <c r="I877" s="558"/>
      <c r="J877" s="559"/>
    </row>
    <row r="878" spans="1:10" ht="15">
      <c r="A878" s="466"/>
      <c r="B878" s="106" t="s">
        <v>684</v>
      </c>
      <c r="C878" s="551" t="s">
        <v>1183</v>
      </c>
      <c r="D878" s="466" t="s">
        <v>683</v>
      </c>
      <c r="E878" s="466" t="s">
        <v>310</v>
      </c>
      <c r="F878" s="466">
        <v>5</v>
      </c>
      <c r="G878" s="466">
        <v>5</v>
      </c>
      <c r="H878" s="466">
        <v>100</v>
      </c>
      <c r="I878" s="556"/>
      <c r="J878" s="557"/>
    </row>
    <row r="879" spans="1:10" ht="75.75" thickBot="1">
      <c r="A879" s="467"/>
      <c r="B879" s="107" t="s">
        <v>685</v>
      </c>
      <c r="C879" s="552"/>
      <c r="D879" s="467"/>
      <c r="E879" s="467"/>
      <c r="F879" s="467"/>
      <c r="G879" s="467"/>
      <c r="H879" s="467"/>
      <c r="I879" s="558"/>
      <c r="J879" s="559"/>
    </row>
    <row r="880" spans="1:10" ht="15">
      <c r="A880" s="466"/>
      <c r="B880" s="108" t="s">
        <v>686</v>
      </c>
      <c r="C880" s="549" t="s">
        <v>1183</v>
      </c>
      <c r="D880" s="466" t="s">
        <v>309</v>
      </c>
      <c r="E880" s="466" t="s">
        <v>310</v>
      </c>
      <c r="F880" s="466">
        <v>100</v>
      </c>
      <c r="G880" s="466">
        <v>100</v>
      </c>
      <c r="H880" s="466">
        <v>100</v>
      </c>
      <c r="I880" s="556"/>
      <c r="J880" s="557"/>
    </row>
    <row r="881" spans="1:10" ht="45.75" thickBot="1">
      <c r="A881" s="540"/>
      <c r="B881" s="108" t="s">
        <v>687</v>
      </c>
      <c r="C881" s="561"/>
      <c r="D881" s="540"/>
      <c r="E881" s="540"/>
      <c r="F881" s="540"/>
      <c r="G881" s="540"/>
      <c r="H881" s="540"/>
      <c r="I881" s="560"/>
      <c r="J881" s="559"/>
    </row>
    <row r="882" spans="1:9" ht="94.5">
      <c r="A882" s="225" t="s">
        <v>262</v>
      </c>
      <c r="B882" s="226" t="s">
        <v>298</v>
      </c>
      <c r="C882" s="335"/>
      <c r="D882" s="335"/>
      <c r="E882" s="335"/>
      <c r="F882" s="335"/>
      <c r="G882" s="335"/>
      <c r="H882" s="335"/>
      <c r="I882" s="335"/>
    </row>
    <row r="883" spans="1:9" ht="64.5" customHeight="1">
      <c r="A883" s="153"/>
      <c r="B883" s="232" t="s">
        <v>472</v>
      </c>
      <c r="C883" s="232" t="s">
        <v>1183</v>
      </c>
      <c r="D883" s="255" t="s">
        <v>309</v>
      </c>
      <c r="E883" s="153">
        <v>64</v>
      </c>
      <c r="F883" s="256">
        <v>68</v>
      </c>
      <c r="G883" s="256">
        <v>68</v>
      </c>
      <c r="H883" s="153">
        <f>G883/F883*100</f>
        <v>100</v>
      </c>
      <c r="I883" s="153"/>
    </row>
    <row r="884" spans="1:9" ht="46.5" customHeight="1">
      <c r="A884" s="464" t="s">
        <v>473</v>
      </c>
      <c r="B884" s="465"/>
      <c r="C884" s="465"/>
      <c r="D884" s="465"/>
      <c r="E884" s="465"/>
      <c r="F884" s="465"/>
      <c r="G884" s="465"/>
      <c r="H884" s="465"/>
      <c r="I884" s="465"/>
    </row>
    <row r="885" spans="1:9" ht="63">
      <c r="A885" s="153"/>
      <c r="B885" s="232" t="s">
        <v>474</v>
      </c>
      <c r="C885" s="232" t="s">
        <v>1183</v>
      </c>
      <c r="D885" s="255" t="s">
        <v>969</v>
      </c>
      <c r="E885" s="153">
        <v>2</v>
      </c>
      <c r="F885" s="254">
        <v>4</v>
      </c>
      <c r="G885" s="254">
        <v>4</v>
      </c>
      <c r="H885" s="153">
        <f>G885/F885*100</f>
        <v>100</v>
      </c>
      <c r="I885" s="153"/>
    </row>
    <row r="886" spans="1:9" ht="119.25" customHeight="1">
      <c r="A886" s="153"/>
      <c r="B886" s="232" t="s">
        <v>475</v>
      </c>
      <c r="C886" s="232" t="s">
        <v>1183</v>
      </c>
      <c r="D886" s="255" t="s">
        <v>969</v>
      </c>
      <c r="E886" s="153">
        <v>3</v>
      </c>
      <c r="F886" s="254">
        <v>2</v>
      </c>
      <c r="G886" s="254">
        <v>2</v>
      </c>
      <c r="H886" s="153">
        <f>G886/F886*100</f>
        <v>100</v>
      </c>
      <c r="I886" s="153"/>
    </row>
    <row r="887" spans="1:9" ht="55.5" customHeight="1">
      <c r="A887" s="464" t="s">
        <v>476</v>
      </c>
      <c r="B887" s="465"/>
      <c r="C887" s="465"/>
      <c r="D887" s="465"/>
      <c r="E887" s="465"/>
      <c r="F887" s="465"/>
      <c r="G887" s="465"/>
      <c r="H887" s="465"/>
      <c r="I887" s="465"/>
    </row>
    <row r="888" spans="1:9" ht="119.25" customHeight="1">
      <c r="A888" s="153"/>
      <c r="B888" s="232" t="s">
        <v>475</v>
      </c>
      <c r="C888" s="232" t="s">
        <v>1183</v>
      </c>
      <c r="D888" s="255" t="s">
        <v>969</v>
      </c>
      <c r="E888" s="153">
        <v>3</v>
      </c>
      <c r="F888" s="254">
        <v>2</v>
      </c>
      <c r="G888" s="254">
        <v>2</v>
      </c>
      <c r="H888" s="153">
        <f>G888/F888*100</f>
        <v>100</v>
      </c>
      <c r="I888" s="153"/>
    </row>
    <row r="889" spans="1:9" ht="63">
      <c r="A889" s="153"/>
      <c r="B889" s="232" t="s">
        <v>474</v>
      </c>
      <c r="C889" s="232" t="s">
        <v>1183</v>
      </c>
      <c r="D889" s="255" t="s">
        <v>969</v>
      </c>
      <c r="E889" s="153">
        <v>2</v>
      </c>
      <c r="F889" s="254">
        <v>4</v>
      </c>
      <c r="G889" s="254">
        <v>4</v>
      </c>
      <c r="H889" s="153">
        <f>G889/F889*100</f>
        <v>100</v>
      </c>
      <c r="I889" s="153"/>
    </row>
    <row r="890" spans="1:9" ht="27" customHeight="1">
      <c r="A890" s="464" t="s">
        <v>477</v>
      </c>
      <c r="B890" s="465"/>
      <c r="C890" s="465"/>
      <c r="D890" s="465"/>
      <c r="E890" s="465"/>
      <c r="F890" s="465"/>
      <c r="G890" s="465"/>
      <c r="H890" s="465"/>
      <c r="I890" s="465"/>
    </row>
    <row r="891" spans="1:9" ht="78.75">
      <c r="A891" s="230"/>
      <c r="B891" s="138" t="s">
        <v>478</v>
      </c>
      <c r="C891" s="138" t="s">
        <v>57</v>
      </c>
      <c r="D891" s="257" t="s">
        <v>309</v>
      </c>
      <c r="E891" s="257" t="s">
        <v>310</v>
      </c>
      <c r="F891" s="257" t="s">
        <v>310</v>
      </c>
      <c r="G891" s="257" t="s">
        <v>310</v>
      </c>
      <c r="H891" s="230"/>
      <c r="I891" s="230"/>
    </row>
    <row r="892" spans="1:9" ht="13.5">
      <c r="A892" s="462" t="s">
        <v>479</v>
      </c>
      <c r="B892" s="463"/>
      <c r="C892" s="463"/>
      <c r="D892" s="463"/>
      <c r="E892" s="463"/>
      <c r="F892" s="463"/>
      <c r="G892" s="463"/>
      <c r="H892" s="463"/>
      <c r="I892" s="463"/>
    </row>
    <row r="893" spans="1:9" ht="47.25">
      <c r="A893" s="230"/>
      <c r="B893" s="138" t="s">
        <v>480</v>
      </c>
      <c r="C893" s="138" t="s">
        <v>1183</v>
      </c>
      <c r="D893" s="257" t="s">
        <v>309</v>
      </c>
      <c r="E893" s="257" t="s">
        <v>310</v>
      </c>
      <c r="F893" s="257" t="s">
        <v>310</v>
      </c>
      <c r="G893" s="257" t="s">
        <v>310</v>
      </c>
      <c r="H893" s="230"/>
      <c r="I893" s="230"/>
    </row>
    <row r="894" spans="1:9" ht="13.5">
      <c r="A894" s="462" t="s">
        <v>481</v>
      </c>
      <c r="B894" s="463"/>
      <c r="C894" s="463"/>
      <c r="D894" s="463"/>
      <c r="E894" s="463"/>
      <c r="F894" s="463"/>
      <c r="G894" s="463"/>
      <c r="H894" s="463"/>
      <c r="I894" s="463"/>
    </row>
    <row r="895" spans="1:9" ht="47.25">
      <c r="A895" s="230"/>
      <c r="B895" s="138" t="s">
        <v>482</v>
      </c>
      <c r="C895" s="138" t="s">
        <v>1183</v>
      </c>
      <c r="D895" s="257" t="s">
        <v>483</v>
      </c>
      <c r="E895" s="257" t="s">
        <v>310</v>
      </c>
      <c r="F895" s="257" t="s">
        <v>310</v>
      </c>
      <c r="G895" s="257" t="s">
        <v>310</v>
      </c>
      <c r="H895" s="230"/>
      <c r="I895" s="230"/>
    </row>
    <row r="896" spans="1:9" ht="13.5">
      <c r="A896" s="462" t="s">
        <v>484</v>
      </c>
      <c r="B896" s="463"/>
      <c r="C896" s="463"/>
      <c r="D896" s="463"/>
      <c r="E896" s="463"/>
      <c r="F896" s="463"/>
      <c r="G896" s="463"/>
      <c r="H896" s="463"/>
      <c r="I896" s="463"/>
    </row>
    <row r="897" spans="1:9" ht="45.75" customHeight="1">
      <c r="A897" s="230"/>
      <c r="B897" s="138" t="s">
        <v>485</v>
      </c>
      <c r="C897" s="138" t="s">
        <v>1183</v>
      </c>
      <c r="D897" s="257" t="s">
        <v>1188</v>
      </c>
      <c r="E897" s="257" t="s">
        <v>310</v>
      </c>
      <c r="F897" s="257" t="s">
        <v>310</v>
      </c>
      <c r="G897" s="257" t="s">
        <v>310</v>
      </c>
      <c r="H897" s="230"/>
      <c r="I897" s="230"/>
    </row>
    <row r="898" spans="1:9" ht="35.25" customHeight="1">
      <c r="A898" s="462" t="s">
        <v>486</v>
      </c>
      <c r="B898" s="463"/>
      <c r="C898" s="463"/>
      <c r="D898" s="463"/>
      <c r="E898" s="463"/>
      <c r="F898" s="463"/>
      <c r="G898" s="463"/>
      <c r="H898" s="463"/>
      <c r="I898" s="463"/>
    </row>
    <row r="899" spans="1:9" ht="51" customHeight="1">
      <c r="A899" s="167"/>
      <c r="B899" s="138" t="s">
        <v>487</v>
      </c>
      <c r="C899" s="138" t="s">
        <v>1183</v>
      </c>
      <c r="D899" s="257" t="s">
        <v>309</v>
      </c>
      <c r="E899" s="258">
        <v>79.9</v>
      </c>
      <c r="F899" s="258">
        <v>81.9</v>
      </c>
      <c r="G899" s="258">
        <v>81.9</v>
      </c>
      <c r="H899" s="258">
        <f>G899/F899*100</f>
        <v>100</v>
      </c>
      <c r="I899" s="258"/>
    </row>
    <row r="900" spans="1:9" ht="13.5">
      <c r="A900" s="462" t="s">
        <v>488</v>
      </c>
      <c r="B900" s="463"/>
      <c r="C900" s="463"/>
      <c r="D900" s="463"/>
      <c r="E900" s="463"/>
      <c r="F900" s="463"/>
      <c r="G900" s="463"/>
      <c r="H900" s="463"/>
      <c r="I900" s="463"/>
    </row>
    <row r="901" spans="1:9" ht="51" customHeight="1">
      <c r="A901" s="167"/>
      <c r="B901" s="138" t="s">
        <v>487</v>
      </c>
      <c r="C901" s="138" t="s">
        <v>1183</v>
      </c>
      <c r="D901" s="257" t="s">
        <v>309</v>
      </c>
      <c r="E901" s="258">
        <v>79.9</v>
      </c>
      <c r="F901" s="258">
        <v>81.9</v>
      </c>
      <c r="G901" s="258">
        <v>81.9</v>
      </c>
      <c r="H901" s="258">
        <f>G901/F901*100</f>
        <v>100</v>
      </c>
      <c r="I901" s="258"/>
    </row>
    <row r="902" spans="1:9" ht="13.5">
      <c r="A902" s="462" t="s">
        <v>489</v>
      </c>
      <c r="B902" s="463"/>
      <c r="C902" s="463"/>
      <c r="D902" s="463"/>
      <c r="E902" s="463"/>
      <c r="F902" s="463"/>
      <c r="G902" s="463"/>
      <c r="H902" s="463"/>
      <c r="I902" s="463"/>
    </row>
    <row r="903" spans="1:9" ht="51" customHeight="1">
      <c r="A903" s="167"/>
      <c r="B903" s="138" t="s">
        <v>487</v>
      </c>
      <c r="C903" s="138" t="s">
        <v>1183</v>
      </c>
      <c r="D903" s="257" t="s">
        <v>309</v>
      </c>
      <c r="E903" s="258">
        <v>79.9</v>
      </c>
      <c r="F903" s="258">
        <v>81.9</v>
      </c>
      <c r="G903" s="258">
        <v>81.9</v>
      </c>
      <c r="H903" s="258">
        <f>G903/F903*100</f>
        <v>100</v>
      </c>
      <c r="I903" s="258"/>
    </row>
    <row r="904" spans="1:9" ht="22.5" customHeight="1">
      <c r="A904" s="462" t="s">
        <v>490</v>
      </c>
      <c r="B904" s="463"/>
      <c r="C904" s="463"/>
      <c r="D904" s="463"/>
      <c r="E904" s="463"/>
      <c r="F904" s="463"/>
      <c r="G904" s="463"/>
      <c r="H904" s="463"/>
      <c r="I904" s="463"/>
    </row>
    <row r="905" spans="1:9" ht="31.5">
      <c r="A905" s="167"/>
      <c r="B905" s="138" t="s">
        <v>491</v>
      </c>
      <c r="C905" s="138" t="s">
        <v>1183</v>
      </c>
      <c r="D905" s="270" t="s">
        <v>492</v>
      </c>
      <c r="E905" s="257" t="s">
        <v>310</v>
      </c>
      <c r="F905" s="257" t="s">
        <v>310</v>
      </c>
      <c r="G905" s="257" t="s">
        <v>310</v>
      </c>
      <c r="H905" s="258"/>
      <c r="I905" s="258"/>
    </row>
    <row r="906" spans="1:9" ht="13.5">
      <c r="A906" s="462" t="s">
        <v>493</v>
      </c>
      <c r="B906" s="463"/>
      <c r="C906" s="463"/>
      <c r="D906" s="463"/>
      <c r="E906" s="463"/>
      <c r="F906" s="463"/>
      <c r="G906" s="463"/>
      <c r="H906" s="463"/>
      <c r="I906" s="463"/>
    </row>
    <row r="907" spans="1:9" ht="94.5">
      <c r="A907" s="230"/>
      <c r="B907" s="138" t="s">
        <v>494</v>
      </c>
      <c r="C907" s="138" t="s">
        <v>1183</v>
      </c>
      <c r="D907" s="257" t="s">
        <v>1188</v>
      </c>
      <c r="E907" s="257" t="s">
        <v>310</v>
      </c>
      <c r="F907" s="257" t="s">
        <v>310</v>
      </c>
      <c r="G907" s="257" t="s">
        <v>310</v>
      </c>
      <c r="H907" s="230"/>
      <c r="I907" s="230"/>
    </row>
  </sheetData>
  <sheetProtection/>
  <mergeCells count="540">
    <mergeCell ref="A655:I655"/>
    <mergeCell ref="F685:F686"/>
    <mergeCell ref="B679:J679"/>
    <mergeCell ref="B684:J684"/>
    <mergeCell ref="B676:J676"/>
    <mergeCell ref="B678:J678"/>
    <mergeCell ref="E685:E686"/>
    <mergeCell ref="G685:G686"/>
    <mergeCell ref="A585:I585"/>
    <mergeCell ref="A587:I587"/>
    <mergeCell ref="B668:J668"/>
    <mergeCell ref="A637:I637"/>
    <mergeCell ref="A640:I640"/>
    <mergeCell ref="D685:D686"/>
    <mergeCell ref="A652:I652"/>
    <mergeCell ref="H685:H686"/>
    <mergeCell ref="C685:C686"/>
    <mergeCell ref="A658:I658"/>
    <mergeCell ref="A181:I181"/>
    <mergeCell ref="A169:I169"/>
    <mergeCell ref="A171:I171"/>
    <mergeCell ref="A173:I173"/>
    <mergeCell ref="A175:I175"/>
    <mergeCell ref="A177:I177"/>
    <mergeCell ref="A179:I179"/>
    <mergeCell ref="A109:I109"/>
    <mergeCell ref="A111:I111"/>
    <mergeCell ref="A115:I115"/>
    <mergeCell ref="A117:I117"/>
    <mergeCell ref="A160:I160"/>
    <mergeCell ref="A129:I129"/>
    <mergeCell ref="A132:I132"/>
    <mergeCell ref="A137:I137"/>
    <mergeCell ref="A151:I151"/>
    <mergeCell ref="A134:I134"/>
    <mergeCell ref="A162:I162"/>
    <mergeCell ref="A95:I95"/>
    <mergeCell ref="A97:I97"/>
    <mergeCell ref="A631:I631"/>
    <mergeCell ref="A101:I101"/>
    <mergeCell ref="A104:I104"/>
    <mergeCell ref="A107:I107"/>
    <mergeCell ref="A140:I140"/>
    <mergeCell ref="A165:I165"/>
    <mergeCell ref="A340:I340"/>
    <mergeCell ref="A239:I239"/>
    <mergeCell ref="A158:I158"/>
    <mergeCell ref="A93:I93"/>
    <mergeCell ref="A46:D46"/>
    <mergeCell ref="A49:D49"/>
    <mergeCell ref="A54:D54"/>
    <mergeCell ref="A91:I91"/>
    <mergeCell ref="A59:D59"/>
    <mergeCell ref="A61:D61"/>
    <mergeCell ref="A66:D66"/>
    <mergeCell ref="A69:E69"/>
    <mergeCell ref="B723:J723"/>
    <mergeCell ref="A741:I741"/>
    <mergeCell ref="A735:I735"/>
    <mergeCell ref="B727:J727"/>
    <mergeCell ref="A739:I739"/>
    <mergeCell ref="A624:I624"/>
    <mergeCell ref="A563:I563"/>
    <mergeCell ref="A544:I544"/>
    <mergeCell ref="A557:I557"/>
    <mergeCell ref="J873:J874"/>
    <mergeCell ref="A875:J875"/>
    <mergeCell ref="H876:H877"/>
    <mergeCell ref="I876:J877"/>
    <mergeCell ref="F876:F877"/>
    <mergeCell ref="G876:G877"/>
    <mergeCell ref="H873:H874"/>
    <mergeCell ref="I873:I874"/>
    <mergeCell ref="H880:H881"/>
    <mergeCell ref="I880:J881"/>
    <mergeCell ref="F880:F881"/>
    <mergeCell ref="G880:G881"/>
    <mergeCell ref="A880:A881"/>
    <mergeCell ref="C880:C881"/>
    <mergeCell ref="D880:D881"/>
    <mergeCell ref="E880:E881"/>
    <mergeCell ref="F878:F879"/>
    <mergeCell ref="G878:G879"/>
    <mergeCell ref="H878:H879"/>
    <mergeCell ref="I878:J879"/>
    <mergeCell ref="A878:A879"/>
    <mergeCell ref="C878:C879"/>
    <mergeCell ref="D878:D879"/>
    <mergeCell ref="E878:E879"/>
    <mergeCell ref="D870:D871"/>
    <mergeCell ref="E870:E871"/>
    <mergeCell ref="A876:A877"/>
    <mergeCell ref="C876:C877"/>
    <mergeCell ref="D876:D877"/>
    <mergeCell ref="E876:E877"/>
    <mergeCell ref="J870:J871"/>
    <mergeCell ref="A872:I872"/>
    <mergeCell ref="A873:A874"/>
    <mergeCell ref="C873:C874"/>
    <mergeCell ref="D873:D874"/>
    <mergeCell ref="E873:E874"/>
    <mergeCell ref="F873:F874"/>
    <mergeCell ref="G873:G874"/>
    <mergeCell ref="A870:A871"/>
    <mergeCell ref="C870:C871"/>
    <mergeCell ref="J867:J868"/>
    <mergeCell ref="A869:I869"/>
    <mergeCell ref="A867:A868"/>
    <mergeCell ref="C867:C868"/>
    <mergeCell ref="D867:D868"/>
    <mergeCell ref="E867:E868"/>
    <mergeCell ref="F867:F868"/>
    <mergeCell ref="G867:G868"/>
    <mergeCell ref="F870:F871"/>
    <mergeCell ref="G870:G871"/>
    <mergeCell ref="H867:H868"/>
    <mergeCell ref="I867:I868"/>
    <mergeCell ref="H870:H871"/>
    <mergeCell ref="I870:I871"/>
    <mergeCell ref="J862:J863"/>
    <mergeCell ref="A865:A866"/>
    <mergeCell ref="C865:C866"/>
    <mergeCell ref="D865:D866"/>
    <mergeCell ref="E865:E866"/>
    <mergeCell ref="F865:F866"/>
    <mergeCell ref="G865:G866"/>
    <mergeCell ref="H865:H866"/>
    <mergeCell ref="J865:J866"/>
    <mergeCell ref="H862:H863"/>
    <mergeCell ref="J857:J858"/>
    <mergeCell ref="I865:I866"/>
    <mergeCell ref="I859:I860"/>
    <mergeCell ref="J859:J860"/>
    <mergeCell ref="A861:I861"/>
    <mergeCell ref="A862:A863"/>
    <mergeCell ref="C862:C863"/>
    <mergeCell ref="D862:D863"/>
    <mergeCell ref="E862:E863"/>
    <mergeCell ref="F862:F863"/>
    <mergeCell ref="A857:A858"/>
    <mergeCell ref="I857:I858"/>
    <mergeCell ref="G862:G863"/>
    <mergeCell ref="G859:G860"/>
    <mergeCell ref="H859:H860"/>
    <mergeCell ref="I862:I863"/>
    <mergeCell ref="J855:J856"/>
    <mergeCell ref="A859:A860"/>
    <mergeCell ref="H852:H853"/>
    <mergeCell ref="F857:F858"/>
    <mergeCell ref="G857:G858"/>
    <mergeCell ref="C859:C860"/>
    <mergeCell ref="D859:D860"/>
    <mergeCell ref="E859:E860"/>
    <mergeCell ref="F859:F860"/>
    <mergeCell ref="H857:H858"/>
    <mergeCell ref="I852:I853"/>
    <mergeCell ref="C857:C858"/>
    <mergeCell ref="D857:D858"/>
    <mergeCell ref="E857:E858"/>
    <mergeCell ref="F852:F853"/>
    <mergeCell ref="G852:G853"/>
    <mergeCell ref="J852:J853"/>
    <mergeCell ref="A854:I854"/>
    <mergeCell ref="A855:A856"/>
    <mergeCell ref="C855:C856"/>
    <mergeCell ref="E855:E856"/>
    <mergeCell ref="I855:I856"/>
    <mergeCell ref="A852:A853"/>
    <mergeCell ref="C852:C853"/>
    <mergeCell ref="D852:D853"/>
    <mergeCell ref="E852:E853"/>
    <mergeCell ref="H849:H850"/>
    <mergeCell ref="I849:I850"/>
    <mergeCell ref="J849:J850"/>
    <mergeCell ref="A851:I851"/>
    <mergeCell ref="A849:A850"/>
    <mergeCell ref="C849:C850"/>
    <mergeCell ref="D849:D850"/>
    <mergeCell ref="E849:E850"/>
    <mergeCell ref="F849:F850"/>
    <mergeCell ref="G849:G850"/>
    <mergeCell ref="J841:J842"/>
    <mergeCell ref="F843:F844"/>
    <mergeCell ref="H839:H840"/>
    <mergeCell ref="J846:J847"/>
    <mergeCell ref="J843:J844"/>
    <mergeCell ref="J839:J840"/>
    <mergeCell ref="H841:H842"/>
    <mergeCell ref="I839:I840"/>
    <mergeCell ref="I841:I842"/>
    <mergeCell ref="F841:F842"/>
    <mergeCell ref="A848:I848"/>
    <mergeCell ref="G843:G844"/>
    <mergeCell ref="H843:H844"/>
    <mergeCell ref="I843:I844"/>
    <mergeCell ref="F846:F847"/>
    <mergeCell ref="D846:D847"/>
    <mergeCell ref="E846:E847"/>
    <mergeCell ref="A845:I845"/>
    <mergeCell ref="A846:A847"/>
    <mergeCell ref="B846:B847"/>
    <mergeCell ref="A843:A844"/>
    <mergeCell ref="C843:C844"/>
    <mergeCell ref="D843:D844"/>
    <mergeCell ref="E843:E844"/>
    <mergeCell ref="C846:C847"/>
    <mergeCell ref="G846:G847"/>
    <mergeCell ref="H846:H847"/>
    <mergeCell ref="I846:I847"/>
    <mergeCell ref="G841:G842"/>
    <mergeCell ref="A837:A838"/>
    <mergeCell ref="G835:G836"/>
    <mergeCell ref="C835:C836"/>
    <mergeCell ref="A841:A842"/>
    <mergeCell ref="C841:C842"/>
    <mergeCell ref="D841:D842"/>
    <mergeCell ref="E841:E842"/>
    <mergeCell ref="A835:A836"/>
    <mergeCell ref="C833:C834"/>
    <mergeCell ref="C837:C838"/>
    <mergeCell ref="G837:G838"/>
    <mergeCell ref="E837:E838"/>
    <mergeCell ref="D837:D838"/>
    <mergeCell ref="F835:F836"/>
    <mergeCell ref="F837:F838"/>
    <mergeCell ref="E833:E834"/>
    <mergeCell ref="D833:D834"/>
    <mergeCell ref="J833:J834"/>
    <mergeCell ref="H837:H838"/>
    <mergeCell ref="D835:D836"/>
    <mergeCell ref="E835:E836"/>
    <mergeCell ref="G833:G834"/>
    <mergeCell ref="I833:I834"/>
    <mergeCell ref="H833:H834"/>
    <mergeCell ref="I837:I838"/>
    <mergeCell ref="I835:I836"/>
    <mergeCell ref="H835:H836"/>
    <mergeCell ref="A833:A834"/>
    <mergeCell ref="J837:J838"/>
    <mergeCell ref="A839:A840"/>
    <mergeCell ref="C839:C840"/>
    <mergeCell ref="D839:D840"/>
    <mergeCell ref="E839:E840"/>
    <mergeCell ref="F839:F840"/>
    <mergeCell ref="G839:G840"/>
    <mergeCell ref="F833:F834"/>
    <mergeCell ref="J835:J836"/>
    <mergeCell ref="A832:I832"/>
    <mergeCell ref="F829:F831"/>
    <mergeCell ref="I829:I831"/>
    <mergeCell ref="A829:A831"/>
    <mergeCell ref="G829:G831"/>
    <mergeCell ref="H829:H831"/>
    <mergeCell ref="A825:A826"/>
    <mergeCell ref="C825:C826"/>
    <mergeCell ref="F827:F828"/>
    <mergeCell ref="J829:J831"/>
    <mergeCell ref="C829:C831"/>
    <mergeCell ref="D829:D831"/>
    <mergeCell ref="E829:E831"/>
    <mergeCell ref="A827:A828"/>
    <mergeCell ref="C827:C828"/>
    <mergeCell ref="D827:D828"/>
    <mergeCell ref="E827:E828"/>
    <mergeCell ref="G827:G828"/>
    <mergeCell ref="J825:J826"/>
    <mergeCell ref="H827:H828"/>
    <mergeCell ref="I827:I828"/>
    <mergeCell ref="J827:J828"/>
    <mergeCell ref="F825:F826"/>
    <mergeCell ref="E825:E826"/>
    <mergeCell ref="G825:G826"/>
    <mergeCell ref="A822:A823"/>
    <mergeCell ref="C822:C823"/>
    <mergeCell ref="J822:J823"/>
    <mergeCell ref="E822:E823"/>
    <mergeCell ref="F822:F823"/>
    <mergeCell ref="H822:H823"/>
    <mergeCell ref="D822:D823"/>
    <mergeCell ref="C820:C821"/>
    <mergeCell ref="D825:D826"/>
    <mergeCell ref="A818:A819"/>
    <mergeCell ref="C818:C819"/>
    <mergeCell ref="A824:I824"/>
    <mergeCell ref="H825:H826"/>
    <mergeCell ref="G822:G823"/>
    <mergeCell ref="I825:I826"/>
    <mergeCell ref="I822:I823"/>
    <mergeCell ref="A820:A821"/>
    <mergeCell ref="I816:I817"/>
    <mergeCell ref="D820:D821"/>
    <mergeCell ref="E820:E821"/>
    <mergeCell ref="F820:F821"/>
    <mergeCell ref="E818:E819"/>
    <mergeCell ref="E816:E817"/>
    <mergeCell ref="F816:F817"/>
    <mergeCell ref="D816:D817"/>
    <mergeCell ref="J814:J815"/>
    <mergeCell ref="I814:I815"/>
    <mergeCell ref="J818:J819"/>
    <mergeCell ref="G820:G821"/>
    <mergeCell ref="I820:I821"/>
    <mergeCell ref="J820:J821"/>
    <mergeCell ref="H816:H817"/>
    <mergeCell ref="H820:H821"/>
    <mergeCell ref="G816:G817"/>
    <mergeCell ref="J816:J817"/>
    <mergeCell ref="A352:I352"/>
    <mergeCell ref="A348:I348"/>
    <mergeCell ref="A814:A815"/>
    <mergeCell ref="C814:C815"/>
    <mergeCell ref="D814:D815"/>
    <mergeCell ref="A576:I576"/>
    <mergeCell ref="A574:I574"/>
    <mergeCell ref="A649:I649"/>
    <mergeCell ref="A634:I634"/>
    <mergeCell ref="A579:I579"/>
    <mergeCell ref="A124:I124"/>
    <mergeCell ref="A127:I127"/>
    <mergeCell ref="A531:I531"/>
    <mergeCell ref="A538:I538"/>
    <mergeCell ref="A358:I358"/>
    <mergeCell ref="A360:I360"/>
    <mergeCell ref="A326:I326"/>
    <mergeCell ref="A328:I328"/>
    <mergeCell ref="A346:I346"/>
    <mergeCell ref="A342:I342"/>
    <mergeCell ref="A153:I153"/>
    <mergeCell ref="A277:I277"/>
    <mergeCell ref="A350:I350"/>
    <mergeCell ref="A354:I354"/>
    <mergeCell ref="A356:I356"/>
    <mergeCell ref="A119:I119"/>
    <mergeCell ref="A334:I334"/>
    <mergeCell ref="A336:I336"/>
    <mergeCell ref="A338:I338"/>
    <mergeCell ref="A241:I241"/>
    <mergeCell ref="A252:I252"/>
    <mergeCell ref="A332:I332"/>
    <mergeCell ref="A330:I330"/>
    <mergeCell ref="A275:I275"/>
    <mergeCell ref="A290:I290"/>
    <mergeCell ref="A281:I281"/>
    <mergeCell ref="A26:D26"/>
    <mergeCell ref="A36:D36"/>
    <mergeCell ref="A43:D43"/>
    <mergeCell ref="A262:I262"/>
    <mergeCell ref="A254:I254"/>
    <mergeCell ref="A250:I250"/>
    <mergeCell ref="A156:I156"/>
    <mergeCell ref="A39:D39"/>
    <mergeCell ref="A146:I146"/>
    <mergeCell ref="A149:I149"/>
    <mergeCell ref="B4:B6"/>
    <mergeCell ref="A16:D16"/>
    <mergeCell ref="C4:C6"/>
    <mergeCell ref="D4:D6"/>
    <mergeCell ref="E4:H4"/>
    <mergeCell ref="E5:E6"/>
    <mergeCell ref="A57:D57"/>
    <mergeCell ref="A142:I142"/>
    <mergeCell ref="F5:H5"/>
    <mergeCell ref="A21:D21"/>
    <mergeCell ref="A85:I85"/>
    <mergeCell ref="A88:I88"/>
    <mergeCell ref="A30:D30"/>
    <mergeCell ref="A33:D33"/>
    <mergeCell ref="I4:I6"/>
    <mergeCell ref="A4:A6"/>
    <mergeCell ref="A402:I402"/>
    <mergeCell ref="A404:I404"/>
    <mergeCell ref="A244:I244"/>
    <mergeCell ref="A246:I246"/>
    <mergeCell ref="A248:I248"/>
    <mergeCell ref="A344:I344"/>
    <mergeCell ref="A322:I322"/>
    <mergeCell ref="A324:I324"/>
    <mergeCell ref="A258:I258"/>
    <mergeCell ref="A269:I269"/>
    <mergeCell ref="A376:I376"/>
    <mergeCell ref="A378:I378"/>
    <mergeCell ref="A408:I408"/>
    <mergeCell ref="A414:I414"/>
    <mergeCell ref="A380:I380"/>
    <mergeCell ref="A382:I382"/>
    <mergeCell ref="A388:I388"/>
    <mergeCell ref="A392:I392"/>
    <mergeCell ref="A394:I394"/>
    <mergeCell ref="A396:I396"/>
    <mergeCell ref="A362:I362"/>
    <mergeCell ref="A364:I364"/>
    <mergeCell ref="A372:I372"/>
    <mergeCell ref="A374:I374"/>
    <mergeCell ref="A366:I366"/>
    <mergeCell ref="A370:I370"/>
    <mergeCell ref="A384:I384"/>
    <mergeCell ref="A386:I386"/>
    <mergeCell ref="A419:I419"/>
    <mergeCell ref="A420:I420"/>
    <mergeCell ref="A398:I398"/>
    <mergeCell ref="A400:I400"/>
    <mergeCell ref="A410:I410"/>
    <mergeCell ref="A412:I412"/>
    <mergeCell ref="A406:I406"/>
    <mergeCell ref="A416:I416"/>
    <mergeCell ref="A438:I438"/>
    <mergeCell ref="A440:I440"/>
    <mergeCell ref="A424:I424"/>
    <mergeCell ref="A428:I428"/>
    <mergeCell ref="A429:I429"/>
    <mergeCell ref="A432:I432"/>
    <mergeCell ref="A434:I434"/>
    <mergeCell ref="A436:I436"/>
    <mergeCell ref="A454:I454"/>
    <mergeCell ref="A456:I456"/>
    <mergeCell ref="A459:I459"/>
    <mergeCell ref="A444:I444"/>
    <mergeCell ref="A446:I446"/>
    <mergeCell ref="A472:I472"/>
    <mergeCell ref="A462:I462"/>
    <mergeCell ref="A464:I464"/>
    <mergeCell ref="A466:I466"/>
    <mergeCell ref="A473:I473"/>
    <mergeCell ref="A475:I475"/>
    <mergeCell ref="A441:I441"/>
    <mergeCell ref="A443:I443"/>
    <mergeCell ref="A468:I468"/>
    <mergeCell ref="A470:I470"/>
    <mergeCell ref="A448:I448"/>
    <mergeCell ref="A450:I450"/>
    <mergeCell ref="A452:I452"/>
    <mergeCell ref="A460:I460"/>
    <mergeCell ref="B685:B686"/>
    <mergeCell ref="A491:I491"/>
    <mergeCell ref="A501:I501"/>
    <mergeCell ref="A498:I498"/>
    <mergeCell ref="A503:I503"/>
    <mergeCell ref="A496:I496"/>
    <mergeCell ref="A493:I493"/>
    <mergeCell ref="A499:I499"/>
    <mergeCell ref="A643:I643"/>
    <mergeCell ref="A646:I646"/>
    <mergeCell ref="A485:I485"/>
    <mergeCell ref="A508:I508"/>
    <mergeCell ref="A748:I748"/>
    <mergeCell ref="A743:I743"/>
    <mergeCell ref="I685:I686"/>
    <mergeCell ref="A512:I512"/>
    <mergeCell ref="A514:I514"/>
    <mergeCell ref="A510:I510"/>
    <mergeCell ref="A572:I572"/>
    <mergeCell ref="A516:I516"/>
    <mergeCell ref="I812:I813"/>
    <mergeCell ref="A477:I477"/>
    <mergeCell ref="A479:I479"/>
    <mergeCell ref="A505:I505"/>
    <mergeCell ref="A507:I507"/>
    <mergeCell ref="A487:I487"/>
    <mergeCell ref="A489:I489"/>
    <mergeCell ref="A494:I494"/>
    <mergeCell ref="A481:I481"/>
    <mergeCell ref="A483:I483"/>
    <mergeCell ref="B725:J725"/>
    <mergeCell ref="B687:J687"/>
    <mergeCell ref="B706:J706"/>
    <mergeCell ref="A751:I751"/>
    <mergeCell ref="A737:I737"/>
    <mergeCell ref="A812:A813"/>
    <mergeCell ref="B694:J694"/>
    <mergeCell ref="A745:I745"/>
    <mergeCell ref="B715:H715"/>
    <mergeCell ref="C812:C813"/>
    <mergeCell ref="A816:A817"/>
    <mergeCell ref="F812:F813"/>
    <mergeCell ref="G812:G813"/>
    <mergeCell ref="A902:I902"/>
    <mergeCell ref="A884:I884"/>
    <mergeCell ref="A628:I628"/>
    <mergeCell ref="D812:D813"/>
    <mergeCell ref="E812:E813"/>
    <mergeCell ref="H812:H813"/>
    <mergeCell ref="A753:I753"/>
    <mergeCell ref="A898:I898"/>
    <mergeCell ref="J812:J813"/>
    <mergeCell ref="B713:I713"/>
    <mergeCell ref="A305:I305"/>
    <mergeCell ref="A264:I264"/>
    <mergeCell ref="A904:I904"/>
    <mergeCell ref="E814:E815"/>
    <mergeCell ref="F814:F815"/>
    <mergeCell ref="G814:G815"/>
    <mergeCell ref="H814:H815"/>
    <mergeCell ref="A906:I906"/>
    <mergeCell ref="A307:I307"/>
    <mergeCell ref="A303:I303"/>
    <mergeCell ref="A887:I887"/>
    <mergeCell ref="C816:C817"/>
    <mergeCell ref="A900:I900"/>
    <mergeCell ref="A890:I890"/>
    <mergeCell ref="A892:I892"/>
    <mergeCell ref="A894:I894"/>
    <mergeCell ref="A896:I896"/>
    <mergeCell ref="A231:I231"/>
    <mergeCell ref="A233:I233"/>
    <mergeCell ref="A256:I256"/>
    <mergeCell ref="A260:I260"/>
    <mergeCell ref="A309:I309"/>
    <mergeCell ref="A301:I301"/>
    <mergeCell ref="A272:I272"/>
    <mergeCell ref="A267:I267"/>
    <mergeCell ref="A279:I279"/>
    <mergeCell ref="A235:I235"/>
    <mergeCell ref="A213:I213"/>
    <mergeCell ref="A215:I215"/>
    <mergeCell ref="A217:I217"/>
    <mergeCell ref="A208:I208"/>
    <mergeCell ref="A237:I237"/>
    <mergeCell ref="A210:I210"/>
    <mergeCell ref="A219:I219"/>
    <mergeCell ref="A225:I225"/>
    <mergeCell ref="A227:I227"/>
    <mergeCell ref="A229:I229"/>
    <mergeCell ref="A204:I204"/>
    <mergeCell ref="A206:I206"/>
    <mergeCell ref="A190:I190"/>
    <mergeCell ref="A194:I194"/>
    <mergeCell ref="A198:I198"/>
    <mergeCell ref="A200:I200"/>
    <mergeCell ref="A196:I196"/>
    <mergeCell ref="A202:I202"/>
    <mergeCell ref="A781:I781"/>
    <mergeCell ref="A783:I783"/>
    <mergeCell ref="A787:I787"/>
    <mergeCell ref="A789:I789"/>
    <mergeCell ref="A761:I761"/>
    <mergeCell ref="A766:I766"/>
    <mergeCell ref="A770:I770"/>
    <mergeCell ref="A772:I772"/>
    <mergeCell ref="A774:I774"/>
    <mergeCell ref="A779:I779"/>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2:J1468"/>
  <sheetViews>
    <sheetView tabSelected="1" zoomScalePageLayoutView="0" workbookViewId="0" topLeftCell="A1">
      <selection activeCell="A6" sqref="A6:F11"/>
    </sheetView>
  </sheetViews>
  <sheetFormatPr defaultColWidth="9.140625" defaultRowHeight="12.75"/>
  <cols>
    <col min="2" max="2" width="39.7109375" style="0" customWidth="1"/>
    <col min="3" max="3" width="46.421875" style="0" customWidth="1"/>
    <col min="4" max="4" width="18.140625" style="0" customWidth="1"/>
    <col min="5" max="5" width="14.00390625" style="0" customWidth="1"/>
    <col min="6" max="6" width="14.140625" style="0" customWidth="1"/>
  </cols>
  <sheetData>
    <row r="2" spans="1:6" ht="18">
      <c r="A2" s="11" t="s">
        <v>304</v>
      </c>
      <c r="B2" s="11"/>
      <c r="C2" s="11"/>
      <c r="D2" s="11"/>
      <c r="E2" s="11"/>
      <c r="F2" s="11"/>
    </row>
    <row r="4" spans="1:6" ht="45">
      <c r="A4" s="8" t="s">
        <v>688</v>
      </c>
      <c r="B4" s="6" t="s">
        <v>699</v>
      </c>
      <c r="C4" s="12" t="s">
        <v>700</v>
      </c>
      <c r="D4" s="6" t="s">
        <v>701</v>
      </c>
      <c r="E4" s="6" t="s">
        <v>702</v>
      </c>
      <c r="F4" s="7" t="s">
        <v>703</v>
      </c>
    </row>
    <row r="5" spans="1:6" ht="15">
      <c r="A5" s="2">
        <v>1</v>
      </c>
      <c r="B5" s="3">
        <v>2</v>
      </c>
      <c r="C5" s="9">
        <v>3</v>
      </c>
      <c r="D5" s="9">
        <v>4</v>
      </c>
      <c r="E5" s="3">
        <v>5</v>
      </c>
      <c r="F5" s="4">
        <v>6</v>
      </c>
    </row>
    <row r="6" spans="1:6" s="409" customFormat="1" ht="15" customHeight="1">
      <c r="A6" s="700" t="s">
        <v>307</v>
      </c>
      <c r="B6" s="701" t="s">
        <v>367</v>
      </c>
      <c r="C6" s="702" t="s">
        <v>299</v>
      </c>
      <c r="D6" s="703">
        <f>D7+D8+D9+D10+D11</f>
        <v>37733.8</v>
      </c>
      <c r="E6" s="703">
        <f>E7+E8+E9+E10+E11</f>
        <v>36550.1</v>
      </c>
      <c r="F6" s="703">
        <f>E6/D6*100</f>
        <v>96.86302466223916</v>
      </c>
    </row>
    <row r="7" spans="1:6" s="409" customFormat="1" ht="15.75">
      <c r="A7" s="700"/>
      <c r="B7" s="701"/>
      <c r="C7" s="704" t="s">
        <v>300</v>
      </c>
      <c r="D7" s="703">
        <f>D13+D49+D67+D91</f>
        <v>27871.3</v>
      </c>
      <c r="E7" s="703">
        <f>E13+E49+E67+E91</f>
        <v>26808.5</v>
      </c>
      <c r="F7" s="703">
        <f>E7/D7*100</f>
        <v>96.18675842174567</v>
      </c>
    </row>
    <row r="8" spans="1:6" s="409" customFormat="1" ht="15.75">
      <c r="A8" s="700"/>
      <c r="B8" s="701"/>
      <c r="C8" s="702" t="s">
        <v>301</v>
      </c>
      <c r="D8" s="703"/>
      <c r="E8" s="703"/>
      <c r="F8" s="703"/>
    </row>
    <row r="9" spans="1:6" s="409" customFormat="1" ht="15.75">
      <c r="A9" s="700"/>
      <c r="B9" s="701"/>
      <c r="C9" s="702" t="s">
        <v>302</v>
      </c>
      <c r="D9" s="703">
        <f>D15+D51+D93</f>
        <v>466</v>
      </c>
      <c r="E9" s="703">
        <f>E15+E51+E93</f>
        <v>466</v>
      </c>
      <c r="F9" s="703">
        <f>E9/D9*100</f>
        <v>100</v>
      </c>
    </row>
    <row r="10" spans="1:6" s="409" customFormat="1" ht="15.75">
      <c r="A10" s="700"/>
      <c r="B10" s="701"/>
      <c r="C10" s="704" t="s">
        <v>368</v>
      </c>
      <c r="D10" s="703"/>
      <c r="E10" s="703"/>
      <c r="F10" s="703"/>
    </row>
    <row r="11" spans="1:6" s="409" customFormat="1" ht="15.75">
      <c r="A11" s="700"/>
      <c r="B11" s="701"/>
      <c r="C11" s="702" t="s">
        <v>303</v>
      </c>
      <c r="D11" s="703">
        <f>D17+D53+D71+D95</f>
        <v>9396.5</v>
      </c>
      <c r="E11" s="703">
        <f>E17+E53+E71+E95</f>
        <v>9275.6</v>
      </c>
      <c r="F11" s="703">
        <f>E11/D11*100</f>
        <v>98.71335071569202</v>
      </c>
    </row>
    <row r="12" spans="1:6" s="196" customFormat="1" ht="15.75">
      <c r="A12" s="610" t="s">
        <v>1186</v>
      </c>
      <c r="B12" s="611" t="s">
        <v>369</v>
      </c>
      <c r="C12" s="194" t="s">
        <v>299</v>
      </c>
      <c r="D12" s="195">
        <f>D13+D14+D15+D16+D17</f>
        <v>26581.5</v>
      </c>
      <c r="E12" s="195">
        <f>E13+E14+E15+E16+E17</f>
        <v>25448.8</v>
      </c>
      <c r="F12" s="195">
        <f>E12/D12*100</f>
        <v>95.73876568289977</v>
      </c>
    </row>
    <row r="13" spans="1:6" s="196" customFormat="1" ht="15.75">
      <c r="A13" s="610"/>
      <c r="B13" s="611"/>
      <c r="C13" s="197" t="s">
        <v>300</v>
      </c>
      <c r="D13" s="195">
        <f>D19+D25+D31+D37+D43</f>
        <v>18443.5</v>
      </c>
      <c r="E13" s="195">
        <f>E19+E25+E31+E37+E43</f>
        <v>17451.1</v>
      </c>
      <c r="F13" s="195">
        <f>E13/D13*100</f>
        <v>94.61924255157643</v>
      </c>
    </row>
    <row r="14" spans="1:6" s="196" customFormat="1" ht="15.75">
      <c r="A14" s="610"/>
      <c r="B14" s="611"/>
      <c r="C14" s="194" t="s">
        <v>301</v>
      </c>
      <c r="D14" s="195"/>
      <c r="E14" s="195"/>
      <c r="F14" s="195" t="e">
        <f>E14/D14*100</f>
        <v>#DIV/0!</v>
      </c>
    </row>
    <row r="15" spans="1:6" s="196" customFormat="1" ht="15.75">
      <c r="A15" s="610"/>
      <c r="B15" s="611"/>
      <c r="C15" s="194" t="s">
        <v>302</v>
      </c>
      <c r="D15" s="195">
        <f>D21+D27+D33+D39+D45</f>
        <v>466</v>
      </c>
      <c r="E15" s="195">
        <f>E21+E27+E33+E39+E45</f>
        <v>466</v>
      </c>
      <c r="F15" s="195">
        <f>E15/D15*100</f>
        <v>100</v>
      </c>
    </row>
    <row r="16" spans="1:6" s="196" customFormat="1" ht="15.75">
      <c r="A16" s="610"/>
      <c r="B16" s="611"/>
      <c r="C16" s="197" t="s">
        <v>368</v>
      </c>
      <c r="D16" s="195"/>
      <c r="E16" s="195"/>
      <c r="F16" s="195"/>
    </row>
    <row r="17" spans="1:6" s="196" customFormat="1" ht="15.75">
      <c r="A17" s="610"/>
      <c r="B17" s="611"/>
      <c r="C17" s="194" t="s">
        <v>303</v>
      </c>
      <c r="D17" s="195">
        <f>D23+D29+D35+D41+D47</f>
        <v>7672</v>
      </c>
      <c r="E17" s="195">
        <f>E23+E29+E35+E41+E47</f>
        <v>7531.7</v>
      </c>
      <c r="F17" s="195">
        <f>E17/D17*100</f>
        <v>98.17127215849844</v>
      </c>
    </row>
    <row r="18" spans="1:6" ht="15.75">
      <c r="A18" s="604">
        <v>1</v>
      </c>
      <c r="B18" s="605" t="s">
        <v>370</v>
      </c>
      <c r="C18" s="382" t="s">
        <v>299</v>
      </c>
      <c r="D18" s="379">
        <f>D19+D20+D21+D22+D23</f>
        <v>334</v>
      </c>
      <c r="E18" s="379">
        <f>E19+E20+E21+E22+E23</f>
        <v>333.4</v>
      </c>
      <c r="F18" s="195">
        <f>E18/D18*100</f>
        <v>99.82035928143712</v>
      </c>
    </row>
    <row r="19" spans="1:6" ht="15.75">
      <c r="A19" s="604"/>
      <c r="B19" s="605"/>
      <c r="C19" s="383" t="s">
        <v>300</v>
      </c>
      <c r="D19" s="379">
        <v>334</v>
      </c>
      <c r="E19" s="379">
        <v>333.4</v>
      </c>
      <c r="F19" s="195">
        <f>E19/D19*100</f>
        <v>99.82035928143712</v>
      </c>
    </row>
    <row r="20" spans="1:6" ht="19.5" customHeight="1">
      <c r="A20" s="604"/>
      <c r="B20" s="605"/>
      <c r="C20" s="382" t="s">
        <v>301</v>
      </c>
      <c r="D20" s="379"/>
      <c r="E20" s="379"/>
      <c r="F20" s="195"/>
    </row>
    <row r="21" spans="1:6" ht="21.75" customHeight="1">
      <c r="A21" s="604"/>
      <c r="B21" s="605"/>
      <c r="C21" s="382" t="s">
        <v>302</v>
      </c>
      <c r="D21" s="379"/>
      <c r="E21" s="379"/>
      <c r="F21" s="195"/>
    </row>
    <row r="22" spans="1:6" ht="27.75" customHeight="1">
      <c r="A22" s="604"/>
      <c r="B22" s="605"/>
      <c r="C22" s="383" t="s">
        <v>368</v>
      </c>
      <c r="D22" s="382"/>
      <c r="E22" s="382"/>
      <c r="F22" s="195"/>
    </row>
    <row r="23" spans="1:6" ht="20.25" customHeight="1">
      <c r="A23" s="604"/>
      <c r="B23" s="605"/>
      <c r="C23" s="382" t="s">
        <v>303</v>
      </c>
      <c r="D23" s="382"/>
      <c r="E23" s="382"/>
      <c r="F23" s="195"/>
    </row>
    <row r="24" spans="1:6" ht="15.75">
      <c r="A24" s="604">
        <v>2</v>
      </c>
      <c r="B24" s="605" t="s">
        <v>371</v>
      </c>
      <c r="C24" s="382" t="s">
        <v>299</v>
      </c>
      <c r="D24" s="379">
        <f>D25+D26+D27+D28+D29</f>
        <v>14083</v>
      </c>
      <c r="E24" s="379">
        <f>E25+E26+E27+E28+E29</f>
        <v>13182.2</v>
      </c>
      <c r="F24" s="195">
        <f>E24/D24*100</f>
        <v>93.60363558900802</v>
      </c>
    </row>
    <row r="25" spans="1:6" ht="15.75">
      <c r="A25" s="604"/>
      <c r="B25" s="605"/>
      <c r="C25" s="383" t="s">
        <v>300</v>
      </c>
      <c r="D25" s="379">
        <v>14083</v>
      </c>
      <c r="E25" s="379">
        <v>13182.2</v>
      </c>
      <c r="F25" s="195">
        <f>E25/D25*100</f>
        <v>93.60363558900802</v>
      </c>
    </row>
    <row r="26" spans="1:6" ht="19.5" customHeight="1">
      <c r="A26" s="604"/>
      <c r="B26" s="605"/>
      <c r="C26" s="382" t="s">
        <v>301</v>
      </c>
      <c r="D26" s="379"/>
      <c r="E26" s="379"/>
      <c r="F26" s="195"/>
    </row>
    <row r="27" spans="1:6" ht="21.75" customHeight="1">
      <c r="A27" s="604"/>
      <c r="B27" s="605"/>
      <c r="C27" s="382" t="s">
        <v>302</v>
      </c>
      <c r="D27" s="379"/>
      <c r="E27" s="379"/>
      <c r="F27" s="195"/>
    </row>
    <row r="28" spans="1:6" ht="27.75" customHeight="1">
      <c r="A28" s="604"/>
      <c r="B28" s="605"/>
      <c r="C28" s="383" t="s">
        <v>368</v>
      </c>
      <c r="D28" s="382"/>
      <c r="E28" s="382"/>
      <c r="F28" s="195"/>
    </row>
    <row r="29" spans="1:6" ht="20.25" customHeight="1">
      <c r="A29" s="604"/>
      <c r="B29" s="605"/>
      <c r="C29" s="382" t="s">
        <v>303</v>
      </c>
      <c r="D29" s="382"/>
      <c r="E29" s="382"/>
      <c r="F29" s="195"/>
    </row>
    <row r="30" spans="1:6" ht="15.75">
      <c r="A30" s="604">
        <v>3</v>
      </c>
      <c r="B30" s="605" t="s">
        <v>372</v>
      </c>
      <c r="C30" s="382" t="s">
        <v>299</v>
      </c>
      <c r="D30" s="379">
        <f>D31+D32+D33+D34+D35</f>
        <v>8461</v>
      </c>
      <c r="E30" s="379">
        <f>E31+E32+E33+E34+E35</f>
        <v>8253</v>
      </c>
      <c r="F30" s="195">
        <f>E30/D30*100</f>
        <v>97.54166174211086</v>
      </c>
    </row>
    <row r="31" spans="1:6" ht="15.75">
      <c r="A31" s="604"/>
      <c r="B31" s="605"/>
      <c r="C31" s="383" t="s">
        <v>300</v>
      </c>
      <c r="D31" s="379">
        <v>789</v>
      </c>
      <c r="E31" s="379">
        <v>721.3</v>
      </c>
      <c r="F31" s="195">
        <f>E31/D31*100</f>
        <v>91.41951837769328</v>
      </c>
    </row>
    <row r="32" spans="1:6" ht="19.5" customHeight="1">
      <c r="A32" s="604"/>
      <c r="B32" s="605"/>
      <c r="C32" s="382" t="s">
        <v>301</v>
      </c>
      <c r="D32" s="379"/>
      <c r="E32" s="379"/>
      <c r="F32" s="195"/>
    </row>
    <row r="33" spans="1:6" ht="21.75" customHeight="1">
      <c r="A33" s="604"/>
      <c r="B33" s="605"/>
      <c r="C33" s="382" t="s">
        <v>302</v>
      </c>
      <c r="D33" s="379"/>
      <c r="E33" s="379"/>
      <c r="F33" s="195"/>
    </row>
    <row r="34" spans="1:6" ht="27.75" customHeight="1">
      <c r="A34" s="604"/>
      <c r="B34" s="605"/>
      <c r="C34" s="383" t="s">
        <v>368</v>
      </c>
      <c r="D34" s="382"/>
      <c r="E34" s="382"/>
      <c r="F34" s="195"/>
    </row>
    <row r="35" spans="1:6" ht="20.25" customHeight="1">
      <c r="A35" s="604"/>
      <c r="B35" s="605"/>
      <c r="C35" s="382" t="s">
        <v>303</v>
      </c>
      <c r="D35" s="382">
        <v>7672</v>
      </c>
      <c r="E35" s="382">
        <v>7531.7</v>
      </c>
      <c r="F35" s="195">
        <f>E35/D35*100</f>
        <v>98.17127215849844</v>
      </c>
    </row>
    <row r="36" spans="1:6" ht="15.75">
      <c r="A36" s="604">
        <v>4</v>
      </c>
      <c r="B36" s="605" t="s">
        <v>373</v>
      </c>
      <c r="C36" s="382" t="s">
        <v>299</v>
      </c>
      <c r="D36" s="379">
        <f>D37+D38+D39+D40+D41</f>
        <v>3237.5</v>
      </c>
      <c r="E36" s="379">
        <f>E37+E38+E39+E40+E41</f>
        <v>3214.2</v>
      </c>
      <c r="F36" s="195">
        <f>E36/D36*100</f>
        <v>99.28030888030888</v>
      </c>
    </row>
    <row r="37" spans="1:6" ht="15.75">
      <c r="A37" s="604"/>
      <c r="B37" s="605"/>
      <c r="C37" s="383" t="s">
        <v>300</v>
      </c>
      <c r="D37" s="379">
        <v>3237.5</v>
      </c>
      <c r="E37" s="379">
        <v>3214.2</v>
      </c>
      <c r="F37" s="195">
        <f>E37/D37*100</f>
        <v>99.28030888030888</v>
      </c>
    </row>
    <row r="38" spans="1:6" ht="19.5" customHeight="1">
      <c r="A38" s="604"/>
      <c r="B38" s="605"/>
      <c r="C38" s="382" t="s">
        <v>301</v>
      </c>
      <c r="D38" s="379"/>
      <c r="E38" s="379"/>
      <c r="F38" s="195"/>
    </row>
    <row r="39" spans="1:6" ht="21.75" customHeight="1">
      <c r="A39" s="604"/>
      <c r="B39" s="605"/>
      <c r="C39" s="382" t="s">
        <v>302</v>
      </c>
      <c r="D39" s="379"/>
      <c r="E39" s="379"/>
      <c r="F39" s="195"/>
    </row>
    <row r="40" spans="1:6" ht="42" customHeight="1">
      <c r="A40" s="604"/>
      <c r="B40" s="605"/>
      <c r="C40" s="383" t="s">
        <v>368</v>
      </c>
      <c r="D40" s="382"/>
      <c r="E40" s="382"/>
      <c r="F40" s="195"/>
    </row>
    <row r="41" spans="1:6" ht="30.75" customHeight="1">
      <c r="A41" s="604"/>
      <c r="B41" s="605"/>
      <c r="C41" s="382" t="s">
        <v>303</v>
      </c>
      <c r="D41" s="382"/>
      <c r="E41" s="382"/>
      <c r="F41" s="195"/>
    </row>
    <row r="42" spans="1:6" ht="15.75">
      <c r="A42" s="604">
        <v>5</v>
      </c>
      <c r="B42" s="605" t="s">
        <v>374</v>
      </c>
      <c r="C42" s="382" t="s">
        <v>299</v>
      </c>
      <c r="D42" s="379">
        <f>D43+D44+D45+D46+D47</f>
        <v>466</v>
      </c>
      <c r="E42" s="379">
        <f>E43+E44+E45+E46+E47</f>
        <v>466</v>
      </c>
      <c r="F42" s="195">
        <f>E42/D42*100</f>
        <v>100</v>
      </c>
    </row>
    <row r="43" spans="1:6" ht="15.75">
      <c r="A43" s="604"/>
      <c r="B43" s="605"/>
      <c r="C43" s="383" t="s">
        <v>300</v>
      </c>
      <c r="D43" s="379"/>
      <c r="E43" s="379">
        <v>0</v>
      </c>
      <c r="F43" s="195"/>
    </row>
    <row r="44" spans="1:6" ht="19.5" customHeight="1">
      <c r="A44" s="604"/>
      <c r="B44" s="605"/>
      <c r="C44" s="382" t="s">
        <v>301</v>
      </c>
      <c r="D44" s="379"/>
      <c r="E44" s="379">
        <v>0</v>
      </c>
      <c r="F44" s="195"/>
    </row>
    <row r="45" spans="1:6" ht="21.75" customHeight="1">
      <c r="A45" s="604"/>
      <c r="B45" s="605"/>
      <c r="C45" s="382" t="s">
        <v>302</v>
      </c>
      <c r="D45" s="379">
        <v>466</v>
      </c>
      <c r="E45" s="379">
        <v>466</v>
      </c>
      <c r="F45" s="195">
        <f>E45/D45*100</f>
        <v>100</v>
      </c>
    </row>
    <row r="46" spans="1:6" ht="27.75" customHeight="1">
      <c r="A46" s="604"/>
      <c r="B46" s="605"/>
      <c r="C46" s="383" t="s">
        <v>368</v>
      </c>
      <c r="D46" s="382"/>
      <c r="E46" s="382"/>
      <c r="F46" s="195"/>
    </row>
    <row r="47" spans="1:6" ht="20.25" customHeight="1">
      <c r="A47" s="604"/>
      <c r="B47" s="605"/>
      <c r="C47" s="382" t="s">
        <v>303</v>
      </c>
      <c r="D47" s="382"/>
      <c r="E47" s="382"/>
      <c r="F47" s="195"/>
    </row>
    <row r="48" spans="1:6" s="196" customFormat="1" ht="15.75">
      <c r="A48" s="612">
        <v>2</v>
      </c>
      <c r="B48" s="611" t="s">
        <v>375</v>
      </c>
      <c r="C48" s="194" t="s">
        <v>299</v>
      </c>
      <c r="D48" s="195">
        <f>D49+D50+D51+D52+D53</f>
        <v>164.2</v>
      </c>
      <c r="E48" s="195">
        <f>E49+E50+E51+E52+E53</f>
        <v>158.2</v>
      </c>
      <c r="F48" s="195">
        <f>E48/D48*100</f>
        <v>96.34591961023142</v>
      </c>
    </row>
    <row r="49" spans="1:6" s="196" customFormat="1" ht="15.75">
      <c r="A49" s="612"/>
      <c r="B49" s="611"/>
      <c r="C49" s="197" t="s">
        <v>300</v>
      </c>
      <c r="D49" s="195">
        <f>D55+D61</f>
        <v>164.2</v>
      </c>
      <c r="E49" s="195">
        <f>E55+E61</f>
        <v>158.2</v>
      </c>
      <c r="F49" s="195">
        <f>E49/D49*100</f>
        <v>96.34591961023142</v>
      </c>
    </row>
    <row r="50" spans="1:6" s="196" customFormat="1" ht="15.75">
      <c r="A50" s="612"/>
      <c r="B50" s="611"/>
      <c r="C50" s="194" t="s">
        <v>301</v>
      </c>
      <c r="D50" s="195"/>
      <c r="E50" s="195"/>
      <c r="F50" s="195"/>
    </row>
    <row r="51" spans="1:6" s="196" customFormat="1" ht="15.75">
      <c r="A51" s="612"/>
      <c r="B51" s="611"/>
      <c r="C51" s="194" t="s">
        <v>302</v>
      </c>
      <c r="D51" s="195"/>
      <c r="E51" s="195"/>
      <c r="F51" s="195"/>
    </row>
    <row r="52" spans="1:6" s="196" customFormat="1" ht="15.75">
      <c r="A52" s="612"/>
      <c r="B52" s="611"/>
      <c r="C52" s="197" t="s">
        <v>368</v>
      </c>
      <c r="D52" s="195"/>
      <c r="E52" s="195"/>
      <c r="F52" s="195"/>
    </row>
    <row r="53" spans="1:6" s="196" customFormat="1" ht="15.75">
      <c r="A53" s="612"/>
      <c r="B53" s="611"/>
      <c r="C53" s="194" t="s">
        <v>303</v>
      </c>
      <c r="D53" s="195"/>
      <c r="E53" s="195"/>
      <c r="F53" s="195"/>
    </row>
    <row r="54" spans="1:6" ht="16.5" customHeight="1">
      <c r="A54" s="604">
        <v>1</v>
      </c>
      <c r="B54" s="605" t="s">
        <v>376</v>
      </c>
      <c r="C54" s="382" t="s">
        <v>299</v>
      </c>
      <c r="D54" s="379">
        <f>D55+D56+D57+D58+D59</f>
        <v>77</v>
      </c>
      <c r="E54" s="379">
        <f>E55+E56+E57+E58+E59</f>
        <v>71.1</v>
      </c>
      <c r="F54" s="195">
        <f>E54/D54*100</f>
        <v>92.33766233766232</v>
      </c>
    </row>
    <row r="55" spans="1:6" ht="15.75">
      <c r="A55" s="604"/>
      <c r="B55" s="605"/>
      <c r="C55" s="383" t="s">
        <v>300</v>
      </c>
      <c r="D55" s="379">
        <v>77</v>
      </c>
      <c r="E55" s="379">
        <v>71.1</v>
      </c>
      <c r="F55" s="195">
        <f>E55/D55*100</f>
        <v>92.33766233766232</v>
      </c>
    </row>
    <row r="56" spans="1:6" ht="12.75" customHeight="1">
      <c r="A56" s="604"/>
      <c r="B56" s="605"/>
      <c r="C56" s="382" t="s">
        <v>301</v>
      </c>
      <c r="D56" s="379"/>
      <c r="E56" s="379"/>
      <c r="F56" s="195"/>
    </row>
    <row r="57" spans="1:6" ht="15" customHeight="1">
      <c r="A57" s="604"/>
      <c r="B57" s="605"/>
      <c r="C57" s="382" t="s">
        <v>302</v>
      </c>
      <c r="D57" s="434"/>
      <c r="E57" s="434"/>
      <c r="F57" s="195"/>
    </row>
    <row r="58" spans="1:6" ht="24.75" customHeight="1">
      <c r="A58" s="604"/>
      <c r="B58" s="605"/>
      <c r="C58" s="383" t="s">
        <v>368</v>
      </c>
      <c r="D58" s="434"/>
      <c r="E58" s="434"/>
      <c r="F58" s="195"/>
    </row>
    <row r="59" spans="1:6" ht="20.25" customHeight="1">
      <c r="A59" s="604"/>
      <c r="B59" s="605"/>
      <c r="C59" s="382" t="s">
        <v>303</v>
      </c>
      <c r="D59" s="434"/>
      <c r="E59" s="434"/>
      <c r="F59" s="195"/>
    </row>
    <row r="60" spans="1:6" ht="16.5" customHeight="1">
      <c r="A60" s="604">
        <v>2</v>
      </c>
      <c r="B60" s="605" t="s">
        <v>377</v>
      </c>
      <c r="C60" s="382" t="s">
        <v>299</v>
      </c>
      <c r="D60" s="379">
        <f>D61+D62+D63+D64+D65</f>
        <v>87.2</v>
      </c>
      <c r="E60" s="379">
        <f>E61+E62+E63+E64+E65</f>
        <v>87.1</v>
      </c>
      <c r="F60" s="195">
        <f>E60/D60*100</f>
        <v>99.88532110091742</v>
      </c>
    </row>
    <row r="61" spans="1:6" ht="15.75">
      <c r="A61" s="604"/>
      <c r="B61" s="605"/>
      <c r="C61" s="383" t="s">
        <v>300</v>
      </c>
      <c r="D61" s="379">
        <v>87.2</v>
      </c>
      <c r="E61" s="379">
        <v>87.1</v>
      </c>
      <c r="F61" s="195">
        <f>E61/D61*100</f>
        <v>99.88532110091742</v>
      </c>
    </row>
    <row r="62" spans="1:6" ht="12.75" customHeight="1">
      <c r="A62" s="604"/>
      <c r="B62" s="605"/>
      <c r="C62" s="382" t="s">
        <v>301</v>
      </c>
      <c r="D62" s="379"/>
      <c r="E62" s="379"/>
      <c r="F62" s="195"/>
    </row>
    <row r="63" spans="1:6" ht="15" customHeight="1">
      <c r="A63" s="604"/>
      <c r="B63" s="605"/>
      <c r="C63" s="382" t="s">
        <v>302</v>
      </c>
      <c r="D63" s="434"/>
      <c r="E63" s="434"/>
      <c r="F63" s="195"/>
    </row>
    <row r="64" spans="1:6" ht="24.75" customHeight="1">
      <c r="A64" s="604"/>
      <c r="B64" s="605"/>
      <c r="C64" s="383" t="s">
        <v>368</v>
      </c>
      <c r="D64" s="434"/>
      <c r="E64" s="434"/>
      <c r="F64" s="195"/>
    </row>
    <row r="65" spans="1:6" ht="20.25" customHeight="1">
      <c r="A65" s="604"/>
      <c r="B65" s="605"/>
      <c r="C65" s="382" t="s">
        <v>303</v>
      </c>
      <c r="D65" s="434"/>
      <c r="E65" s="434"/>
      <c r="F65" s="195"/>
    </row>
    <row r="66" spans="1:6" s="196" customFormat="1" ht="15.75">
      <c r="A66" s="612">
        <v>3</v>
      </c>
      <c r="B66" s="611" t="s">
        <v>378</v>
      </c>
      <c r="C66" s="194" t="s">
        <v>299</v>
      </c>
      <c r="D66" s="435">
        <f>D67+D68+D69+D70+D71</f>
        <v>3014.8</v>
      </c>
      <c r="E66" s="435">
        <f>E67+E68+E69+E70+E71</f>
        <v>3033.1000000000004</v>
      </c>
      <c r="F66" s="195">
        <f>E66/D66*100</f>
        <v>100.60700543983016</v>
      </c>
    </row>
    <row r="67" spans="1:6" s="196" customFormat="1" ht="15.75">
      <c r="A67" s="612"/>
      <c r="B67" s="611"/>
      <c r="C67" s="197" t="s">
        <v>300</v>
      </c>
      <c r="D67" s="435">
        <f>D73+D79+D85</f>
        <v>1290.3</v>
      </c>
      <c r="E67" s="435">
        <f>E73+E79+E85</f>
        <v>1289.2</v>
      </c>
      <c r="F67" s="195">
        <f>E67/D67*100</f>
        <v>99.9147485080989</v>
      </c>
    </row>
    <row r="68" spans="1:6" s="196" customFormat="1" ht="15.75">
      <c r="A68" s="612"/>
      <c r="B68" s="611"/>
      <c r="C68" s="194" t="s">
        <v>301</v>
      </c>
      <c r="D68" s="435"/>
      <c r="E68" s="435"/>
      <c r="F68" s="195"/>
    </row>
    <row r="69" spans="1:6" s="196" customFormat="1" ht="15.75">
      <c r="A69" s="612"/>
      <c r="B69" s="611"/>
      <c r="C69" s="194" t="s">
        <v>302</v>
      </c>
      <c r="D69" s="435"/>
      <c r="E69" s="435"/>
      <c r="F69" s="195"/>
    </row>
    <row r="70" spans="1:6" s="196" customFormat="1" ht="15.75">
      <c r="A70" s="612"/>
      <c r="B70" s="611"/>
      <c r="C70" s="197" t="s">
        <v>368</v>
      </c>
      <c r="D70" s="435"/>
      <c r="E70" s="435"/>
      <c r="F70" s="195"/>
    </row>
    <row r="71" spans="1:6" s="196" customFormat="1" ht="15.75">
      <c r="A71" s="612"/>
      <c r="B71" s="611"/>
      <c r="C71" s="194" t="s">
        <v>303</v>
      </c>
      <c r="D71" s="435">
        <f>D77+D83+D89</f>
        <v>1724.5</v>
      </c>
      <c r="E71" s="435">
        <f>E77+E83+E89</f>
        <v>1743.9</v>
      </c>
      <c r="F71" s="195">
        <f>E71/D71*100</f>
        <v>101.12496375761091</v>
      </c>
    </row>
    <row r="72" spans="1:6" ht="15.75">
      <c r="A72" s="604">
        <v>1</v>
      </c>
      <c r="B72" s="605" t="s">
        <v>379</v>
      </c>
      <c r="C72" s="382" t="s">
        <v>299</v>
      </c>
      <c r="D72" s="434">
        <f>D73+D74+D75+D76+D77</f>
        <v>2977.5</v>
      </c>
      <c r="E72" s="434">
        <f>E73+E74+E75+E76+E77</f>
        <v>2995.9</v>
      </c>
      <c r="F72" s="195">
        <f>E72/D72*100</f>
        <v>100.61796809403862</v>
      </c>
    </row>
    <row r="73" spans="1:6" ht="15.75">
      <c r="A73" s="604"/>
      <c r="B73" s="605"/>
      <c r="C73" s="383" t="s">
        <v>300</v>
      </c>
      <c r="D73" s="434">
        <v>1263</v>
      </c>
      <c r="E73" s="434">
        <v>1262</v>
      </c>
      <c r="F73" s="195">
        <f>E73/D73*100</f>
        <v>99.92082343626286</v>
      </c>
    </row>
    <row r="74" spans="1:6" ht="15.75">
      <c r="A74" s="604"/>
      <c r="B74" s="605"/>
      <c r="C74" s="382" t="s">
        <v>301</v>
      </c>
      <c r="D74" s="434"/>
      <c r="E74" s="434"/>
      <c r="F74" s="195"/>
    </row>
    <row r="75" spans="1:6" ht="15.75">
      <c r="A75" s="604"/>
      <c r="B75" s="605"/>
      <c r="C75" s="382" t="s">
        <v>302</v>
      </c>
      <c r="D75" s="434"/>
      <c r="E75" s="434"/>
      <c r="F75" s="195"/>
    </row>
    <row r="76" spans="1:6" ht="15.75">
      <c r="A76" s="604"/>
      <c r="B76" s="605"/>
      <c r="C76" s="383" t="s">
        <v>368</v>
      </c>
      <c r="D76" s="434"/>
      <c r="E76" s="434"/>
      <c r="F76" s="195"/>
    </row>
    <row r="77" spans="1:6" ht="15.75">
      <c r="A77" s="604"/>
      <c r="B77" s="605"/>
      <c r="C77" s="382" t="s">
        <v>303</v>
      </c>
      <c r="D77" s="434">
        <v>1714.5</v>
      </c>
      <c r="E77" s="434">
        <v>1733.9</v>
      </c>
      <c r="F77" s="195">
        <f>E77/D77*100</f>
        <v>101.13152522601342</v>
      </c>
    </row>
    <row r="78" spans="1:6" ht="15.75">
      <c r="A78" s="604">
        <v>2</v>
      </c>
      <c r="B78" s="605" t="s">
        <v>380</v>
      </c>
      <c r="C78" s="382" t="s">
        <v>299</v>
      </c>
      <c r="D78" s="434"/>
      <c r="E78" s="434"/>
      <c r="F78" s="195"/>
    </row>
    <row r="79" spans="1:6" ht="15.75">
      <c r="A79" s="604"/>
      <c r="B79" s="605"/>
      <c r="C79" s="383" t="s">
        <v>300</v>
      </c>
      <c r="D79" s="434"/>
      <c r="E79" s="434"/>
      <c r="F79" s="195"/>
    </row>
    <row r="80" spans="1:6" ht="15.75">
      <c r="A80" s="604"/>
      <c r="B80" s="605"/>
      <c r="C80" s="382" t="s">
        <v>301</v>
      </c>
      <c r="D80" s="434"/>
      <c r="E80" s="434"/>
      <c r="F80" s="195"/>
    </row>
    <row r="81" spans="1:6" ht="15.75">
      <c r="A81" s="604"/>
      <c r="B81" s="605"/>
      <c r="C81" s="382" t="s">
        <v>302</v>
      </c>
      <c r="D81" s="434"/>
      <c r="E81" s="434"/>
      <c r="F81" s="195"/>
    </row>
    <row r="82" spans="1:6" ht="15.75">
      <c r="A82" s="604"/>
      <c r="B82" s="605"/>
      <c r="C82" s="383" t="s">
        <v>368</v>
      </c>
      <c r="D82" s="434"/>
      <c r="E82" s="434"/>
      <c r="F82" s="195"/>
    </row>
    <row r="83" spans="1:6" ht="15.75">
      <c r="A83" s="604"/>
      <c r="B83" s="605"/>
      <c r="C83" s="382" t="s">
        <v>303</v>
      </c>
      <c r="D83" s="434"/>
      <c r="E83" s="434"/>
      <c r="F83" s="195"/>
    </row>
    <row r="84" spans="1:6" ht="15.75">
      <c r="A84" s="604">
        <v>3</v>
      </c>
      <c r="B84" s="605" t="s">
        <v>381</v>
      </c>
      <c r="C84" s="382" t="s">
        <v>299</v>
      </c>
      <c r="D84" s="434">
        <f>D85+D86+D87+D88+D89</f>
        <v>37.3</v>
      </c>
      <c r="E84" s="434">
        <f>E85+E86+E87+E88+E89</f>
        <v>37.2</v>
      </c>
      <c r="F84" s="195">
        <f>E84/D84*100</f>
        <v>99.7319034852547</v>
      </c>
    </row>
    <row r="85" spans="1:6" ht="15.75">
      <c r="A85" s="604"/>
      <c r="B85" s="605"/>
      <c r="C85" s="383" t="s">
        <v>300</v>
      </c>
      <c r="D85" s="434">
        <v>27.3</v>
      </c>
      <c r="E85" s="434">
        <v>27.2</v>
      </c>
      <c r="F85" s="195">
        <f>E85/D85*100</f>
        <v>99.63369963369962</v>
      </c>
    </row>
    <row r="86" spans="1:6" ht="15.75">
      <c r="A86" s="604"/>
      <c r="B86" s="605"/>
      <c r="C86" s="382" t="s">
        <v>301</v>
      </c>
      <c r="D86" s="434"/>
      <c r="E86" s="434"/>
      <c r="F86" s="195"/>
    </row>
    <row r="87" spans="1:6" ht="15.75">
      <c r="A87" s="604"/>
      <c r="B87" s="605"/>
      <c r="C87" s="382" t="s">
        <v>302</v>
      </c>
      <c r="D87" s="434"/>
      <c r="E87" s="434"/>
      <c r="F87" s="195"/>
    </row>
    <row r="88" spans="1:6" ht="15.75">
      <c r="A88" s="604"/>
      <c r="B88" s="605"/>
      <c r="C88" s="383" t="s">
        <v>368</v>
      </c>
      <c r="D88" s="434"/>
      <c r="E88" s="434"/>
      <c r="F88" s="195"/>
    </row>
    <row r="89" spans="1:6" ht="15.75">
      <c r="A89" s="604"/>
      <c r="B89" s="605"/>
      <c r="C89" s="382" t="s">
        <v>303</v>
      </c>
      <c r="D89" s="434">
        <v>10</v>
      </c>
      <c r="E89" s="434">
        <v>10</v>
      </c>
      <c r="F89" s="195">
        <f>E89/D89*100</f>
        <v>100</v>
      </c>
    </row>
    <row r="90" spans="1:6" s="196" customFormat="1" ht="15.75">
      <c r="A90" s="612">
        <v>4</v>
      </c>
      <c r="B90" s="611" t="s">
        <v>357</v>
      </c>
      <c r="C90" s="194" t="s">
        <v>299</v>
      </c>
      <c r="D90" s="195">
        <f>D91+D92+D93+D94+D95</f>
        <v>7973.299999999999</v>
      </c>
      <c r="E90" s="195">
        <f>E91+E92+E93+E94+E95</f>
        <v>7910</v>
      </c>
      <c r="F90" s="195">
        <f>E90/D90*100</f>
        <v>99.20610035995135</v>
      </c>
    </row>
    <row r="91" spans="1:6" s="196" customFormat="1" ht="15.75">
      <c r="A91" s="612"/>
      <c r="B91" s="611"/>
      <c r="C91" s="197" t="s">
        <v>300</v>
      </c>
      <c r="D91" s="195">
        <f>D97+D103</f>
        <v>7973.299999999999</v>
      </c>
      <c r="E91" s="195">
        <f>E97+E103</f>
        <v>7910</v>
      </c>
      <c r="F91" s="195">
        <f>E91/D91*100</f>
        <v>99.20610035995135</v>
      </c>
    </row>
    <row r="92" spans="1:6" s="196" customFormat="1" ht="15.75">
      <c r="A92" s="612"/>
      <c r="B92" s="611"/>
      <c r="C92" s="194" t="s">
        <v>301</v>
      </c>
      <c r="D92" s="195"/>
      <c r="E92" s="195"/>
      <c r="F92" s="195"/>
    </row>
    <row r="93" spans="1:6" s="196" customFormat="1" ht="15.75">
      <c r="A93" s="612"/>
      <c r="B93" s="611"/>
      <c r="C93" s="194" t="s">
        <v>302</v>
      </c>
      <c r="D93" s="195"/>
      <c r="E93" s="195"/>
      <c r="F93" s="195"/>
    </row>
    <row r="94" spans="1:6" s="196" customFormat="1" ht="15.75">
      <c r="A94" s="612"/>
      <c r="B94" s="611"/>
      <c r="C94" s="197" t="s">
        <v>368</v>
      </c>
      <c r="D94" s="195"/>
      <c r="E94" s="195"/>
      <c r="F94" s="195"/>
    </row>
    <row r="95" spans="1:6" s="196" customFormat="1" ht="15.75">
      <c r="A95" s="612"/>
      <c r="B95" s="611"/>
      <c r="C95" s="194" t="s">
        <v>303</v>
      </c>
      <c r="D95" s="195"/>
      <c r="E95" s="195"/>
      <c r="F95" s="195"/>
    </row>
    <row r="96" spans="1:6" ht="16.5" customHeight="1">
      <c r="A96" s="604">
        <v>1</v>
      </c>
      <c r="B96" s="605" t="s">
        <v>382</v>
      </c>
      <c r="C96" s="382" t="s">
        <v>299</v>
      </c>
      <c r="D96" s="379">
        <f>D97+D98+D99+D100+D101</f>
        <v>7452.4</v>
      </c>
      <c r="E96" s="379">
        <f>E97+E98+E99+E100+E101</f>
        <v>7393.6</v>
      </c>
      <c r="F96" s="195">
        <f>E96/D96*100</f>
        <v>99.21099243196824</v>
      </c>
    </row>
    <row r="97" spans="1:6" ht="15.75">
      <c r="A97" s="604"/>
      <c r="B97" s="605"/>
      <c r="C97" s="383" t="s">
        <v>300</v>
      </c>
      <c r="D97" s="379">
        <v>7452.4</v>
      </c>
      <c r="E97" s="379">
        <v>7393.6</v>
      </c>
      <c r="F97" s="195">
        <f>E97/D97*100</f>
        <v>99.21099243196824</v>
      </c>
    </row>
    <row r="98" spans="1:6" ht="12.75" customHeight="1">
      <c r="A98" s="604"/>
      <c r="B98" s="605"/>
      <c r="C98" s="382" t="s">
        <v>301</v>
      </c>
      <c r="D98" s="379"/>
      <c r="E98" s="379"/>
      <c r="F98" s="195"/>
    </row>
    <row r="99" spans="1:6" ht="15" customHeight="1">
      <c r="A99" s="604"/>
      <c r="B99" s="605"/>
      <c r="C99" s="382" t="s">
        <v>302</v>
      </c>
      <c r="D99" s="434"/>
      <c r="E99" s="434"/>
      <c r="F99" s="195"/>
    </row>
    <row r="100" spans="1:6" ht="24.75" customHeight="1">
      <c r="A100" s="604"/>
      <c r="B100" s="605"/>
      <c r="C100" s="383" t="s">
        <v>368</v>
      </c>
      <c r="D100" s="434"/>
      <c r="E100" s="434"/>
      <c r="F100" s="195"/>
    </row>
    <row r="101" spans="1:6" ht="41.25" customHeight="1">
      <c r="A101" s="604"/>
      <c r="B101" s="605"/>
      <c r="C101" s="382" t="s">
        <v>303</v>
      </c>
      <c r="D101" s="434"/>
      <c r="E101" s="434"/>
      <c r="F101" s="195"/>
    </row>
    <row r="102" spans="1:6" ht="16.5" customHeight="1">
      <c r="A102" s="604">
        <v>2</v>
      </c>
      <c r="B102" s="605" t="s">
        <v>383</v>
      </c>
      <c r="C102" s="382" t="s">
        <v>299</v>
      </c>
      <c r="D102" s="379">
        <f>D103+D104+D105+D106+D107</f>
        <v>520.9</v>
      </c>
      <c r="E102" s="379">
        <f>E103+E104+E105+E106+E107</f>
        <v>516.4</v>
      </c>
      <c r="F102" s="195">
        <f>E102/D102*100</f>
        <v>99.13611057784604</v>
      </c>
    </row>
    <row r="103" spans="1:6" ht="15.75">
      <c r="A103" s="604"/>
      <c r="B103" s="605"/>
      <c r="C103" s="383" t="s">
        <v>300</v>
      </c>
      <c r="D103" s="379">
        <v>520.9</v>
      </c>
      <c r="E103" s="379">
        <v>516.4</v>
      </c>
      <c r="F103" s="195">
        <f>E103/D103*100</f>
        <v>99.13611057784604</v>
      </c>
    </row>
    <row r="104" spans="1:6" ht="12.75" customHeight="1">
      <c r="A104" s="604"/>
      <c r="B104" s="605"/>
      <c r="C104" s="382" t="s">
        <v>301</v>
      </c>
      <c r="D104" s="379"/>
      <c r="E104" s="379"/>
      <c r="F104" s="195"/>
    </row>
    <row r="105" spans="1:6" ht="15" customHeight="1">
      <c r="A105" s="604"/>
      <c r="B105" s="605"/>
      <c r="C105" s="382" t="s">
        <v>302</v>
      </c>
      <c r="D105" s="434"/>
      <c r="E105" s="434"/>
      <c r="F105" s="195"/>
    </row>
    <row r="106" spans="1:6" ht="24.75" customHeight="1">
      <c r="A106" s="604"/>
      <c r="B106" s="605"/>
      <c r="C106" s="383" t="s">
        <v>368</v>
      </c>
      <c r="D106" s="434"/>
      <c r="E106" s="434"/>
      <c r="F106" s="195"/>
    </row>
    <row r="107" spans="1:6" ht="20.25" customHeight="1">
      <c r="A107" s="604"/>
      <c r="B107" s="605"/>
      <c r="C107" s="382" t="s">
        <v>303</v>
      </c>
      <c r="D107" s="434"/>
      <c r="E107" s="434"/>
      <c r="F107" s="195"/>
    </row>
    <row r="108" spans="1:6" s="405" customFormat="1" ht="63" customHeight="1">
      <c r="A108" s="626" t="s">
        <v>189</v>
      </c>
      <c r="B108" s="626" t="s">
        <v>203</v>
      </c>
      <c r="C108" s="658" t="s">
        <v>299</v>
      </c>
      <c r="D108" s="674">
        <v>1590760</v>
      </c>
      <c r="E108" s="674">
        <v>336320.3</v>
      </c>
      <c r="F108" s="674">
        <f aca="true" t="shared" si="0" ref="F108:F169">E108/D108*100</f>
        <v>21.142114461012344</v>
      </c>
    </row>
    <row r="109" spans="1:6" s="405" customFormat="1" ht="15.75" customHeight="1">
      <c r="A109" s="626"/>
      <c r="B109" s="626"/>
      <c r="C109" s="627" t="s">
        <v>300</v>
      </c>
      <c r="D109" s="627">
        <v>662786</v>
      </c>
      <c r="E109" s="627">
        <v>152625.3</v>
      </c>
      <c r="F109" s="699">
        <f t="shared" si="0"/>
        <v>23.02784005697163</v>
      </c>
    </row>
    <row r="110" spans="1:6" s="405" customFormat="1" ht="15.75" customHeight="1">
      <c r="A110" s="626"/>
      <c r="B110" s="626"/>
      <c r="C110" s="627" t="s">
        <v>301</v>
      </c>
      <c r="D110" s="627">
        <v>0</v>
      </c>
      <c r="E110" s="627">
        <v>0</v>
      </c>
      <c r="F110" s="699">
        <v>0</v>
      </c>
    </row>
    <row r="111" spans="1:6" s="405" customFormat="1" ht="15.75" customHeight="1">
      <c r="A111" s="626"/>
      <c r="B111" s="626"/>
      <c r="C111" s="658" t="s">
        <v>302</v>
      </c>
      <c r="D111" s="627">
        <v>812137</v>
      </c>
      <c r="E111" s="627">
        <v>157404.7</v>
      </c>
      <c r="F111" s="699">
        <f t="shared" si="0"/>
        <v>19.381545231900528</v>
      </c>
    </row>
    <row r="112" spans="1:6" s="405" customFormat="1" ht="15.75" customHeight="1">
      <c r="A112" s="626"/>
      <c r="B112" s="626"/>
      <c r="C112" s="627" t="s">
        <v>303</v>
      </c>
      <c r="D112" s="627">
        <v>115837</v>
      </c>
      <c r="E112" s="627">
        <v>26290.3</v>
      </c>
      <c r="F112" s="699">
        <f t="shared" si="0"/>
        <v>22.69594343776168</v>
      </c>
    </row>
    <row r="113" spans="1:6" ht="63" customHeight="1">
      <c r="A113" s="615"/>
      <c r="B113" s="615" t="s">
        <v>848</v>
      </c>
      <c r="C113" s="378" t="s">
        <v>299</v>
      </c>
      <c r="D113" s="88">
        <v>584452.2</v>
      </c>
      <c r="E113" s="88">
        <v>129554.6</v>
      </c>
      <c r="F113" s="379">
        <f t="shared" si="0"/>
        <v>22.16684272896911</v>
      </c>
    </row>
    <row r="114" spans="1:6" ht="15.75" customHeight="1">
      <c r="A114" s="615"/>
      <c r="B114" s="615"/>
      <c r="C114" s="88" t="s">
        <v>300</v>
      </c>
      <c r="D114" s="88">
        <v>283870</v>
      </c>
      <c r="E114" s="88">
        <v>69991.4</v>
      </c>
      <c r="F114" s="379">
        <f t="shared" si="0"/>
        <v>24.65614541867756</v>
      </c>
    </row>
    <row r="115" spans="1:6" ht="15.75" customHeight="1">
      <c r="A115" s="615"/>
      <c r="B115" s="615"/>
      <c r="C115" s="88" t="s">
        <v>301</v>
      </c>
      <c r="D115" s="88">
        <v>0</v>
      </c>
      <c r="E115" s="88">
        <v>0</v>
      </c>
      <c r="F115" s="380">
        <v>0</v>
      </c>
    </row>
    <row r="116" spans="1:6" ht="15.75" customHeight="1">
      <c r="A116" s="615"/>
      <c r="B116" s="615"/>
      <c r="C116" s="378" t="s">
        <v>302</v>
      </c>
      <c r="D116" s="88">
        <v>225208</v>
      </c>
      <c r="E116" s="88">
        <v>41825.6</v>
      </c>
      <c r="F116" s="379">
        <f t="shared" si="0"/>
        <v>18.571986785549356</v>
      </c>
    </row>
    <row r="117" spans="1:6" ht="15.75" customHeight="1">
      <c r="A117" s="615"/>
      <c r="B117" s="615"/>
      <c r="C117" s="88" t="s">
        <v>303</v>
      </c>
      <c r="D117" s="88">
        <v>75374</v>
      </c>
      <c r="E117" s="88">
        <v>17737.6</v>
      </c>
      <c r="F117" s="379">
        <f t="shared" si="0"/>
        <v>23.532783187836653</v>
      </c>
    </row>
    <row r="118" spans="1:6" ht="63" customHeight="1">
      <c r="A118" s="615"/>
      <c r="B118" s="596" t="s">
        <v>849</v>
      </c>
      <c r="C118" s="378" t="s">
        <v>299</v>
      </c>
      <c r="D118" s="88">
        <v>224938</v>
      </c>
      <c r="E118" s="88">
        <v>41800</v>
      </c>
      <c r="F118" s="379">
        <f t="shared" si="0"/>
        <v>18.582898398669855</v>
      </c>
    </row>
    <row r="119" spans="1:6" ht="15.75" customHeight="1">
      <c r="A119" s="615"/>
      <c r="B119" s="596"/>
      <c r="C119" s="88" t="s">
        <v>300</v>
      </c>
      <c r="D119" s="88">
        <v>0</v>
      </c>
      <c r="E119" s="88">
        <v>0</v>
      </c>
      <c r="F119" s="380">
        <v>0</v>
      </c>
    </row>
    <row r="120" spans="1:6" ht="15.75" customHeight="1">
      <c r="A120" s="615"/>
      <c r="B120" s="596"/>
      <c r="C120" s="88" t="s">
        <v>301</v>
      </c>
      <c r="D120" s="88">
        <v>0</v>
      </c>
      <c r="E120" s="88">
        <v>0</v>
      </c>
      <c r="F120" s="380">
        <v>0</v>
      </c>
    </row>
    <row r="121" spans="1:6" ht="15.75" customHeight="1">
      <c r="A121" s="615"/>
      <c r="B121" s="596"/>
      <c r="C121" s="378" t="s">
        <v>302</v>
      </c>
      <c r="D121" s="88">
        <v>224938</v>
      </c>
      <c r="E121" s="88">
        <v>41800</v>
      </c>
      <c r="F121" s="379">
        <f t="shared" si="0"/>
        <v>18.582898398669855</v>
      </c>
    </row>
    <row r="122" spans="1:6" ht="15.75" customHeight="1">
      <c r="A122" s="615"/>
      <c r="B122" s="596"/>
      <c r="C122" s="88" t="s">
        <v>303</v>
      </c>
      <c r="D122" s="88">
        <v>0</v>
      </c>
      <c r="E122" s="88">
        <v>0</v>
      </c>
      <c r="F122" s="380">
        <v>0</v>
      </c>
    </row>
    <row r="123" spans="1:6" ht="63" customHeight="1">
      <c r="A123" s="615"/>
      <c r="B123" s="596" t="s">
        <v>850</v>
      </c>
      <c r="C123" s="378" t="s">
        <v>299</v>
      </c>
      <c r="D123" s="88">
        <v>274741</v>
      </c>
      <c r="E123" s="88">
        <v>55901.1</v>
      </c>
      <c r="F123" s="379">
        <f t="shared" si="0"/>
        <v>20.346835747121833</v>
      </c>
    </row>
    <row r="124" spans="1:6" ht="15.75" customHeight="1">
      <c r="A124" s="615"/>
      <c r="B124" s="596"/>
      <c r="C124" s="88" t="s">
        <v>300</v>
      </c>
      <c r="D124" s="88">
        <v>199367</v>
      </c>
      <c r="E124" s="88">
        <v>38163.5</v>
      </c>
      <c r="F124" s="379">
        <f t="shared" si="0"/>
        <v>19.14233549183165</v>
      </c>
    </row>
    <row r="125" spans="1:6" ht="15.75" customHeight="1">
      <c r="A125" s="615"/>
      <c r="B125" s="596"/>
      <c r="C125" s="88" t="s">
        <v>301</v>
      </c>
      <c r="D125" s="88">
        <v>0</v>
      </c>
      <c r="E125" s="88">
        <v>0</v>
      </c>
      <c r="F125" s="380">
        <v>0</v>
      </c>
    </row>
    <row r="126" spans="1:6" ht="15.75" customHeight="1">
      <c r="A126" s="615"/>
      <c r="B126" s="596"/>
      <c r="C126" s="378" t="s">
        <v>302</v>
      </c>
      <c r="D126" s="88">
        <v>0</v>
      </c>
      <c r="E126" s="88">
        <v>0</v>
      </c>
      <c r="F126" s="380">
        <v>0</v>
      </c>
    </row>
    <row r="127" spans="1:6" ht="15.75" customHeight="1">
      <c r="A127" s="615"/>
      <c r="B127" s="596"/>
      <c r="C127" s="88" t="s">
        <v>303</v>
      </c>
      <c r="D127" s="88">
        <v>75374</v>
      </c>
      <c r="E127" s="88">
        <v>17737.6</v>
      </c>
      <c r="F127" s="379">
        <f t="shared" si="0"/>
        <v>23.532783187836653</v>
      </c>
    </row>
    <row r="128" spans="1:6" ht="63" customHeight="1">
      <c r="A128" s="615"/>
      <c r="B128" s="596" t="s">
        <v>851</v>
      </c>
      <c r="C128" s="378" t="s">
        <v>299</v>
      </c>
      <c r="D128" s="88">
        <v>84247</v>
      </c>
      <c r="E128" s="88">
        <v>31807.3</v>
      </c>
      <c r="F128" s="379">
        <f t="shared" si="0"/>
        <v>37.754816195235435</v>
      </c>
    </row>
    <row r="129" spans="1:6" ht="15.75" customHeight="1">
      <c r="A129" s="615"/>
      <c r="B129" s="596"/>
      <c r="C129" s="88" t="s">
        <v>300</v>
      </c>
      <c r="D129" s="88">
        <v>84247</v>
      </c>
      <c r="E129" s="88">
        <v>31807.3</v>
      </c>
      <c r="F129" s="379">
        <f t="shared" si="0"/>
        <v>37.754816195235435</v>
      </c>
    </row>
    <row r="130" spans="1:6" ht="15.75" customHeight="1">
      <c r="A130" s="615"/>
      <c r="B130" s="596"/>
      <c r="C130" s="88" t="s">
        <v>301</v>
      </c>
      <c r="D130" s="88">
        <v>0</v>
      </c>
      <c r="E130" s="88">
        <v>0</v>
      </c>
      <c r="F130" s="380">
        <v>0</v>
      </c>
    </row>
    <row r="131" spans="1:6" ht="15.75" customHeight="1">
      <c r="A131" s="615"/>
      <c r="B131" s="596"/>
      <c r="C131" s="378" t="s">
        <v>302</v>
      </c>
      <c r="D131" s="88">
        <v>0</v>
      </c>
      <c r="E131" s="88">
        <v>0</v>
      </c>
      <c r="F131" s="380">
        <v>0</v>
      </c>
    </row>
    <row r="132" spans="1:6" ht="15.75" customHeight="1">
      <c r="A132" s="615"/>
      <c r="B132" s="596"/>
      <c r="C132" s="88" t="s">
        <v>303</v>
      </c>
      <c r="D132" s="88">
        <v>0</v>
      </c>
      <c r="E132" s="88">
        <v>0</v>
      </c>
      <c r="F132" s="380">
        <v>0</v>
      </c>
    </row>
    <row r="133" spans="1:6" ht="63" customHeight="1">
      <c r="A133" s="615"/>
      <c r="B133" s="596" t="s">
        <v>852</v>
      </c>
      <c r="C133" s="378" t="s">
        <v>299</v>
      </c>
      <c r="D133" s="88">
        <v>526</v>
      </c>
      <c r="E133" s="88">
        <v>46.2</v>
      </c>
      <c r="F133" s="379">
        <f t="shared" si="0"/>
        <v>8.783269961977187</v>
      </c>
    </row>
    <row r="134" spans="1:6" ht="15.75" customHeight="1">
      <c r="A134" s="615"/>
      <c r="B134" s="596"/>
      <c r="C134" s="88" t="s">
        <v>300</v>
      </c>
      <c r="D134" s="88">
        <v>256</v>
      </c>
      <c r="E134" s="88">
        <v>20.6</v>
      </c>
      <c r="F134" s="379">
        <f t="shared" si="0"/>
        <v>8.046875</v>
      </c>
    </row>
    <row r="135" spans="1:6" ht="15.75" customHeight="1">
      <c r="A135" s="615"/>
      <c r="B135" s="596"/>
      <c r="C135" s="88" t="s">
        <v>301</v>
      </c>
      <c r="D135" s="88">
        <v>0</v>
      </c>
      <c r="E135" s="88">
        <v>0</v>
      </c>
      <c r="F135" s="380">
        <v>0</v>
      </c>
    </row>
    <row r="136" spans="1:6" ht="15.75" customHeight="1">
      <c r="A136" s="615"/>
      <c r="B136" s="596"/>
      <c r="C136" s="378" t="s">
        <v>302</v>
      </c>
      <c r="D136" s="88">
        <v>270</v>
      </c>
      <c r="E136" s="88">
        <v>25.6</v>
      </c>
      <c r="F136" s="379">
        <f t="shared" si="0"/>
        <v>9.481481481481483</v>
      </c>
    </row>
    <row r="137" spans="1:6" ht="15.75" customHeight="1">
      <c r="A137" s="615"/>
      <c r="B137" s="596"/>
      <c r="C137" s="88" t="s">
        <v>303</v>
      </c>
      <c r="D137" s="88">
        <v>0</v>
      </c>
      <c r="E137" s="88">
        <v>0</v>
      </c>
      <c r="F137" s="380">
        <v>0</v>
      </c>
    </row>
    <row r="138" spans="1:6" ht="63" customHeight="1">
      <c r="A138" s="615"/>
      <c r="B138" s="596" t="s">
        <v>853</v>
      </c>
      <c r="C138" s="378" t="s">
        <v>299</v>
      </c>
      <c r="D138" s="88">
        <v>755700</v>
      </c>
      <c r="E138" s="88">
        <v>159145.8</v>
      </c>
      <c r="F138" s="379">
        <f t="shared" si="0"/>
        <v>21.05938864628821</v>
      </c>
    </row>
    <row r="139" spans="1:6" ht="15.75" customHeight="1">
      <c r="A139" s="615"/>
      <c r="B139" s="596"/>
      <c r="C139" s="88" t="s">
        <v>300</v>
      </c>
      <c r="D139" s="88">
        <v>154823</v>
      </c>
      <c r="E139" s="88">
        <v>42421.4</v>
      </c>
      <c r="F139" s="379">
        <f t="shared" si="0"/>
        <v>27.399934118315755</v>
      </c>
    </row>
    <row r="140" spans="1:6" ht="15.75" customHeight="1">
      <c r="A140" s="615"/>
      <c r="B140" s="596"/>
      <c r="C140" s="88" t="s">
        <v>301</v>
      </c>
      <c r="D140" s="88">
        <v>0</v>
      </c>
      <c r="E140" s="88">
        <v>0</v>
      </c>
      <c r="F140" s="380">
        <v>0</v>
      </c>
    </row>
    <row r="141" spans="1:6" ht="15.75" customHeight="1">
      <c r="A141" s="615"/>
      <c r="B141" s="596"/>
      <c r="C141" s="378" t="s">
        <v>302</v>
      </c>
      <c r="D141" s="88">
        <v>574283</v>
      </c>
      <c r="E141" s="88">
        <v>110524.4</v>
      </c>
      <c r="F141" s="379">
        <f t="shared" si="0"/>
        <v>19.245633250505414</v>
      </c>
    </row>
    <row r="142" spans="1:6" ht="15.75" customHeight="1">
      <c r="A142" s="615"/>
      <c r="B142" s="596"/>
      <c r="C142" s="88" t="s">
        <v>303</v>
      </c>
      <c r="D142" s="88">
        <v>26594</v>
      </c>
      <c r="E142" s="88">
        <v>6200</v>
      </c>
      <c r="F142" s="379">
        <f t="shared" si="0"/>
        <v>23.31352936752651</v>
      </c>
    </row>
    <row r="143" spans="1:6" ht="63" customHeight="1">
      <c r="A143" s="615"/>
      <c r="B143" s="596" t="s">
        <v>854</v>
      </c>
      <c r="C143" s="378" t="s">
        <v>299</v>
      </c>
      <c r="D143" s="88">
        <v>567431</v>
      </c>
      <c r="E143" s="88">
        <v>109361.4</v>
      </c>
      <c r="F143" s="379">
        <f t="shared" si="0"/>
        <v>19.273074611714904</v>
      </c>
    </row>
    <row r="144" spans="1:6" ht="15.75" customHeight="1">
      <c r="A144" s="615"/>
      <c r="B144" s="596"/>
      <c r="C144" s="88" t="s">
        <v>300</v>
      </c>
      <c r="D144" s="88">
        <v>0</v>
      </c>
      <c r="E144" s="88">
        <v>0</v>
      </c>
      <c r="F144" s="380">
        <v>0</v>
      </c>
    </row>
    <row r="145" spans="1:6" ht="15.75" customHeight="1">
      <c r="A145" s="615"/>
      <c r="B145" s="596"/>
      <c r="C145" s="88" t="s">
        <v>301</v>
      </c>
      <c r="D145" s="88">
        <v>0</v>
      </c>
      <c r="E145" s="88">
        <v>0</v>
      </c>
      <c r="F145" s="380">
        <v>0</v>
      </c>
    </row>
    <row r="146" spans="1:6" ht="15.75" customHeight="1">
      <c r="A146" s="615"/>
      <c r="B146" s="596"/>
      <c r="C146" s="378" t="s">
        <v>302</v>
      </c>
      <c r="D146" s="88">
        <v>567431</v>
      </c>
      <c r="E146" s="88">
        <v>109361.4</v>
      </c>
      <c r="F146" s="379">
        <f t="shared" si="0"/>
        <v>19.273074611714904</v>
      </c>
    </row>
    <row r="147" spans="1:6" ht="15.75" customHeight="1">
      <c r="A147" s="615"/>
      <c r="B147" s="596"/>
      <c r="C147" s="88" t="s">
        <v>303</v>
      </c>
      <c r="D147" s="88">
        <v>0</v>
      </c>
      <c r="E147" s="88">
        <v>0</v>
      </c>
      <c r="F147" s="380">
        <v>0</v>
      </c>
    </row>
    <row r="148" spans="1:6" ht="63" customHeight="1">
      <c r="A148" s="615"/>
      <c r="B148" s="596" t="s">
        <v>855</v>
      </c>
      <c r="C148" s="378" t="s">
        <v>299</v>
      </c>
      <c r="D148" s="88">
        <v>100236</v>
      </c>
      <c r="E148" s="88">
        <v>20323.6</v>
      </c>
      <c r="F148" s="379">
        <f t="shared" si="0"/>
        <v>20.27574923181292</v>
      </c>
    </row>
    <row r="149" spans="1:6" ht="15.75" customHeight="1">
      <c r="A149" s="615"/>
      <c r="B149" s="596"/>
      <c r="C149" s="88" t="s">
        <v>300</v>
      </c>
      <c r="D149" s="88">
        <v>91625</v>
      </c>
      <c r="E149" s="88">
        <v>18822.3</v>
      </c>
      <c r="F149" s="379">
        <f t="shared" si="0"/>
        <v>20.54275579809004</v>
      </c>
    </row>
    <row r="150" spans="1:6" ht="15.75" customHeight="1">
      <c r="A150" s="615"/>
      <c r="B150" s="596"/>
      <c r="C150" s="88" t="s">
        <v>301</v>
      </c>
      <c r="D150" s="88">
        <v>0</v>
      </c>
      <c r="E150" s="88">
        <v>0</v>
      </c>
      <c r="F150" s="380">
        <v>0</v>
      </c>
    </row>
    <row r="151" spans="1:6" ht="15.75" customHeight="1">
      <c r="A151" s="615"/>
      <c r="B151" s="596"/>
      <c r="C151" s="378" t="s">
        <v>302</v>
      </c>
      <c r="D151" s="88">
        <v>0</v>
      </c>
      <c r="E151" s="88">
        <v>0</v>
      </c>
      <c r="F151" s="380">
        <v>0</v>
      </c>
    </row>
    <row r="152" spans="1:6" ht="15.75" customHeight="1">
      <c r="A152" s="615"/>
      <c r="B152" s="596"/>
      <c r="C152" s="88" t="s">
        <v>303</v>
      </c>
      <c r="D152" s="88">
        <v>8611</v>
      </c>
      <c r="E152" s="88">
        <v>1501.3</v>
      </c>
      <c r="F152" s="379">
        <f t="shared" si="0"/>
        <v>17.434676576471954</v>
      </c>
    </row>
    <row r="153" spans="1:6" ht="63" customHeight="1">
      <c r="A153" s="615"/>
      <c r="B153" s="596" t="s">
        <v>856</v>
      </c>
      <c r="C153" s="378" t="s">
        <v>299</v>
      </c>
      <c r="D153" s="88">
        <v>2524</v>
      </c>
      <c r="E153" s="88">
        <v>193.9</v>
      </c>
      <c r="F153" s="379">
        <f t="shared" si="0"/>
        <v>7.682250396196514</v>
      </c>
    </row>
    <row r="154" spans="1:6" ht="15.75" customHeight="1">
      <c r="A154" s="615"/>
      <c r="B154" s="596"/>
      <c r="C154" s="88" t="s">
        <v>300</v>
      </c>
      <c r="D154" s="88">
        <v>2524</v>
      </c>
      <c r="E154" s="88">
        <v>193.9</v>
      </c>
      <c r="F154" s="379">
        <f t="shared" si="0"/>
        <v>7.682250396196514</v>
      </c>
    </row>
    <row r="155" spans="1:6" ht="15.75" customHeight="1">
      <c r="A155" s="615"/>
      <c r="B155" s="596"/>
      <c r="C155" s="88" t="s">
        <v>301</v>
      </c>
      <c r="D155" s="88">
        <v>0</v>
      </c>
      <c r="E155" s="88">
        <v>0</v>
      </c>
      <c r="F155" s="380">
        <v>0</v>
      </c>
    </row>
    <row r="156" spans="1:6" ht="15.75" customHeight="1">
      <c r="A156" s="615"/>
      <c r="B156" s="596"/>
      <c r="C156" s="378" t="s">
        <v>302</v>
      </c>
      <c r="D156" s="88">
        <v>0</v>
      </c>
      <c r="E156" s="88">
        <v>0</v>
      </c>
      <c r="F156" s="380">
        <v>0</v>
      </c>
    </row>
    <row r="157" spans="1:6" ht="15.75" customHeight="1">
      <c r="A157" s="615"/>
      <c r="B157" s="596"/>
      <c r="C157" s="88" t="s">
        <v>303</v>
      </c>
      <c r="D157" s="88">
        <v>0</v>
      </c>
      <c r="E157" s="88">
        <v>0</v>
      </c>
      <c r="F157" s="380">
        <v>0</v>
      </c>
    </row>
    <row r="158" spans="1:6" ht="63" customHeight="1">
      <c r="A158" s="615"/>
      <c r="B158" s="596" t="s">
        <v>858</v>
      </c>
      <c r="C158" s="378" t="s">
        <v>299</v>
      </c>
      <c r="D158" s="88">
        <v>0</v>
      </c>
      <c r="E158" s="88">
        <v>0</v>
      </c>
      <c r="F158" s="380">
        <v>0</v>
      </c>
    </row>
    <row r="159" spans="1:6" ht="15.75" customHeight="1">
      <c r="A159" s="615"/>
      <c r="B159" s="596"/>
      <c r="C159" s="88" t="s">
        <v>300</v>
      </c>
      <c r="D159" s="88">
        <v>0</v>
      </c>
      <c r="E159" s="88">
        <v>0</v>
      </c>
      <c r="F159" s="380">
        <v>0</v>
      </c>
    </row>
    <row r="160" spans="1:6" ht="15.75" customHeight="1">
      <c r="A160" s="615"/>
      <c r="B160" s="596"/>
      <c r="C160" s="88" t="s">
        <v>301</v>
      </c>
      <c r="D160" s="88">
        <v>0</v>
      </c>
      <c r="E160" s="88">
        <v>0</v>
      </c>
      <c r="F160" s="380">
        <v>0</v>
      </c>
    </row>
    <row r="161" spans="1:6" ht="15.75" customHeight="1">
      <c r="A161" s="615"/>
      <c r="B161" s="596"/>
      <c r="C161" s="378" t="s">
        <v>302</v>
      </c>
      <c r="D161" s="88">
        <v>0</v>
      </c>
      <c r="E161" s="88">
        <v>0</v>
      </c>
      <c r="F161" s="380">
        <v>0</v>
      </c>
    </row>
    <row r="162" spans="1:6" ht="15.75" customHeight="1">
      <c r="A162" s="615"/>
      <c r="B162" s="596"/>
      <c r="C162" s="88" t="s">
        <v>303</v>
      </c>
      <c r="D162" s="88">
        <v>0</v>
      </c>
      <c r="E162" s="88">
        <v>0</v>
      </c>
      <c r="F162" s="380">
        <v>0</v>
      </c>
    </row>
    <row r="163" spans="1:6" ht="63" customHeight="1">
      <c r="A163" s="615"/>
      <c r="B163" s="596" t="s">
        <v>857</v>
      </c>
      <c r="C163" s="378" t="s">
        <v>299</v>
      </c>
      <c r="D163" s="88">
        <v>78557</v>
      </c>
      <c r="E163" s="88">
        <v>28073.9</v>
      </c>
      <c r="F163" s="379">
        <f t="shared" si="0"/>
        <v>35.73698079101799</v>
      </c>
    </row>
    <row r="164" spans="1:6" ht="15.75" customHeight="1">
      <c r="A164" s="615"/>
      <c r="B164" s="596"/>
      <c r="C164" s="88" t="s">
        <v>300</v>
      </c>
      <c r="D164" s="88">
        <v>60574</v>
      </c>
      <c r="E164" s="88">
        <v>23375.2</v>
      </c>
      <c r="F164" s="379">
        <f t="shared" si="0"/>
        <v>38.58949384224255</v>
      </c>
    </row>
    <row r="165" spans="1:6" ht="15.75" customHeight="1">
      <c r="A165" s="615"/>
      <c r="B165" s="596"/>
      <c r="C165" s="88" t="s">
        <v>301</v>
      </c>
      <c r="D165" s="88">
        <v>0</v>
      </c>
      <c r="E165" s="88">
        <v>0</v>
      </c>
      <c r="F165" s="380">
        <v>0</v>
      </c>
    </row>
    <row r="166" spans="1:6" ht="15.75" customHeight="1">
      <c r="A166" s="615"/>
      <c r="B166" s="596"/>
      <c r="C166" s="378" t="s">
        <v>302</v>
      </c>
      <c r="D166" s="88">
        <v>0</v>
      </c>
      <c r="E166" s="88">
        <v>0</v>
      </c>
      <c r="F166" s="380">
        <v>0</v>
      </c>
    </row>
    <row r="167" spans="1:6" ht="15.75" customHeight="1">
      <c r="A167" s="615"/>
      <c r="B167" s="596"/>
      <c r="C167" s="88" t="s">
        <v>303</v>
      </c>
      <c r="D167" s="88">
        <v>17983</v>
      </c>
      <c r="E167" s="88">
        <v>4698.7</v>
      </c>
      <c r="F167" s="379">
        <f t="shared" si="0"/>
        <v>26.128565867763996</v>
      </c>
    </row>
    <row r="168" spans="1:6" ht="63" customHeight="1">
      <c r="A168" s="615"/>
      <c r="B168" s="596" t="s">
        <v>859</v>
      </c>
      <c r="C168" s="378" t="s">
        <v>299</v>
      </c>
      <c r="D168" s="88">
        <v>100</v>
      </c>
      <c r="E168" s="88">
        <v>30</v>
      </c>
      <c r="F168" s="379">
        <f t="shared" si="0"/>
        <v>30</v>
      </c>
    </row>
    <row r="169" spans="1:6" ht="15.75" customHeight="1">
      <c r="A169" s="615"/>
      <c r="B169" s="596"/>
      <c r="C169" s="88" t="s">
        <v>300</v>
      </c>
      <c r="D169" s="88">
        <v>100</v>
      </c>
      <c r="E169" s="88">
        <v>30</v>
      </c>
      <c r="F169" s="379">
        <f t="shared" si="0"/>
        <v>30</v>
      </c>
    </row>
    <row r="170" spans="1:6" ht="15.75" customHeight="1">
      <c r="A170" s="615"/>
      <c r="B170" s="596"/>
      <c r="C170" s="88" t="s">
        <v>301</v>
      </c>
      <c r="D170" s="88">
        <v>0</v>
      </c>
      <c r="E170" s="88">
        <v>0</v>
      </c>
      <c r="F170" s="380">
        <v>0</v>
      </c>
    </row>
    <row r="171" spans="1:6" ht="15.75" customHeight="1">
      <c r="A171" s="615"/>
      <c r="B171" s="596"/>
      <c r="C171" s="378" t="s">
        <v>302</v>
      </c>
      <c r="D171" s="88">
        <v>0</v>
      </c>
      <c r="E171" s="88">
        <v>0</v>
      </c>
      <c r="F171" s="380">
        <v>0</v>
      </c>
    </row>
    <row r="172" spans="1:6" ht="15.75" customHeight="1">
      <c r="A172" s="615"/>
      <c r="B172" s="596"/>
      <c r="C172" s="88" t="s">
        <v>303</v>
      </c>
      <c r="D172" s="88">
        <v>0</v>
      </c>
      <c r="E172" s="88">
        <v>0</v>
      </c>
      <c r="F172" s="380">
        <v>0</v>
      </c>
    </row>
    <row r="173" spans="1:6" ht="63" customHeight="1">
      <c r="A173" s="615"/>
      <c r="B173" s="596" t="s">
        <v>860</v>
      </c>
      <c r="C173" s="378" t="s">
        <v>299</v>
      </c>
      <c r="D173" s="88">
        <v>6852</v>
      </c>
      <c r="E173" s="88">
        <v>1163</v>
      </c>
      <c r="F173" s="379">
        <f>E173/D173*100</f>
        <v>16.97314652656159</v>
      </c>
    </row>
    <row r="174" spans="1:6" ht="15.75" customHeight="1">
      <c r="A174" s="615"/>
      <c r="B174" s="596"/>
      <c r="C174" s="88" t="s">
        <v>300</v>
      </c>
      <c r="D174" s="88">
        <v>0</v>
      </c>
      <c r="E174" s="88">
        <v>0</v>
      </c>
      <c r="F174" s="380">
        <v>0</v>
      </c>
    </row>
    <row r="175" spans="1:6" ht="15.75" customHeight="1">
      <c r="A175" s="615"/>
      <c r="B175" s="596"/>
      <c r="C175" s="88" t="s">
        <v>301</v>
      </c>
      <c r="D175" s="88">
        <v>0</v>
      </c>
      <c r="E175" s="88">
        <v>0</v>
      </c>
      <c r="F175" s="380">
        <v>0</v>
      </c>
    </row>
    <row r="176" spans="1:6" ht="15.75" customHeight="1">
      <c r="A176" s="615"/>
      <c r="B176" s="596"/>
      <c r="C176" s="378" t="s">
        <v>302</v>
      </c>
      <c r="D176" s="88">
        <v>6852</v>
      </c>
      <c r="E176" s="88">
        <v>1163</v>
      </c>
      <c r="F176" s="379">
        <f>E176/D176*100</f>
        <v>16.97314652656159</v>
      </c>
    </row>
    <row r="177" spans="1:6" ht="15.75" customHeight="1">
      <c r="A177" s="615"/>
      <c r="B177" s="596"/>
      <c r="C177" s="88" t="s">
        <v>303</v>
      </c>
      <c r="D177" s="88">
        <v>0</v>
      </c>
      <c r="E177" s="88">
        <v>0</v>
      </c>
      <c r="F177" s="380">
        <v>0</v>
      </c>
    </row>
    <row r="178" spans="1:6" ht="63" customHeight="1">
      <c r="A178" s="615"/>
      <c r="B178" s="596" t="s">
        <v>991</v>
      </c>
      <c r="C178" s="378" t="s">
        <v>299</v>
      </c>
      <c r="D178" s="88">
        <v>131304</v>
      </c>
      <c r="E178" s="88">
        <v>25330.7</v>
      </c>
      <c r="F178" s="379">
        <f>E178/D178*100</f>
        <v>19.291643818924022</v>
      </c>
    </row>
    <row r="179" spans="1:6" ht="15.75" customHeight="1">
      <c r="A179" s="615"/>
      <c r="B179" s="596"/>
      <c r="C179" s="88" t="s">
        <v>300</v>
      </c>
      <c r="D179" s="88">
        <v>128974</v>
      </c>
      <c r="E179" s="88">
        <v>25286.6</v>
      </c>
      <c r="F179" s="379">
        <f>E179/D179*100</f>
        <v>19.605967094143004</v>
      </c>
    </row>
    <row r="180" spans="1:6" ht="15.75" customHeight="1">
      <c r="A180" s="615"/>
      <c r="B180" s="596"/>
      <c r="C180" s="88" t="s">
        <v>301</v>
      </c>
      <c r="D180" s="88">
        <v>0</v>
      </c>
      <c r="E180" s="88">
        <v>0</v>
      </c>
      <c r="F180" s="380">
        <v>0</v>
      </c>
    </row>
    <row r="181" spans="1:6" ht="15.75" customHeight="1">
      <c r="A181" s="615"/>
      <c r="B181" s="596"/>
      <c r="C181" s="378" t="s">
        <v>302</v>
      </c>
      <c r="D181" s="88">
        <v>0</v>
      </c>
      <c r="E181" s="88">
        <v>0</v>
      </c>
      <c r="F181" s="380">
        <v>0</v>
      </c>
    </row>
    <row r="182" spans="1:6" ht="15.75" customHeight="1">
      <c r="A182" s="615"/>
      <c r="B182" s="596"/>
      <c r="C182" s="88" t="s">
        <v>303</v>
      </c>
      <c r="D182" s="88">
        <v>2330</v>
      </c>
      <c r="E182" s="88">
        <v>44.1</v>
      </c>
      <c r="F182" s="379">
        <f>E182/D182*100</f>
        <v>1.8927038626609443</v>
      </c>
    </row>
    <row r="183" spans="1:6" ht="63" customHeight="1">
      <c r="A183" s="615"/>
      <c r="B183" s="596" t="s">
        <v>992</v>
      </c>
      <c r="C183" s="378" t="s">
        <v>299</v>
      </c>
      <c r="D183" s="88">
        <v>128967</v>
      </c>
      <c r="E183" s="88">
        <v>25028.9</v>
      </c>
      <c r="F183" s="379">
        <f>E183/D183*100</f>
        <v>19.407212697821922</v>
      </c>
    </row>
    <row r="184" spans="1:6" ht="15.75" customHeight="1">
      <c r="A184" s="615"/>
      <c r="B184" s="596"/>
      <c r="C184" s="88" t="s">
        <v>300</v>
      </c>
      <c r="D184" s="88">
        <v>126637</v>
      </c>
      <c r="E184" s="88">
        <v>24984.8</v>
      </c>
      <c r="F184" s="379">
        <f>E184/D184*100</f>
        <v>19.729462953165346</v>
      </c>
    </row>
    <row r="185" spans="1:6" ht="15.75" customHeight="1">
      <c r="A185" s="615"/>
      <c r="B185" s="596"/>
      <c r="C185" s="88" t="s">
        <v>301</v>
      </c>
      <c r="D185" s="88">
        <v>0</v>
      </c>
      <c r="E185" s="88">
        <v>0</v>
      </c>
      <c r="F185" s="380">
        <v>0</v>
      </c>
    </row>
    <row r="186" spans="1:6" ht="15.75" customHeight="1">
      <c r="A186" s="615"/>
      <c r="B186" s="596"/>
      <c r="C186" s="378" t="s">
        <v>302</v>
      </c>
      <c r="D186" s="88">
        <v>0</v>
      </c>
      <c r="E186" s="88">
        <v>0</v>
      </c>
      <c r="F186" s="380">
        <v>0</v>
      </c>
    </row>
    <row r="187" spans="1:6" ht="15.75" customHeight="1">
      <c r="A187" s="615"/>
      <c r="B187" s="596"/>
      <c r="C187" s="88" t="s">
        <v>303</v>
      </c>
      <c r="D187" s="88">
        <v>2330</v>
      </c>
      <c r="E187" s="88">
        <v>44.1</v>
      </c>
      <c r="F187" s="379">
        <f>E187/D187*100</f>
        <v>1.8927038626609443</v>
      </c>
    </row>
    <row r="188" spans="1:6" ht="63" customHeight="1">
      <c r="A188" s="615"/>
      <c r="B188" s="596" t="s">
        <v>993</v>
      </c>
      <c r="C188" s="378" t="s">
        <v>299</v>
      </c>
      <c r="D188" s="88">
        <v>1677</v>
      </c>
      <c r="E188" s="88">
        <v>301.8</v>
      </c>
      <c r="F188" s="379">
        <f>E188/D188*100</f>
        <v>17.996422182468695</v>
      </c>
    </row>
    <row r="189" spans="1:6" ht="15.75" customHeight="1">
      <c r="A189" s="615"/>
      <c r="B189" s="596"/>
      <c r="C189" s="88" t="s">
        <v>300</v>
      </c>
      <c r="D189" s="88">
        <v>1677</v>
      </c>
      <c r="E189" s="88">
        <v>301.8</v>
      </c>
      <c r="F189" s="379">
        <f>E189/D189*100</f>
        <v>17.996422182468695</v>
      </c>
    </row>
    <row r="190" spans="1:6" ht="15.75" customHeight="1">
      <c r="A190" s="615"/>
      <c r="B190" s="596"/>
      <c r="C190" s="88" t="s">
        <v>301</v>
      </c>
      <c r="D190" s="88">
        <v>0</v>
      </c>
      <c r="E190" s="88">
        <v>0</v>
      </c>
      <c r="F190" s="380">
        <v>0</v>
      </c>
    </row>
    <row r="191" spans="1:6" ht="15.75" customHeight="1">
      <c r="A191" s="615"/>
      <c r="B191" s="596"/>
      <c r="C191" s="378" t="s">
        <v>302</v>
      </c>
      <c r="D191" s="88">
        <v>0</v>
      </c>
      <c r="E191" s="88">
        <v>0</v>
      </c>
      <c r="F191" s="380">
        <v>0</v>
      </c>
    </row>
    <row r="192" spans="1:6" ht="15.75" customHeight="1">
      <c r="A192" s="615"/>
      <c r="B192" s="596"/>
      <c r="C192" s="88" t="s">
        <v>303</v>
      </c>
      <c r="D192" s="88">
        <v>0</v>
      </c>
      <c r="E192" s="88">
        <v>0</v>
      </c>
      <c r="F192" s="380">
        <v>0</v>
      </c>
    </row>
    <row r="193" spans="1:6" ht="63" customHeight="1">
      <c r="A193" s="615"/>
      <c r="B193" s="596" t="s">
        <v>994</v>
      </c>
      <c r="C193" s="378" t="s">
        <v>299</v>
      </c>
      <c r="D193" s="88">
        <v>160</v>
      </c>
      <c r="E193" s="88">
        <v>0</v>
      </c>
      <c r="F193" s="379">
        <f>E193/D193*100</f>
        <v>0</v>
      </c>
    </row>
    <row r="194" spans="1:6" ht="15.75" customHeight="1">
      <c r="A194" s="615"/>
      <c r="B194" s="596"/>
      <c r="C194" s="88" t="s">
        <v>300</v>
      </c>
      <c r="D194" s="88">
        <v>160</v>
      </c>
      <c r="E194" s="88">
        <v>0</v>
      </c>
      <c r="F194" s="379">
        <f>E194/D194*100</f>
        <v>0</v>
      </c>
    </row>
    <row r="195" spans="1:6" ht="15.75" customHeight="1">
      <c r="A195" s="615"/>
      <c r="B195" s="596"/>
      <c r="C195" s="88" t="s">
        <v>301</v>
      </c>
      <c r="D195" s="88">
        <v>0</v>
      </c>
      <c r="E195" s="88">
        <v>0</v>
      </c>
      <c r="F195" s="380">
        <v>0</v>
      </c>
    </row>
    <row r="196" spans="1:6" ht="15.75" customHeight="1">
      <c r="A196" s="615"/>
      <c r="B196" s="596"/>
      <c r="C196" s="378" t="s">
        <v>302</v>
      </c>
      <c r="D196" s="88">
        <v>0</v>
      </c>
      <c r="E196" s="88">
        <v>0</v>
      </c>
      <c r="F196" s="380">
        <v>0</v>
      </c>
    </row>
    <row r="197" spans="1:6" ht="15.75" customHeight="1">
      <c r="A197" s="615"/>
      <c r="B197" s="596"/>
      <c r="C197" s="88" t="s">
        <v>303</v>
      </c>
      <c r="D197" s="88">
        <v>0</v>
      </c>
      <c r="E197" s="88">
        <v>0</v>
      </c>
      <c r="F197" s="380">
        <v>0</v>
      </c>
    </row>
    <row r="198" spans="1:6" ht="63" customHeight="1">
      <c r="A198" s="615"/>
      <c r="B198" s="596" t="s">
        <v>995</v>
      </c>
      <c r="C198" s="378" t="s">
        <v>299</v>
      </c>
      <c r="D198" s="88">
        <v>500</v>
      </c>
      <c r="E198" s="88">
        <v>0</v>
      </c>
      <c r="F198" s="379">
        <f>E198/D198*100</f>
        <v>0</v>
      </c>
    </row>
    <row r="199" spans="1:6" ht="15.75" customHeight="1">
      <c r="A199" s="615"/>
      <c r="B199" s="596"/>
      <c r="C199" s="88" t="s">
        <v>300</v>
      </c>
      <c r="D199" s="88">
        <v>500</v>
      </c>
      <c r="E199" s="88">
        <v>0</v>
      </c>
      <c r="F199" s="379">
        <f>E199/D199*100</f>
        <v>0</v>
      </c>
    </row>
    <row r="200" spans="1:6" ht="15.75" customHeight="1">
      <c r="A200" s="615"/>
      <c r="B200" s="596"/>
      <c r="C200" s="88" t="s">
        <v>301</v>
      </c>
      <c r="D200" s="88">
        <v>0</v>
      </c>
      <c r="E200" s="88">
        <v>0</v>
      </c>
      <c r="F200" s="380">
        <v>0</v>
      </c>
    </row>
    <row r="201" spans="1:6" ht="15.75" customHeight="1">
      <c r="A201" s="615"/>
      <c r="B201" s="596"/>
      <c r="C201" s="378" t="s">
        <v>302</v>
      </c>
      <c r="D201" s="88">
        <v>0</v>
      </c>
      <c r="E201" s="88">
        <v>0</v>
      </c>
      <c r="F201" s="380">
        <v>0</v>
      </c>
    </row>
    <row r="202" spans="1:6" ht="15.75" customHeight="1">
      <c r="A202" s="615"/>
      <c r="B202" s="596"/>
      <c r="C202" s="88" t="s">
        <v>303</v>
      </c>
      <c r="D202" s="88">
        <v>0</v>
      </c>
      <c r="E202" s="88">
        <v>0</v>
      </c>
      <c r="F202" s="380">
        <v>0</v>
      </c>
    </row>
    <row r="203" spans="1:6" ht="63" customHeight="1">
      <c r="A203" s="615"/>
      <c r="B203" s="616" t="s">
        <v>996</v>
      </c>
      <c r="C203" s="378" t="s">
        <v>299</v>
      </c>
      <c r="D203" s="88">
        <v>4369</v>
      </c>
      <c r="E203" s="88">
        <v>699.8</v>
      </c>
      <c r="F203" s="379">
        <f>E203/D203*100</f>
        <v>16.017395284962234</v>
      </c>
    </row>
    <row r="204" spans="1:6" ht="15.75" customHeight="1">
      <c r="A204" s="615"/>
      <c r="B204" s="616"/>
      <c r="C204" s="88" t="s">
        <v>300</v>
      </c>
      <c r="D204" s="88">
        <v>4354</v>
      </c>
      <c r="E204" s="88">
        <v>698.4</v>
      </c>
      <c r="F204" s="379">
        <f>E204/D204*100</f>
        <v>16.04042259990813</v>
      </c>
    </row>
    <row r="205" spans="1:6" ht="15.75" customHeight="1">
      <c r="A205" s="615"/>
      <c r="B205" s="616"/>
      <c r="C205" s="88" t="s">
        <v>301</v>
      </c>
      <c r="D205" s="88">
        <v>0</v>
      </c>
      <c r="E205" s="88">
        <v>0</v>
      </c>
      <c r="F205" s="380">
        <v>0</v>
      </c>
    </row>
    <row r="206" spans="1:6" ht="15.75" customHeight="1">
      <c r="A206" s="615"/>
      <c r="B206" s="616"/>
      <c r="C206" s="378" t="s">
        <v>302</v>
      </c>
      <c r="D206" s="88">
        <v>0</v>
      </c>
      <c r="E206" s="88">
        <v>0</v>
      </c>
      <c r="F206" s="380">
        <v>0</v>
      </c>
    </row>
    <row r="207" spans="1:6" ht="15.75" customHeight="1">
      <c r="A207" s="615"/>
      <c r="B207" s="616"/>
      <c r="C207" s="88" t="s">
        <v>303</v>
      </c>
      <c r="D207" s="88">
        <v>15</v>
      </c>
      <c r="E207" s="88">
        <v>1.4</v>
      </c>
      <c r="F207" s="379">
        <f>E207/D207*100</f>
        <v>9.333333333333332</v>
      </c>
    </row>
    <row r="208" spans="1:6" ht="63" customHeight="1">
      <c r="A208" s="615"/>
      <c r="B208" s="596" t="s">
        <v>997</v>
      </c>
      <c r="C208" s="378" t="s">
        <v>299</v>
      </c>
      <c r="D208" s="88">
        <v>4284</v>
      </c>
      <c r="E208" s="88">
        <v>699.8</v>
      </c>
      <c r="F208" s="379">
        <f>E208/D208*100</f>
        <v>16.33520074696545</v>
      </c>
    </row>
    <row r="209" spans="1:6" ht="15.75" customHeight="1">
      <c r="A209" s="615"/>
      <c r="B209" s="596"/>
      <c r="C209" s="88" t="s">
        <v>300</v>
      </c>
      <c r="D209" s="88">
        <v>4269</v>
      </c>
      <c r="E209" s="88">
        <v>698.4</v>
      </c>
      <c r="F209" s="379">
        <f>E209/D209*100</f>
        <v>16.359803232607167</v>
      </c>
    </row>
    <row r="210" spans="1:6" ht="15.75" customHeight="1">
      <c r="A210" s="615"/>
      <c r="B210" s="596"/>
      <c r="C210" s="88" t="s">
        <v>301</v>
      </c>
      <c r="D210" s="88">
        <v>0</v>
      </c>
      <c r="E210" s="88">
        <v>0</v>
      </c>
      <c r="F210" s="380">
        <v>0</v>
      </c>
    </row>
    <row r="211" spans="1:6" ht="15.75" customHeight="1">
      <c r="A211" s="615"/>
      <c r="B211" s="596"/>
      <c r="C211" s="378" t="s">
        <v>302</v>
      </c>
      <c r="D211" s="88">
        <v>0</v>
      </c>
      <c r="E211" s="88">
        <v>0</v>
      </c>
      <c r="F211" s="380">
        <v>0</v>
      </c>
    </row>
    <row r="212" spans="1:6" ht="15.75" customHeight="1">
      <c r="A212" s="615"/>
      <c r="B212" s="596"/>
      <c r="C212" s="88" t="s">
        <v>303</v>
      </c>
      <c r="D212" s="88">
        <v>15</v>
      </c>
      <c r="E212" s="88">
        <v>1.4</v>
      </c>
      <c r="F212" s="379">
        <f>E212/D212*100</f>
        <v>9.333333333333332</v>
      </c>
    </row>
    <row r="213" spans="1:6" ht="63" customHeight="1">
      <c r="A213" s="615"/>
      <c r="B213" s="596" t="s">
        <v>998</v>
      </c>
      <c r="C213" s="378" t="s">
        <v>299</v>
      </c>
      <c r="D213" s="88">
        <v>85</v>
      </c>
      <c r="E213" s="88">
        <v>0</v>
      </c>
      <c r="F213" s="379">
        <f>E213/D213*100</f>
        <v>0</v>
      </c>
    </row>
    <row r="214" spans="1:6" ht="15.75" customHeight="1">
      <c r="A214" s="615"/>
      <c r="B214" s="596"/>
      <c r="C214" s="88" t="s">
        <v>300</v>
      </c>
      <c r="D214" s="88">
        <v>85</v>
      </c>
      <c r="E214" s="88">
        <v>0</v>
      </c>
      <c r="F214" s="379">
        <f>E214/D214*100</f>
        <v>0</v>
      </c>
    </row>
    <row r="215" spans="1:6" ht="15.75" customHeight="1">
      <c r="A215" s="615"/>
      <c r="B215" s="596"/>
      <c r="C215" s="88" t="s">
        <v>301</v>
      </c>
      <c r="D215" s="88">
        <v>0</v>
      </c>
      <c r="E215" s="88">
        <v>0</v>
      </c>
      <c r="F215" s="380">
        <v>0</v>
      </c>
    </row>
    <row r="216" spans="1:6" ht="15.75" customHeight="1">
      <c r="A216" s="615"/>
      <c r="B216" s="596"/>
      <c r="C216" s="378" t="s">
        <v>302</v>
      </c>
      <c r="D216" s="88">
        <v>0</v>
      </c>
      <c r="E216" s="88">
        <v>0</v>
      </c>
      <c r="F216" s="380">
        <v>0</v>
      </c>
    </row>
    <row r="217" spans="1:6" ht="15.75" customHeight="1">
      <c r="A217" s="615"/>
      <c r="B217" s="596"/>
      <c r="C217" s="88" t="s">
        <v>303</v>
      </c>
      <c r="D217" s="88">
        <v>0</v>
      </c>
      <c r="E217" s="88">
        <v>0</v>
      </c>
      <c r="F217" s="380">
        <v>0</v>
      </c>
    </row>
    <row r="218" spans="1:6" ht="63" customHeight="1">
      <c r="A218" s="615"/>
      <c r="B218" s="596" t="s">
        <v>999</v>
      </c>
      <c r="C218" s="378" t="s">
        <v>299</v>
      </c>
      <c r="D218" s="88">
        <v>12169</v>
      </c>
      <c r="E218" s="88">
        <v>2449.8</v>
      </c>
      <c r="F218" s="379">
        <f>E218/D218*100</f>
        <v>20.1314816336593</v>
      </c>
    </row>
    <row r="219" spans="1:6" ht="15.75" customHeight="1">
      <c r="A219" s="615"/>
      <c r="B219" s="596"/>
      <c r="C219" s="88" t="s">
        <v>300</v>
      </c>
      <c r="D219" s="88">
        <v>12169</v>
      </c>
      <c r="E219" s="88">
        <v>2449.8</v>
      </c>
      <c r="F219" s="379">
        <f>E219/D219*100</f>
        <v>20.1314816336593</v>
      </c>
    </row>
    <row r="220" spans="1:6" ht="15.75" customHeight="1">
      <c r="A220" s="615"/>
      <c r="B220" s="596"/>
      <c r="C220" s="88" t="s">
        <v>301</v>
      </c>
      <c r="D220" s="88">
        <v>0</v>
      </c>
      <c r="E220" s="88">
        <v>0</v>
      </c>
      <c r="F220" s="380">
        <v>0</v>
      </c>
    </row>
    <row r="221" spans="1:6" ht="15.75" customHeight="1">
      <c r="A221" s="615"/>
      <c r="B221" s="596"/>
      <c r="C221" s="378" t="s">
        <v>302</v>
      </c>
      <c r="D221" s="88">
        <v>0</v>
      </c>
      <c r="E221" s="88">
        <v>0</v>
      </c>
      <c r="F221" s="380">
        <v>0</v>
      </c>
    </row>
    <row r="222" spans="1:6" ht="15.75" customHeight="1">
      <c r="A222" s="615"/>
      <c r="B222" s="596"/>
      <c r="C222" s="88" t="s">
        <v>303</v>
      </c>
      <c r="D222" s="88">
        <v>0</v>
      </c>
      <c r="E222" s="88">
        <v>0</v>
      </c>
      <c r="F222" s="380">
        <v>0</v>
      </c>
    </row>
    <row r="223" spans="1:6" ht="63" customHeight="1">
      <c r="A223" s="615"/>
      <c r="B223" s="596" t="s">
        <v>1000</v>
      </c>
      <c r="C223" s="378" t="s">
        <v>299</v>
      </c>
      <c r="D223" s="88">
        <v>10226</v>
      </c>
      <c r="E223" s="88">
        <v>1891.9</v>
      </c>
      <c r="F223" s="379">
        <f>E223/D223*100</f>
        <v>18.500880109524743</v>
      </c>
    </row>
    <row r="224" spans="1:6" ht="15.75" customHeight="1">
      <c r="A224" s="615"/>
      <c r="B224" s="596"/>
      <c r="C224" s="88" t="s">
        <v>300</v>
      </c>
      <c r="D224" s="88">
        <v>10226</v>
      </c>
      <c r="E224" s="88">
        <v>1891.9</v>
      </c>
      <c r="F224" s="379">
        <f>E224/D224*100</f>
        <v>18.500880109524743</v>
      </c>
    </row>
    <row r="225" spans="1:6" ht="15.75" customHeight="1">
      <c r="A225" s="615"/>
      <c r="B225" s="596"/>
      <c r="C225" s="88" t="s">
        <v>301</v>
      </c>
      <c r="D225" s="88">
        <v>0</v>
      </c>
      <c r="E225" s="88">
        <v>0</v>
      </c>
      <c r="F225" s="380">
        <v>0</v>
      </c>
    </row>
    <row r="226" spans="1:6" ht="15.75" customHeight="1">
      <c r="A226" s="615"/>
      <c r="B226" s="596"/>
      <c r="C226" s="378" t="s">
        <v>302</v>
      </c>
      <c r="D226" s="88">
        <v>0</v>
      </c>
      <c r="E226" s="88">
        <v>0</v>
      </c>
      <c r="F226" s="380">
        <v>0</v>
      </c>
    </row>
    <row r="227" spans="1:6" ht="15.75" customHeight="1">
      <c r="A227" s="615"/>
      <c r="B227" s="596"/>
      <c r="C227" s="88" t="s">
        <v>303</v>
      </c>
      <c r="D227" s="88">
        <v>0</v>
      </c>
      <c r="E227" s="88">
        <v>0</v>
      </c>
      <c r="F227" s="380">
        <v>0</v>
      </c>
    </row>
    <row r="228" spans="1:6" ht="63" customHeight="1">
      <c r="A228" s="615"/>
      <c r="B228" s="596" t="s">
        <v>1001</v>
      </c>
      <c r="C228" s="378" t="s">
        <v>299</v>
      </c>
      <c r="D228" s="88">
        <v>1565</v>
      </c>
      <c r="E228" s="88">
        <v>531</v>
      </c>
      <c r="F228" s="379">
        <f>E228/D228*100</f>
        <v>33.9297124600639</v>
      </c>
    </row>
    <row r="229" spans="1:6" ht="15.75" customHeight="1">
      <c r="A229" s="615"/>
      <c r="B229" s="596"/>
      <c r="C229" s="88" t="s">
        <v>300</v>
      </c>
      <c r="D229" s="88">
        <v>1565</v>
      </c>
      <c r="E229" s="88">
        <v>531</v>
      </c>
      <c r="F229" s="379">
        <f>E229/D229*100</f>
        <v>33.9297124600639</v>
      </c>
    </row>
    <row r="230" spans="1:6" ht="15.75" customHeight="1">
      <c r="A230" s="615"/>
      <c r="B230" s="596"/>
      <c r="C230" s="88" t="s">
        <v>301</v>
      </c>
      <c r="D230" s="88">
        <v>0</v>
      </c>
      <c r="E230" s="88">
        <v>0</v>
      </c>
      <c r="F230" s="380">
        <v>0</v>
      </c>
    </row>
    <row r="231" spans="1:6" ht="15.75" customHeight="1">
      <c r="A231" s="615"/>
      <c r="B231" s="596"/>
      <c r="C231" s="378" t="s">
        <v>302</v>
      </c>
      <c r="D231" s="88">
        <v>0</v>
      </c>
      <c r="E231" s="88">
        <v>0</v>
      </c>
      <c r="F231" s="380">
        <v>0</v>
      </c>
    </row>
    <row r="232" spans="1:6" ht="15.75" customHeight="1">
      <c r="A232" s="615"/>
      <c r="B232" s="596"/>
      <c r="C232" s="88" t="s">
        <v>303</v>
      </c>
      <c r="D232" s="88">
        <v>0</v>
      </c>
      <c r="E232" s="88">
        <v>0</v>
      </c>
      <c r="F232" s="380">
        <v>0</v>
      </c>
    </row>
    <row r="233" spans="1:6" ht="63" customHeight="1">
      <c r="A233" s="615"/>
      <c r="B233" s="596" t="s">
        <v>1002</v>
      </c>
      <c r="C233" s="378" t="s">
        <v>299</v>
      </c>
      <c r="D233" s="88">
        <v>378</v>
      </c>
      <c r="E233" s="88">
        <v>26.9</v>
      </c>
      <c r="F233" s="379">
        <f>E233/D233*100</f>
        <v>7.116402116402116</v>
      </c>
    </row>
    <row r="234" spans="1:6" ht="15.75" customHeight="1">
      <c r="A234" s="615"/>
      <c r="B234" s="596"/>
      <c r="C234" s="88" t="s">
        <v>300</v>
      </c>
      <c r="D234" s="88">
        <v>378</v>
      </c>
      <c r="E234" s="88">
        <v>26.9</v>
      </c>
      <c r="F234" s="379">
        <f>E234/D234*100</f>
        <v>7.116402116402116</v>
      </c>
    </row>
    <row r="235" spans="1:6" ht="15.75" customHeight="1">
      <c r="A235" s="615"/>
      <c r="B235" s="596"/>
      <c r="C235" s="88" t="s">
        <v>301</v>
      </c>
      <c r="D235" s="88">
        <v>0</v>
      </c>
      <c r="E235" s="88">
        <v>0</v>
      </c>
      <c r="F235" s="380">
        <v>0</v>
      </c>
    </row>
    <row r="236" spans="1:6" ht="15.75" customHeight="1">
      <c r="A236" s="615"/>
      <c r="B236" s="596"/>
      <c r="C236" s="378" t="s">
        <v>302</v>
      </c>
      <c r="D236" s="88">
        <v>0</v>
      </c>
      <c r="E236" s="88">
        <v>0</v>
      </c>
      <c r="F236" s="380">
        <v>0</v>
      </c>
    </row>
    <row r="237" spans="1:6" ht="15.75" customHeight="1">
      <c r="A237" s="615"/>
      <c r="B237" s="596"/>
      <c r="C237" s="88" t="s">
        <v>303</v>
      </c>
      <c r="D237" s="88">
        <v>0</v>
      </c>
      <c r="E237" s="88">
        <v>0</v>
      </c>
      <c r="F237" s="380">
        <v>0</v>
      </c>
    </row>
    <row r="238" spans="1:6" ht="63" customHeight="1">
      <c r="A238" s="615"/>
      <c r="B238" s="596" t="s">
        <v>1003</v>
      </c>
      <c r="C238" s="378" t="s">
        <v>299</v>
      </c>
      <c r="D238" s="88">
        <v>38277</v>
      </c>
      <c r="E238" s="88">
        <v>5514.4</v>
      </c>
      <c r="F238" s="379">
        <f aca="true" t="shared" si="1" ref="F238:F298">E238/D238*100</f>
        <v>14.406562687775947</v>
      </c>
    </row>
    <row r="239" spans="1:6" ht="15.75" customHeight="1">
      <c r="A239" s="615"/>
      <c r="B239" s="596"/>
      <c r="C239" s="88" t="s">
        <v>300</v>
      </c>
      <c r="D239" s="88">
        <v>25220</v>
      </c>
      <c r="E239" s="88">
        <v>3207.2</v>
      </c>
      <c r="F239" s="379">
        <f t="shared" si="1"/>
        <v>12.716891356066611</v>
      </c>
    </row>
    <row r="240" spans="1:6" ht="15.75" customHeight="1">
      <c r="A240" s="615"/>
      <c r="B240" s="596"/>
      <c r="C240" s="88" t="s">
        <v>301</v>
      </c>
      <c r="D240" s="88">
        <v>0</v>
      </c>
      <c r="E240" s="88">
        <v>0</v>
      </c>
      <c r="F240" s="380">
        <v>0</v>
      </c>
    </row>
    <row r="241" spans="1:6" ht="15.75" customHeight="1">
      <c r="A241" s="615"/>
      <c r="B241" s="596"/>
      <c r="C241" s="378" t="s">
        <v>302</v>
      </c>
      <c r="D241" s="88">
        <v>1533</v>
      </c>
      <c r="E241" s="88">
        <v>0</v>
      </c>
      <c r="F241" s="379">
        <f t="shared" si="1"/>
        <v>0</v>
      </c>
    </row>
    <row r="242" spans="1:6" ht="15.75" customHeight="1">
      <c r="A242" s="615"/>
      <c r="B242" s="596"/>
      <c r="C242" s="88" t="s">
        <v>303</v>
      </c>
      <c r="D242" s="88">
        <v>11524</v>
      </c>
      <c r="E242" s="88">
        <v>2307.2</v>
      </c>
      <c r="F242" s="379">
        <f t="shared" si="1"/>
        <v>20.0208261020479</v>
      </c>
    </row>
    <row r="243" spans="1:6" ht="63" customHeight="1">
      <c r="A243" s="615"/>
      <c r="B243" s="596" t="s">
        <v>1004</v>
      </c>
      <c r="C243" s="378" t="s">
        <v>299</v>
      </c>
      <c r="D243" s="88">
        <v>1533</v>
      </c>
      <c r="E243" s="88">
        <v>0</v>
      </c>
      <c r="F243" s="379">
        <f t="shared" si="1"/>
        <v>0</v>
      </c>
    </row>
    <row r="244" spans="1:6" ht="15.75" customHeight="1">
      <c r="A244" s="615"/>
      <c r="B244" s="596"/>
      <c r="C244" s="88" t="s">
        <v>300</v>
      </c>
      <c r="D244" s="88"/>
      <c r="E244" s="88"/>
      <c r="F244" s="380">
        <v>0</v>
      </c>
    </row>
    <row r="245" spans="1:6" ht="15.75" customHeight="1">
      <c r="A245" s="615"/>
      <c r="B245" s="596"/>
      <c r="C245" s="88" t="s">
        <v>301</v>
      </c>
      <c r="D245" s="88"/>
      <c r="E245" s="88"/>
      <c r="F245" s="380">
        <v>0</v>
      </c>
    </row>
    <row r="246" spans="1:6" ht="15.75" customHeight="1">
      <c r="A246" s="615"/>
      <c r="B246" s="596"/>
      <c r="C246" s="378" t="s">
        <v>302</v>
      </c>
      <c r="D246" s="88">
        <v>1533</v>
      </c>
      <c r="E246" s="88">
        <v>0</v>
      </c>
      <c r="F246" s="379">
        <f t="shared" si="1"/>
        <v>0</v>
      </c>
    </row>
    <row r="247" spans="1:6" ht="15.75" customHeight="1">
      <c r="A247" s="615"/>
      <c r="B247" s="596"/>
      <c r="C247" s="88" t="s">
        <v>303</v>
      </c>
      <c r="D247" s="88">
        <v>0</v>
      </c>
      <c r="E247" s="88">
        <v>0</v>
      </c>
      <c r="F247" s="380">
        <v>0</v>
      </c>
    </row>
    <row r="248" spans="1:6" ht="63" customHeight="1">
      <c r="A248" s="615"/>
      <c r="B248" s="596" t="s">
        <v>1005</v>
      </c>
      <c r="C248" s="378" t="s">
        <v>299</v>
      </c>
      <c r="D248" s="88">
        <v>881</v>
      </c>
      <c r="E248" s="88">
        <v>31.4</v>
      </c>
      <c r="F248" s="379">
        <f t="shared" si="1"/>
        <v>3.564131668558456</v>
      </c>
    </row>
    <row r="249" spans="1:6" ht="15.75" customHeight="1">
      <c r="A249" s="615"/>
      <c r="B249" s="596"/>
      <c r="C249" s="88" t="s">
        <v>300</v>
      </c>
      <c r="D249" s="88">
        <v>7560</v>
      </c>
      <c r="E249" s="88">
        <v>31.4</v>
      </c>
      <c r="F249" s="379">
        <f t="shared" si="1"/>
        <v>0.4153439153439153</v>
      </c>
    </row>
    <row r="250" spans="1:6" ht="15.75" customHeight="1">
      <c r="A250" s="615"/>
      <c r="B250" s="596"/>
      <c r="C250" s="88" t="s">
        <v>301</v>
      </c>
      <c r="D250" s="88">
        <v>0</v>
      </c>
      <c r="E250" s="88">
        <v>0</v>
      </c>
      <c r="F250" s="380">
        <v>0</v>
      </c>
    </row>
    <row r="251" spans="1:6" ht="15.75" customHeight="1">
      <c r="A251" s="615"/>
      <c r="B251" s="596"/>
      <c r="C251" s="378" t="s">
        <v>302</v>
      </c>
      <c r="D251" s="88">
        <v>0</v>
      </c>
      <c r="E251" s="88">
        <v>0</v>
      </c>
      <c r="F251" s="380">
        <v>0</v>
      </c>
    </row>
    <row r="252" spans="1:6" ht="15.75" customHeight="1">
      <c r="A252" s="615"/>
      <c r="B252" s="596"/>
      <c r="C252" s="88" t="s">
        <v>303</v>
      </c>
      <c r="D252" s="88">
        <v>1250</v>
      </c>
      <c r="E252" s="88">
        <v>0</v>
      </c>
      <c r="F252" s="379">
        <f t="shared" si="1"/>
        <v>0</v>
      </c>
    </row>
    <row r="253" spans="1:6" ht="63" customHeight="1">
      <c r="A253" s="615"/>
      <c r="B253" s="596" t="s">
        <v>1006</v>
      </c>
      <c r="C253" s="378" t="s">
        <v>299</v>
      </c>
      <c r="D253" s="88">
        <v>6206.6</v>
      </c>
      <c r="E253" s="88">
        <v>7.5</v>
      </c>
      <c r="F253" s="379">
        <f t="shared" si="1"/>
        <v>0.12083910675732283</v>
      </c>
    </row>
    <row r="254" spans="1:6" ht="15.75" customHeight="1">
      <c r="A254" s="615"/>
      <c r="B254" s="596"/>
      <c r="C254" s="88" t="s">
        <v>300</v>
      </c>
      <c r="D254" s="88">
        <v>2842</v>
      </c>
      <c r="E254" s="88">
        <v>7.5</v>
      </c>
      <c r="F254" s="379">
        <f t="shared" si="1"/>
        <v>0.2638986629134412</v>
      </c>
    </row>
    <row r="255" spans="1:6" ht="15.75" customHeight="1">
      <c r="A255" s="615"/>
      <c r="B255" s="596"/>
      <c r="C255" s="88" t="s">
        <v>301</v>
      </c>
      <c r="D255" s="88">
        <v>0</v>
      </c>
      <c r="E255" s="88">
        <v>0</v>
      </c>
      <c r="F255" s="380">
        <v>0</v>
      </c>
    </row>
    <row r="256" spans="1:6" ht="15.75" customHeight="1">
      <c r="A256" s="615"/>
      <c r="B256" s="596"/>
      <c r="C256" s="378" t="s">
        <v>302</v>
      </c>
      <c r="D256" s="88">
        <v>0</v>
      </c>
      <c r="E256" s="88">
        <v>0</v>
      </c>
      <c r="F256" s="380">
        <v>0</v>
      </c>
    </row>
    <row r="257" spans="1:6" ht="15.75" customHeight="1">
      <c r="A257" s="615"/>
      <c r="B257" s="596"/>
      <c r="C257" s="88" t="s">
        <v>303</v>
      </c>
      <c r="D257" s="88">
        <v>3364</v>
      </c>
      <c r="E257" s="88">
        <v>0</v>
      </c>
      <c r="F257" s="379">
        <f t="shared" si="1"/>
        <v>0</v>
      </c>
    </row>
    <row r="258" spans="1:6" ht="63" customHeight="1">
      <c r="A258" s="615"/>
      <c r="B258" s="596" t="s">
        <v>1007</v>
      </c>
      <c r="C258" s="378" t="s">
        <v>299</v>
      </c>
      <c r="D258" s="88">
        <v>21728</v>
      </c>
      <c r="E258" s="88">
        <v>5475.5</v>
      </c>
      <c r="F258" s="379">
        <f t="shared" si="1"/>
        <v>25.200202503681883</v>
      </c>
    </row>
    <row r="259" spans="1:6" ht="15.75" customHeight="1">
      <c r="A259" s="615"/>
      <c r="B259" s="596"/>
      <c r="C259" s="88" t="s">
        <v>300</v>
      </c>
      <c r="D259" s="88">
        <v>14818</v>
      </c>
      <c r="E259" s="88">
        <v>3168.3</v>
      </c>
      <c r="F259" s="379">
        <f t="shared" si="1"/>
        <v>21.38142799298151</v>
      </c>
    </row>
    <row r="260" spans="1:6" ht="15.75" customHeight="1">
      <c r="A260" s="615"/>
      <c r="B260" s="596"/>
      <c r="C260" s="88" t="s">
        <v>301</v>
      </c>
      <c r="D260" s="88">
        <v>0</v>
      </c>
      <c r="E260" s="88">
        <v>0</v>
      </c>
      <c r="F260" s="380">
        <v>0</v>
      </c>
    </row>
    <row r="261" spans="1:6" ht="15.75" customHeight="1">
      <c r="A261" s="615"/>
      <c r="B261" s="596"/>
      <c r="C261" s="378" t="s">
        <v>302</v>
      </c>
      <c r="D261" s="88">
        <v>0</v>
      </c>
      <c r="E261" s="88">
        <v>0</v>
      </c>
      <c r="F261" s="380">
        <v>0</v>
      </c>
    </row>
    <row r="262" spans="1:6" ht="15.75" customHeight="1">
      <c r="A262" s="615"/>
      <c r="B262" s="596"/>
      <c r="C262" s="88" t="s">
        <v>303</v>
      </c>
      <c r="D262" s="88">
        <v>6910</v>
      </c>
      <c r="E262" s="88">
        <v>2307.2</v>
      </c>
      <c r="F262" s="379">
        <f t="shared" si="1"/>
        <v>33.389290882778575</v>
      </c>
    </row>
    <row r="263" spans="1:6" ht="63" customHeight="1">
      <c r="A263" s="615"/>
      <c r="B263" s="596" t="s">
        <v>1008</v>
      </c>
      <c r="C263" s="378" t="s">
        <v>299</v>
      </c>
      <c r="D263" s="88">
        <v>700</v>
      </c>
      <c r="E263" s="88">
        <v>11.6</v>
      </c>
      <c r="F263" s="379">
        <f t="shared" si="1"/>
        <v>1.657142857142857</v>
      </c>
    </row>
    <row r="264" spans="1:6" ht="15.75" customHeight="1">
      <c r="A264" s="615"/>
      <c r="B264" s="596"/>
      <c r="C264" s="88" t="s">
        <v>300</v>
      </c>
      <c r="D264" s="88">
        <v>700</v>
      </c>
      <c r="E264" s="88">
        <v>11.6</v>
      </c>
      <c r="F264" s="379">
        <f t="shared" si="1"/>
        <v>1.657142857142857</v>
      </c>
    </row>
    <row r="265" spans="1:6" ht="15.75" customHeight="1">
      <c r="A265" s="615"/>
      <c r="B265" s="596"/>
      <c r="C265" s="88" t="s">
        <v>301</v>
      </c>
      <c r="D265" s="88">
        <v>0</v>
      </c>
      <c r="E265" s="88">
        <v>0</v>
      </c>
      <c r="F265" s="380">
        <v>0</v>
      </c>
    </row>
    <row r="266" spans="1:6" ht="15.75" customHeight="1">
      <c r="A266" s="615"/>
      <c r="B266" s="596"/>
      <c r="C266" s="378" t="s">
        <v>302</v>
      </c>
      <c r="D266" s="88">
        <v>0</v>
      </c>
      <c r="E266" s="88">
        <v>0</v>
      </c>
      <c r="F266" s="380">
        <v>0</v>
      </c>
    </row>
    <row r="267" spans="1:6" ht="15.75" customHeight="1">
      <c r="A267" s="615"/>
      <c r="B267" s="596"/>
      <c r="C267" s="88" t="s">
        <v>303</v>
      </c>
      <c r="D267" s="88">
        <v>0</v>
      </c>
      <c r="E267" s="88">
        <v>0</v>
      </c>
      <c r="F267" s="380">
        <v>0</v>
      </c>
    </row>
    <row r="268" spans="1:6" ht="63" customHeight="1">
      <c r="A268" s="615"/>
      <c r="B268" s="596" t="s">
        <v>1009</v>
      </c>
      <c r="C268" s="378" t="s">
        <v>299</v>
      </c>
      <c r="D268" s="88">
        <v>700</v>
      </c>
      <c r="E268" s="88">
        <v>11.6</v>
      </c>
      <c r="F268" s="379">
        <f t="shared" si="1"/>
        <v>1.657142857142857</v>
      </c>
    </row>
    <row r="269" spans="1:6" ht="15.75" customHeight="1">
      <c r="A269" s="615"/>
      <c r="B269" s="596"/>
      <c r="C269" s="88" t="s">
        <v>300</v>
      </c>
      <c r="D269" s="88">
        <v>700</v>
      </c>
      <c r="E269" s="88">
        <v>11.6</v>
      </c>
      <c r="F269" s="379">
        <f t="shared" si="1"/>
        <v>1.657142857142857</v>
      </c>
    </row>
    <row r="270" spans="1:6" ht="15.75" customHeight="1">
      <c r="A270" s="615"/>
      <c r="B270" s="596"/>
      <c r="C270" s="88" t="s">
        <v>301</v>
      </c>
      <c r="D270" s="88">
        <v>0</v>
      </c>
      <c r="E270" s="88">
        <v>0</v>
      </c>
      <c r="F270" s="380">
        <v>0</v>
      </c>
    </row>
    <row r="271" spans="1:6" ht="15.75" customHeight="1">
      <c r="A271" s="615"/>
      <c r="B271" s="596"/>
      <c r="C271" s="378" t="s">
        <v>302</v>
      </c>
      <c r="D271" s="88">
        <v>0</v>
      </c>
      <c r="E271" s="88">
        <v>0</v>
      </c>
      <c r="F271" s="380">
        <v>0</v>
      </c>
    </row>
    <row r="272" spans="1:6" ht="15.75" customHeight="1">
      <c r="A272" s="615"/>
      <c r="B272" s="596"/>
      <c r="C272" s="88" t="s">
        <v>303</v>
      </c>
      <c r="D272" s="88">
        <v>0</v>
      </c>
      <c r="E272" s="88">
        <v>0</v>
      </c>
      <c r="F272" s="380">
        <v>0</v>
      </c>
    </row>
    <row r="273" spans="1:6" ht="63" customHeight="1">
      <c r="A273" s="615"/>
      <c r="B273" s="596" t="s">
        <v>1010</v>
      </c>
      <c r="C273" s="378" t="s">
        <v>299</v>
      </c>
      <c r="D273" s="88">
        <v>63789</v>
      </c>
      <c r="E273" s="88">
        <v>13613.6</v>
      </c>
      <c r="F273" s="379">
        <f t="shared" si="1"/>
        <v>21.341610622521127</v>
      </c>
    </row>
    <row r="274" spans="1:6" ht="15.75" customHeight="1">
      <c r="A274" s="615"/>
      <c r="B274" s="596"/>
      <c r="C274" s="88" t="s">
        <v>300</v>
      </c>
      <c r="D274" s="88">
        <v>52676</v>
      </c>
      <c r="E274" s="88">
        <v>8558.9</v>
      </c>
      <c r="F274" s="379">
        <f t="shared" si="1"/>
        <v>16.248196522135316</v>
      </c>
    </row>
    <row r="275" spans="1:6" ht="15.75" customHeight="1">
      <c r="A275" s="615"/>
      <c r="B275" s="596"/>
      <c r="C275" s="88" t="s">
        <v>301</v>
      </c>
      <c r="D275" s="88">
        <v>0</v>
      </c>
      <c r="E275" s="88">
        <v>0</v>
      </c>
      <c r="F275" s="380">
        <v>0</v>
      </c>
    </row>
    <row r="276" spans="1:6" ht="15.75" customHeight="1">
      <c r="A276" s="615"/>
      <c r="B276" s="596"/>
      <c r="C276" s="378" t="s">
        <v>302</v>
      </c>
      <c r="D276" s="88">
        <v>11113</v>
      </c>
      <c r="E276" s="88">
        <v>5054.7</v>
      </c>
      <c r="F276" s="379">
        <f t="shared" si="1"/>
        <v>45.484567623504</v>
      </c>
    </row>
    <row r="277" spans="1:6" ht="15.75" customHeight="1">
      <c r="A277" s="615"/>
      <c r="B277" s="596"/>
      <c r="C277" s="88" t="s">
        <v>303</v>
      </c>
      <c r="D277" s="88">
        <v>0</v>
      </c>
      <c r="E277" s="88">
        <v>0</v>
      </c>
      <c r="F277" s="380">
        <v>0</v>
      </c>
    </row>
    <row r="278" spans="1:6" ht="63" customHeight="1">
      <c r="A278" s="615"/>
      <c r="B278" s="596" t="s">
        <v>1011</v>
      </c>
      <c r="C278" s="378" t="s">
        <v>299</v>
      </c>
      <c r="D278" s="88">
        <v>8623</v>
      </c>
      <c r="E278" s="88">
        <v>1607.9</v>
      </c>
      <c r="F278" s="379">
        <f t="shared" si="1"/>
        <v>18.646642699756466</v>
      </c>
    </row>
    <row r="279" spans="1:6" ht="15.75" customHeight="1">
      <c r="A279" s="615"/>
      <c r="B279" s="596"/>
      <c r="C279" s="88" t="s">
        <v>300</v>
      </c>
      <c r="D279" s="88">
        <v>8623</v>
      </c>
      <c r="E279" s="88">
        <v>1607.9</v>
      </c>
      <c r="F279" s="379">
        <f t="shared" si="1"/>
        <v>18.646642699756466</v>
      </c>
    </row>
    <row r="280" spans="1:6" ht="15.75" customHeight="1">
      <c r="A280" s="615"/>
      <c r="B280" s="596"/>
      <c r="C280" s="88" t="s">
        <v>301</v>
      </c>
      <c r="D280" s="88">
        <v>0</v>
      </c>
      <c r="E280" s="88">
        <v>0</v>
      </c>
      <c r="F280" s="380">
        <v>0</v>
      </c>
    </row>
    <row r="281" spans="1:6" ht="15.75" customHeight="1">
      <c r="A281" s="615"/>
      <c r="B281" s="596"/>
      <c r="C281" s="378" t="s">
        <v>302</v>
      </c>
      <c r="D281" s="88">
        <v>0</v>
      </c>
      <c r="E281" s="88">
        <v>0</v>
      </c>
      <c r="F281" s="380">
        <v>0</v>
      </c>
    </row>
    <row r="282" spans="1:6" ht="15.75" customHeight="1">
      <c r="A282" s="615"/>
      <c r="B282" s="596"/>
      <c r="C282" s="88" t="s">
        <v>303</v>
      </c>
      <c r="D282" s="88">
        <v>0</v>
      </c>
      <c r="E282" s="88">
        <v>0</v>
      </c>
      <c r="F282" s="380">
        <v>0</v>
      </c>
    </row>
    <row r="283" spans="1:6" ht="63" customHeight="1">
      <c r="A283" s="615"/>
      <c r="B283" s="596" t="s">
        <v>1012</v>
      </c>
      <c r="C283" s="378" t="s">
        <v>299</v>
      </c>
      <c r="D283" s="88">
        <v>24149</v>
      </c>
      <c r="E283" s="88">
        <v>4070.7</v>
      </c>
      <c r="F283" s="379">
        <f t="shared" si="1"/>
        <v>16.856598616919953</v>
      </c>
    </row>
    <row r="284" spans="1:6" ht="15.75" customHeight="1">
      <c r="A284" s="615"/>
      <c r="B284" s="596"/>
      <c r="C284" s="88" t="s">
        <v>300</v>
      </c>
      <c r="D284" s="88">
        <v>24149</v>
      </c>
      <c r="E284" s="88">
        <v>4070.7</v>
      </c>
      <c r="F284" s="379">
        <f t="shared" si="1"/>
        <v>16.856598616919953</v>
      </c>
    </row>
    <row r="285" spans="1:6" ht="15.75" customHeight="1">
      <c r="A285" s="615"/>
      <c r="B285" s="596"/>
      <c r="C285" s="88" t="s">
        <v>301</v>
      </c>
      <c r="D285" s="88">
        <v>0</v>
      </c>
      <c r="E285" s="88">
        <v>0</v>
      </c>
      <c r="F285" s="380">
        <v>0</v>
      </c>
    </row>
    <row r="286" spans="1:6" ht="15.75" customHeight="1">
      <c r="A286" s="615"/>
      <c r="B286" s="596"/>
      <c r="C286" s="378" t="s">
        <v>302</v>
      </c>
      <c r="D286" s="88">
        <v>0</v>
      </c>
      <c r="E286" s="88">
        <v>0</v>
      </c>
      <c r="F286" s="380">
        <v>0</v>
      </c>
    </row>
    <row r="287" spans="1:6" ht="15.75" customHeight="1">
      <c r="A287" s="615"/>
      <c r="B287" s="596"/>
      <c r="C287" s="88" t="s">
        <v>303</v>
      </c>
      <c r="D287" s="88">
        <v>0</v>
      </c>
      <c r="E287" s="88">
        <v>0</v>
      </c>
      <c r="F287" s="380">
        <v>0</v>
      </c>
    </row>
    <row r="288" spans="1:6" ht="63" customHeight="1">
      <c r="A288" s="615"/>
      <c r="B288" s="596" t="s">
        <v>1013</v>
      </c>
      <c r="C288" s="378" t="s">
        <v>299</v>
      </c>
      <c r="D288" s="88">
        <v>19796</v>
      </c>
      <c r="E288" s="88">
        <v>2848.9</v>
      </c>
      <c r="F288" s="379">
        <f t="shared" si="1"/>
        <v>14.391291169933321</v>
      </c>
    </row>
    <row r="289" spans="1:6" ht="15.75" customHeight="1">
      <c r="A289" s="615"/>
      <c r="B289" s="596"/>
      <c r="C289" s="88" t="s">
        <v>300</v>
      </c>
      <c r="D289" s="88">
        <v>19796</v>
      </c>
      <c r="E289" s="88">
        <v>2848.9</v>
      </c>
      <c r="F289" s="379">
        <f t="shared" si="1"/>
        <v>14.391291169933321</v>
      </c>
    </row>
    <row r="290" spans="1:6" ht="15.75" customHeight="1">
      <c r="A290" s="615"/>
      <c r="B290" s="596"/>
      <c r="C290" s="88" t="s">
        <v>301</v>
      </c>
      <c r="D290" s="88">
        <v>0</v>
      </c>
      <c r="E290" s="88">
        <v>0</v>
      </c>
      <c r="F290" s="380">
        <v>0</v>
      </c>
    </row>
    <row r="291" spans="1:6" ht="15.75" customHeight="1">
      <c r="A291" s="615"/>
      <c r="B291" s="596"/>
      <c r="C291" s="378" t="s">
        <v>302</v>
      </c>
      <c r="D291" s="88">
        <v>0</v>
      </c>
      <c r="E291" s="88">
        <v>0</v>
      </c>
      <c r="F291" s="380">
        <v>0</v>
      </c>
    </row>
    <row r="292" spans="1:6" ht="15.75" customHeight="1">
      <c r="A292" s="615"/>
      <c r="B292" s="596"/>
      <c r="C292" s="88" t="s">
        <v>303</v>
      </c>
      <c r="D292" s="88">
        <v>0</v>
      </c>
      <c r="E292" s="88">
        <v>0</v>
      </c>
      <c r="F292" s="380">
        <v>0</v>
      </c>
    </row>
    <row r="293" spans="1:6" ht="63" customHeight="1">
      <c r="A293" s="615"/>
      <c r="B293" s="596" t="s">
        <v>1014</v>
      </c>
      <c r="C293" s="378" t="s">
        <v>299</v>
      </c>
      <c r="D293" s="88">
        <v>108</v>
      </c>
      <c r="E293" s="88">
        <v>31.4</v>
      </c>
      <c r="F293" s="379">
        <f t="shared" si="1"/>
        <v>29.074074074074076</v>
      </c>
    </row>
    <row r="294" spans="1:6" ht="15.75" customHeight="1">
      <c r="A294" s="615"/>
      <c r="B294" s="596"/>
      <c r="C294" s="88" t="s">
        <v>300</v>
      </c>
      <c r="D294" s="88">
        <v>108</v>
      </c>
      <c r="E294" s="88">
        <v>31.4</v>
      </c>
      <c r="F294" s="379">
        <f t="shared" si="1"/>
        <v>29.074074074074076</v>
      </c>
    </row>
    <row r="295" spans="1:6" ht="15.75" customHeight="1">
      <c r="A295" s="615"/>
      <c r="B295" s="596"/>
      <c r="C295" s="88" t="s">
        <v>301</v>
      </c>
      <c r="D295" s="88">
        <v>0</v>
      </c>
      <c r="E295" s="88">
        <v>0</v>
      </c>
      <c r="F295" s="380">
        <v>0</v>
      </c>
    </row>
    <row r="296" spans="1:6" ht="15.75" customHeight="1">
      <c r="A296" s="615"/>
      <c r="B296" s="596"/>
      <c r="C296" s="378" t="s">
        <v>302</v>
      </c>
      <c r="D296" s="88">
        <v>0</v>
      </c>
      <c r="E296" s="88">
        <v>0</v>
      </c>
      <c r="F296" s="380">
        <v>0</v>
      </c>
    </row>
    <row r="297" spans="1:6" ht="15.75" customHeight="1">
      <c r="A297" s="615"/>
      <c r="B297" s="596"/>
      <c r="C297" s="88" t="s">
        <v>303</v>
      </c>
      <c r="D297" s="88">
        <v>0</v>
      </c>
      <c r="E297" s="88">
        <v>0</v>
      </c>
      <c r="F297" s="380">
        <v>0</v>
      </c>
    </row>
    <row r="298" spans="1:6" ht="63" customHeight="1">
      <c r="A298" s="615"/>
      <c r="B298" s="596" t="s">
        <v>1015</v>
      </c>
      <c r="C298" s="378" t="s">
        <v>299</v>
      </c>
      <c r="D298" s="88">
        <v>11113</v>
      </c>
      <c r="E298" s="88">
        <v>5054.7</v>
      </c>
      <c r="F298" s="379">
        <f t="shared" si="1"/>
        <v>45.484567623504</v>
      </c>
    </row>
    <row r="299" spans="1:6" ht="15.75" customHeight="1">
      <c r="A299" s="615"/>
      <c r="B299" s="596"/>
      <c r="C299" s="88" t="s">
        <v>300</v>
      </c>
      <c r="D299" s="88">
        <v>0</v>
      </c>
      <c r="E299" s="88">
        <v>0</v>
      </c>
      <c r="F299" s="380">
        <v>0</v>
      </c>
    </row>
    <row r="300" spans="1:6" ht="15.75" customHeight="1">
      <c r="A300" s="615"/>
      <c r="B300" s="596"/>
      <c r="C300" s="88" t="s">
        <v>301</v>
      </c>
      <c r="D300" s="88">
        <v>0</v>
      </c>
      <c r="E300" s="88">
        <v>0</v>
      </c>
      <c r="F300" s="380">
        <v>0</v>
      </c>
    </row>
    <row r="301" spans="1:6" ht="15.75" customHeight="1">
      <c r="A301" s="615"/>
      <c r="B301" s="596"/>
      <c r="C301" s="378" t="s">
        <v>302</v>
      </c>
      <c r="D301" s="88">
        <v>11113</v>
      </c>
      <c r="E301" s="88">
        <v>5054.7</v>
      </c>
      <c r="F301" s="379">
        <f>E301/D301*100</f>
        <v>45.484567623504</v>
      </c>
    </row>
    <row r="302" spans="1:6" ht="26.25" customHeight="1">
      <c r="A302" s="615"/>
      <c r="B302" s="596"/>
      <c r="C302" s="88" t="s">
        <v>303</v>
      </c>
      <c r="D302" s="88">
        <v>0</v>
      </c>
      <c r="E302" s="88">
        <v>0</v>
      </c>
      <c r="F302" s="380">
        <v>0</v>
      </c>
    </row>
    <row r="303" spans="1:6" s="405" customFormat="1" ht="12.75" customHeight="1">
      <c r="A303" s="636" t="s">
        <v>190</v>
      </c>
      <c r="B303" s="636" t="s">
        <v>204</v>
      </c>
      <c r="C303" s="688" t="s">
        <v>299</v>
      </c>
      <c r="D303" s="689">
        <f>D304+D305+D306+D307</f>
        <v>6537</v>
      </c>
      <c r="E303" s="689">
        <f>E304+E305+E306+E307</f>
        <v>6381.55072</v>
      </c>
      <c r="F303" s="690">
        <f>E303*100/D303</f>
        <v>97.62200887257153</v>
      </c>
    </row>
    <row r="304" spans="1:6" s="405" customFormat="1" ht="15.75" customHeight="1">
      <c r="A304" s="636"/>
      <c r="B304" s="636"/>
      <c r="C304" s="688" t="s">
        <v>300</v>
      </c>
      <c r="D304" s="691">
        <f>D309+D354+D369</f>
        <v>4420</v>
      </c>
      <c r="E304" s="691">
        <f>E309+E354+E369</f>
        <v>3841.15118</v>
      </c>
      <c r="F304" s="690">
        <f>E304*100/D304</f>
        <v>86.90387285067872</v>
      </c>
    </row>
    <row r="305" spans="1:6" s="405" customFormat="1" ht="15.75" customHeight="1">
      <c r="A305" s="636"/>
      <c r="B305" s="636"/>
      <c r="C305" s="688" t="s">
        <v>301</v>
      </c>
      <c r="D305" s="692">
        <f>D380</f>
        <v>728</v>
      </c>
      <c r="E305" s="692">
        <v>825.09954</v>
      </c>
      <c r="F305" s="690">
        <f>E305*100/D305</f>
        <v>113.3378489010989</v>
      </c>
    </row>
    <row r="306" spans="1:6" s="405" customFormat="1" ht="15.75" customHeight="1">
      <c r="A306" s="636"/>
      <c r="B306" s="636"/>
      <c r="C306" s="688" t="s">
        <v>302</v>
      </c>
      <c r="D306" s="693">
        <f>D371</f>
        <v>1389</v>
      </c>
      <c r="E306" s="693">
        <f>E371</f>
        <v>1715.3</v>
      </c>
      <c r="F306" s="690">
        <f>E306*100/D306</f>
        <v>123.491720662347</v>
      </c>
    </row>
    <row r="307" spans="1:6" s="405" customFormat="1" ht="15.75" customHeight="1">
      <c r="A307" s="636"/>
      <c r="B307" s="636"/>
      <c r="C307" s="688" t="s">
        <v>303</v>
      </c>
      <c r="D307" s="690">
        <v>0</v>
      </c>
      <c r="E307" s="690">
        <v>0</v>
      </c>
      <c r="F307" s="690">
        <v>0</v>
      </c>
    </row>
    <row r="308" spans="1:6" ht="15.75">
      <c r="A308" s="694"/>
      <c r="B308" s="695" t="s">
        <v>1032</v>
      </c>
      <c r="C308" s="696" t="s">
        <v>299</v>
      </c>
      <c r="D308" s="697">
        <f>D309</f>
        <v>2529</v>
      </c>
      <c r="E308" s="697">
        <f>E309</f>
        <v>1944.8000000000002</v>
      </c>
      <c r="F308" s="697">
        <f>E308*100/D308</f>
        <v>76.89996045867933</v>
      </c>
    </row>
    <row r="309" spans="1:6" ht="15.75">
      <c r="A309" s="694"/>
      <c r="B309" s="695"/>
      <c r="C309" s="696" t="s">
        <v>300</v>
      </c>
      <c r="D309" s="698">
        <f>D314+D319+D324+D329+D334+D339+D344++D349</f>
        <v>2529</v>
      </c>
      <c r="E309" s="698">
        <f>E313+E318+E323+E328+E333+E338+E343+E348</f>
        <v>1944.8000000000002</v>
      </c>
      <c r="F309" s="697">
        <f>E309*100/D309</f>
        <v>76.89996045867933</v>
      </c>
    </row>
    <row r="310" spans="1:6" ht="15.75">
      <c r="A310" s="694"/>
      <c r="B310" s="695"/>
      <c r="C310" s="696" t="s">
        <v>301</v>
      </c>
      <c r="D310" s="697">
        <v>0</v>
      </c>
      <c r="E310" s="698">
        <v>0</v>
      </c>
      <c r="F310" s="697">
        <v>0</v>
      </c>
    </row>
    <row r="311" spans="1:6" ht="15.75">
      <c r="A311" s="694"/>
      <c r="B311" s="695"/>
      <c r="C311" s="696" t="s">
        <v>302</v>
      </c>
      <c r="D311" s="697">
        <v>0</v>
      </c>
      <c r="E311" s="697">
        <v>0</v>
      </c>
      <c r="F311" s="697">
        <v>0</v>
      </c>
    </row>
    <row r="312" spans="1:6" ht="15.75">
      <c r="A312" s="694"/>
      <c r="B312" s="695"/>
      <c r="C312" s="696" t="s">
        <v>303</v>
      </c>
      <c r="D312" s="697">
        <v>0</v>
      </c>
      <c r="E312" s="697">
        <v>0</v>
      </c>
      <c r="F312" s="697">
        <v>0</v>
      </c>
    </row>
    <row r="313" spans="1:6" ht="12.75" customHeight="1">
      <c r="A313" s="587"/>
      <c r="B313" s="589" t="s">
        <v>738</v>
      </c>
      <c r="C313" s="88" t="s">
        <v>299</v>
      </c>
      <c r="D313" s="410">
        <v>179</v>
      </c>
      <c r="E313" s="410">
        <v>55.6</v>
      </c>
      <c r="F313" s="411">
        <f>E313*100/D313</f>
        <v>31.06145251396648</v>
      </c>
    </row>
    <row r="314" spans="1:6" ht="15.75">
      <c r="A314" s="587"/>
      <c r="B314" s="589"/>
      <c r="C314" s="88" t="s">
        <v>300</v>
      </c>
      <c r="D314" s="410">
        <v>179</v>
      </c>
      <c r="E314" s="410">
        <v>55.6</v>
      </c>
      <c r="F314" s="411">
        <f>E314*100/D314</f>
        <v>31.06145251396648</v>
      </c>
    </row>
    <row r="315" spans="1:6" ht="15.75">
      <c r="A315" s="587"/>
      <c r="B315" s="589"/>
      <c r="C315" s="88" t="s">
        <v>301</v>
      </c>
      <c r="D315" s="412">
        <v>0</v>
      </c>
      <c r="E315" s="412">
        <v>0</v>
      </c>
      <c r="F315" s="411">
        <v>0</v>
      </c>
    </row>
    <row r="316" spans="1:6" ht="15.75">
      <c r="A316" s="587"/>
      <c r="B316" s="589"/>
      <c r="C316" s="88" t="s">
        <v>302</v>
      </c>
      <c r="D316" s="412">
        <v>0</v>
      </c>
      <c r="E316" s="412">
        <v>0</v>
      </c>
      <c r="F316" s="411">
        <v>0</v>
      </c>
    </row>
    <row r="317" spans="1:6" ht="15.75">
      <c r="A317" s="587"/>
      <c r="B317" s="589"/>
      <c r="C317" s="158" t="s">
        <v>303</v>
      </c>
      <c r="D317" s="411">
        <v>0</v>
      </c>
      <c r="E317" s="411">
        <v>0</v>
      </c>
      <c r="F317" s="411">
        <v>0</v>
      </c>
    </row>
    <row r="318" spans="1:6" ht="12.75" customHeight="1">
      <c r="A318" s="587"/>
      <c r="B318" s="589" t="s">
        <v>739</v>
      </c>
      <c r="C318" s="88" t="s">
        <v>299</v>
      </c>
      <c r="D318" s="410">
        <v>546</v>
      </c>
      <c r="E318" s="410">
        <v>522.6</v>
      </c>
      <c r="F318" s="411">
        <f>E318*100/D318</f>
        <v>95.71428571428571</v>
      </c>
    </row>
    <row r="319" spans="1:6" ht="15.75">
      <c r="A319" s="587"/>
      <c r="B319" s="589"/>
      <c r="C319" s="88" t="s">
        <v>300</v>
      </c>
      <c r="D319" s="410">
        <v>546</v>
      </c>
      <c r="E319" s="410">
        <v>522.6</v>
      </c>
      <c r="F319" s="411">
        <f>E319*100/D319</f>
        <v>95.71428571428571</v>
      </c>
    </row>
    <row r="320" spans="1:6" ht="15.75">
      <c r="A320" s="587"/>
      <c r="B320" s="589"/>
      <c r="C320" s="88" t="s">
        <v>301</v>
      </c>
      <c r="D320" s="412">
        <v>0</v>
      </c>
      <c r="E320" s="412">
        <v>0</v>
      </c>
      <c r="F320" s="411">
        <v>0</v>
      </c>
    </row>
    <row r="321" spans="1:6" ht="15.75">
      <c r="A321" s="587"/>
      <c r="B321" s="589"/>
      <c r="C321" s="88" t="s">
        <v>302</v>
      </c>
      <c r="D321" s="412">
        <v>0</v>
      </c>
      <c r="E321" s="412">
        <v>0</v>
      </c>
      <c r="F321" s="411">
        <v>0</v>
      </c>
    </row>
    <row r="322" spans="1:6" ht="15.75">
      <c r="A322" s="587"/>
      <c r="B322" s="589"/>
      <c r="C322" s="88" t="s">
        <v>303</v>
      </c>
      <c r="D322" s="412">
        <v>0</v>
      </c>
      <c r="E322" s="412">
        <v>0</v>
      </c>
      <c r="F322" s="411">
        <v>0</v>
      </c>
    </row>
    <row r="323" spans="1:6" ht="12.75" customHeight="1">
      <c r="A323" s="587"/>
      <c r="B323" s="589" t="s">
        <v>740</v>
      </c>
      <c r="C323" s="88" t="s">
        <v>299</v>
      </c>
      <c r="D323" s="410">
        <v>165</v>
      </c>
      <c r="E323" s="410">
        <f>E324</f>
        <v>153.7</v>
      </c>
      <c r="F323" s="411">
        <f>E323*100/D323</f>
        <v>93.15151515151514</v>
      </c>
    </row>
    <row r="324" spans="1:6" ht="15.75">
      <c r="A324" s="587"/>
      <c r="B324" s="589"/>
      <c r="C324" s="88" t="s">
        <v>300</v>
      </c>
      <c r="D324" s="410">
        <v>165</v>
      </c>
      <c r="E324" s="410">
        <v>153.7</v>
      </c>
      <c r="F324" s="411">
        <f>E324*100/D324</f>
        <v>93.15151515151514</v>
      </c>
    </row>
    <row r="325" spans="1:6" ht="15.75">
      <c r="A325" s="587"/>
      <c r="B325" s="589"/>
      <c r="C325" s="88" t="s">
        <v>301</v>
      </c>
      <c r="D325" s="412">
        <v>0</v>
      </c>
      <c r="E325" s="412">
        <v>0</v>
      </c>
      <c r="F325" s="411">
        <v>0</v>
      </c>
    </row>
    <row r="326" spans="1:6" ht="15.75">
      <c r="A326" s="587"/>
      <c r="B326" s="589"/>
      <c r="C326" s="88" t="s">
        <v>302</v>
      </c>
      <c r="D326" s="412">
        <v>0</v>
      </c>
      <c r="E326" s="412">
        <v>0</v>
      </c>
      <c r="F326" s="411">
        <v>0</v>
      </c>
    </row>
    <row r="327" spans="1:6" ht="15.75">
      <c r="A327" s="587"/>
      <c r="B327" s="589"/>
      <c r="C327" s="88" t="s">
        <v>303</v>
      </c>
      <c r="D327" s="412">
        <v>0</v>
      </c>
      <c r="E327" s="412">
        <v>0</v>
      </c>
      <c r="F327" s="411">
        <v>0</v>
      </c>
    </row>
    <row r="328" spans="1:6" ht="12.75" customHeight="1">
      <c r="A328" s="587"/>
      <c r="B328" s="589" t="s">
        <v>741</v>
      </c>
      <c r="C328" s="88" t="s">
        <v>299</v>
      </c>
      <c r="D328" s="410">
        <v>350</v>
      </c>
      <c r="E328" s="410">
        <f>E329</f>
        <v>258.6</v>
      </c>
      <c r="F328" s="411">
        <f>E328*100/D328</f>
        <v>73.8857142857143</v>
      </c>
    </row>
    <row r="329" spans="1:6" ht="15.75">
      <c r="A329" s="587"/>
      <c r="B329" s="589"/>
      <c r="C329" s="88" t="s">
        <v>300</v>
      </c>
      <c r="D329" s="410">
        <v>350</v>
      </c>
      <c r="E329" s="410">
        <v>258.6</v>
      </c>
      <c r="F329" s="411">
        <f>E329*100/D329</f>
        <v>73.8857142857143</v>
      </c>
    </row>
    <row r="330" spans="1:6" ht="15.75">
      <c r="A330" s="587"/>
      <c r="B330" s="589"/>
      <c r="C330" s="88" t="s">
        <v>301</v>
      </c>
      <c r="D330" s="412">
        <v>0</v>
      </c>
      <c r="E330" s="412">
        <v>0</v>
      </c>
      <c r="F330" s="411">
        <v>0</v>
      </c>
    </row>
    <row r="331" spans="1:6" ht="15.75">
      <c r="A331" s="587"/>
      <c r="B331" s="589"/>
      <c r="C331" s="88" t="s">
        <v>302</v>
      </c>
      <c r="D331" s="412">
        <v>0</v>
      </c>
      <c r="E331" s="412">
        <v>0</v>
      </c>
      <c r="F331" s="411">
        <v>0</v>
      </c>
    </row>
    <row r="332" spans="1:6" ht="15.75">
      <c r="A332" s="587"/>
      <c r="B332" s="589"/>
      <c r="C332" s="88" t="s">
        <v>303</v>
      </c>
      <c r="D332" s="412">
        <v>0</v>
      </c>
      <c r="E332" s="412">
        <v>0</v>
      </c>
      <c r="F332" s="411">
        <v>0</v>
      </c>
    </row>
    <row r="333" spans="1:6" ht="12.75" customHeight="1">
      <c r="A333" s="587"/>
      <c r="B333" s="589" t="s">
        <v>742</v>
      </c>
      <c r="C333" s="88" t="s">
        <v>299</v>
      </c>
      <c r="D333" s="410">
        <v>245</v>
      </c>
      <c r="E333" s="410">
        <v>119.6</v>
      </c>
      <c r="F333" s="411">
        <f>E333*100/D333</f>
        <v>48.816326530612244</v>
      </c>
    </row>
    <row r="334" spans="1:6" ht="15.75">
      <c r="A334" s="587"/>
      <c r="B334" s="589"/>
      <c r="C334" s="88" t="s">
        <v>300</v>
      </c>
      <c r="D334" s="410">
        <v>245</v>
      </c>
      <c r="E334" s="410">
        <v>119.6</v>
      </c>
      <c r="F334" s="411">
        <f>E334*100/D334</f>
        <v>48.816326530612244</v>
      </c>
    </row>
    <row r="335" spans="1:6" ht="15.75">
      <c r="A335" s="587"/>
      <c r="B335" s="589"/>
      <c r="C335" s="88" t="s">
        <v>301</v>
      </c>
      <c r="D335" s="412">
        <v>0</v>
      </c>
      <c r="E335" s="412">
        <v>0</v>
      </c>
      <c r="F335" s="411">
        <v>0</v>
      </c>
    </row>
    <row r="336" spans="1:6" ht="15.75">
      <c r="A336" s="587"/>
      <c r="B336" s="589"/>
      <c r="C336" s="88" t="s">
        <v>302</v>
      </c>
      <c r="D336" s="412">
        <v>0</v>
      </c>
      <c r="E336" s="412">
        <v>0</v>
      </c>
      <c r="F336" s="411">
        <v>0</v>
      </c>
    </row>
    <row r="337" spans="1:6" ht="15.75">
      <c r="A337" s="587"/>
      <c r="B337" s="589"/>
      <c r="C337" s="88" t="s">
        <v>303</v>
      </c>
      <c r="D337" s="412">
        <v>0</v>
      </c>
      <c r="E337" s="412">
        <v>0</v>
      </c>
      <c r="F337" s="411">
        <v>0</v>
      </c>
    </row>
    <row r="338" spans="1:6" ht="12.75" customHeight="1">
      <c r="A338" s="587"/>
      <c r="B338" s="589" t="s">
        <v>743</v>
      </c>
      <c r="C338" s="88" t="s">
        <v>299</v>
      </c>
      <c r="D338" s="410">
        <v>324</v>
      </c>
      <c r="E338" s="410">
        <f>E339</f>
        <v>300.7</v>
      </c>
      <c r="F338" s="411">
        <f>E338*100/D338</f>
        <v>92.80864197530865</v>
      </c>
    </row>
    <row r="339" spans="1:6" ht="15.75">
      <c r="A339" s="587"/>
      <c r="B339" s="589"/>
      <c r="C339" s="88" t="s">
        <v>300</v>
      </c>
      <c r="D339" s="410">
        <v>324</v>
      </c>
      <c r="E339" s="410">
        <v>300.7</v>
      </c>
      <c r="F339" s="411">
        <f>E339*100/D339</f>
        <v>92.80864197530865</v>
      </c>
    </row>
    <row r="340" spans="1:6" ht="15.75">
      <c r="A340" s="587"/>
      <c r="B340" s="589"/>
      <c r="C340" s="88" t="s">
        <v>301</v>
      </c>
      <c r="D340" s="412">
        <v>0</v>
      </c>
      <c r="E340" s="412">
        <v>0</v>
      </c>
      <c r="F340" s="411">
        <v>0</v>
      </c>
    </row>
    <row r="341" spans="1:6" ht="15.75">
      <c r="A341" s="587"/>
      <c r="B341" s="589"/>
      <c r="C341" s="88" t="s">
        <v>302</v>
      </c>
      <c r="D341" s="412">
        <v>0</v>
      </c>
      <c r="E341" s="412">
        <v>0</v>
      </c>
      <c r="F341" s="411">
        <v>0</v>
      </c>
    </row>
    <row r="342" spans="1:6" ht="15.75">
      <c r="A342" s="587"/>
      <c r="B342" s="589"/>
      <c r="C342" s="88" t="s">
        <v>303</v>
      </c>
      <c r="D342" s="412">
        <v>0</v>
      </c>
      <c r="E342" s="412">
        <v>0</v>
      </c>
      <c r="F342" s="411">
        <v>0</v>
      </c>
    </row>
    <row r="343" spans="1:6" ht="12.75" customHeight="1">
      <c r="A343" s="587"/>
      <c r="B343" s="589" t="s">
        <v>744</v>
      </c>
      <c r="C343" s="88" t="s">
        <v>299</v>
      </c>
      <c r="D343" s="410">
        <v>259</v>
      </c>
      <c r="E343" s="410">
        <f>E344</f>
        <v>247.6</v>
      </c>
      <c r="F343" s="411">
        <f>E343*100/D343</f>
        <v>95.5984555984556</v>
      </c>
    </row>
    <row r="344" spans="1:6" ht="15.75">
      <c r="A344" s="587"/>
      <c r="B344" s="589"/>
      <c r="C344" s="88" t="s">
        <v>300</v>
      </c>
      <c r="D344" s="410">
        <v>259</v>
      </c>
      <c r="E344" s="410">
        <v>247.6</v>
      </c>
      <c r="F344" s="411">
        <f>E344*100/D344</f>
        <v>95.5984555984556</v>
      </c>
    </row>
    <row r="345" spans="1:6" ht="15.75">
      <c r="A345" s="587"/>
      <c r="B345" s="589"/>
      <c r="C345" s="88" t="s">
        <v>301</v>
      </c>
      <c r="D345" s="412">
        <v>0</v>
      </c>
      <c r="E345" s="412">
        <v>0</v>
      </c>
      <c r="F345" s="411">
        <v>0</v>
      </c>
    </row>
    <row r="346" spans="1:6" ht="15.75">
      <c r="A346" s="587"/>
      <c r="B346" s="589"/>
      <c r="C346" s="88" t="s">
        <v>302</v>
      </c>
      <c r="D346" s="412">
        <v>0</v>
      </c>
      <c r="E346" s="412">
        <v>0</v>
      </c>
      <c r="F346" s="411">
        <v>0</v>
      </c>
    </row>
    <row r="347" spans="1:6" ht="15.75">
      <c r="A347" s="587"/>
      <c r="B347" s="589"/>
      <c r="C347" s="88" t="s">
        <v>303</v>
      </c>
      <c r="D347" s="412">
        <v>0</v>
      </c>
      <c r="E347" s="412">
        <v>0</v>
      </c>
      <c r="F347" s="411">
        <v>0</v>
      </c>
    </row>
    <row r="348" spans="1:6" ht="12.75" customHeight="1">
      <c r="A348" s="587"/>
      <c r="B348" s="589" t="s">
        <v>745</v>
      </c>
      <c r="C348" s="88" t="s">
        <v>299</v>
      </c>
      <c r="D348" s="410">
        <v>461</v>
      </c>
      <c r="E348" s="413">
        <f>E349</f>
        <v>286.4</v>
      </c>
      <c r="F348" s="411">
        <f>E348*100/D348</f>
        <v>62.12581344902385</v>
      </c>
    </row>
    <row r="349" spans="1:6" ht="15.75">
      <c r="A349" s="587"/>
      <c r="B349" s="589"/>
      <c r="C349" s="88" t="s">
        <v>300</v>
      </c>
      <c r="D349" s="410">
        <v>461</v>
      </c>
      <c r="E349" s="413">
        <v>286.4</v>
      </c>
      <c r="F349" s="411">
        <f>E349*100/D349</f>
        <v>62.12581344902385</v>
      </c>
    </row>
    <row r="350" spans="1:6" ht="15.75">
      <c r="A350" s="587"/>
      <c r="B350" s="589"/>
      <c r="C350" s="88" t="s">
        <v>301</v>
      </c>
      <c r="D350" s="413">
        <v>0</v>
      </c>
      <c r="E350" s="413">
        <v>0</v>
      </c>
      <c r="F350" s="411">
        <v>0</v>
      </c>
    </row>
    <row r="351" spans="1:6" ht="15.75">
      <c r="A351" s="587"/>
      <c r="B351" s="589"/>
      <c r="C351" s="88" t="s">
        <v>302</v>
      </c>
      <c r="D351" s="413">
        <v>0</v>
      </c>
      <c r="E351" s="413">
        <v>0</v>
      </c>
      <c r="F351" s="411">
        <v>0</v>
      </c>
    </row>
    <row r="352" spans="1:6" ht="15.75">
      <c r="A352" s="587"/>
      <c r="B352" s="589"/>
      <c r="C352" s="88" t="s">
        <v>303</v>
      </c>
      <c r="D352" s="413">
        <v>0</v>
      </c>
      <c r="E352" s="413">
        <v>0</v>
      </c>
      <c r="F352" s="411">
        <v>0</v>
      </c>
    </row>
    <row r="353" spans="1:6" ht="12.75" customHeight="1">
      <c r="A353" s="679"/>
      <c r="B353" s="687" t="s">
        <v>601</v>
      </c>
      <c r="C353" s="681" t="s">
        <v>299</v>
      </c>
      <c r="D353" s="682">
        <f>D354</f>
        <v>502</v>
      </c>
      <c r="E353" s="682">
        <f>E354</f>
        <v>362.12</v>
      </c>
      <c r="F353" s="683">
        <f>E353*100/D353</f>
        <v>72.13545816733068</v>
      </c>
    </row>
    <row r="354" spans="1:6" ht="15.75">
      <c r="A354" s="679"/>
      <c r="B354" s="687"/>
      <c r="C354" s="681" t="s">
        <v>300</v>
      </c>
      <c r="D354" s="682">
        <f>D359+D364</f>
        <v>502</v>
      </c>
      <c r="E354" s="682">
        <f>E359+E364</f>
        <v>362.12</v>
      </c>
      <c r="F354" s="683">
        <f>E354*100/D354</f>
        <v>72.13545816733068</v>
      </c>
    </row>
    <row r="355" spans="1:6" ht="15.75">
      <c r="A355" s="679"/>
      <c r="B355" s="687"/>
      <c r="C355" s="681" t="s">
        <v>301</v>
      </c>
      <c r="D355" s="683">
        <v>0</v>
      </c>
      <c r="E355" s="683">
        <v>0</v>
      </c>
      <c r="F355" s="683">
        <v>0</v>
      </c>
    </row>
    <row r="356" spans="1:6" ht="15.75">
      <c r="A356" s="679"/>
      <c r="B356" s="687"/>
      <c r="C356" s="681" t="s">
        <v>302</v>
      </c>
      <c r="D356" s="683">
        <v>0</v>
      </c>
      <c r="E356" s="683">
        <v>0</v>
      </c>
      <c r="F356" s="683">
        <v>0</v>
      </c>
    </row>
    <row r="357" spans="1:6" ht="15.75">
      <c r="A357" s="679"/>
      <c r="B357" s="687"/>
      <c r="C357" s="681" t="s">
        <v>303</v>
      </c>
      <c r="D357" s="683">
        <v>0</v>
      </c>
      <c r="E357" s="683">
        <v>0</v>
      </c>
      <c r="F357" s="683">
        <v>0</v>
      </c>
    </row>
    <row r="358" spans="1:6" ht="12.75" customHeight="1">
      <c r="A358" s="587"/>
      <c r="B358" s="589" t="s">
        <v>749</v>
      </c>
      <c r="C358" s="88" t="s">
        <v>299</v>
      </c>
      <c r="D358" s="414">
        <v>339</v>
      </c>
      <c r="E358" s="414">
        <f>E359</f>
        <v>236.72</v>
      </c>
      <c r="F358" s="411">
        <f>E358*100/D358</f>
        <v>69.82890855457227</v>
      </c>
    </row>
    <row r="359" spans="1:6" ht="15.75">
      <c r="A359" s="587"/>
      <c r="B359" s="589"/>
      <c r="C359" s="88" t="s">
        <v>300</v>
      </c>
      <c r="D359" s="415">
        <v>339</v>
      </c>
      <c r="E359" s="415">
        <v>236.72</v>
      </c>
      <c r="F359" s="411">
        <f>E359*100/D359</f>
        <v>69.82890855457227</v>
      </c>
    </row>
    <row r="360" spans="1:6" ht="15.75">
      <c r="A360" s="587"/>
      <c r="B360" s="589"/>
      <c r="C360" s="88" t="s">
        <v>301</v>
      </c>
      <c r="D360" s="413">
        <v>0</v>
      </c>
      <c r="E360" s="413">
        <v>0</v>
      </c>
      <c r="F360" s="411">
        <v>0</v>
      </c>
    </row>
    <row r="361" spans="1:6" ht="15.75">
      <c r="A361" s="587"/>
      <c r="B361" s="589"/>
      <c r="C361" s="88" t="s">
        <v>302</v>
      </c>
      <c r="D361" s="413">
        <v>0</v>
      </c>
      <c r="E361" s="413">
        <v>0</v>
      </c>
      <c r="F361" s="411">
        <v>0</v>
      </c>
    </row>
    <row r="362" spans="1:6" ht="15.75">
      <c r="A362" s="587"/>
      <c r="B362" s="589"/>
      <c r="C362" s="88" t="s">
        <v>303</v>
      </c>
      <c r="D362" s="413">
        <v>0</v>
      </c>
      <c r="E362" s="413">
        <v>0</v>
      </c>
      <c r="F362" s="411">
        <v>0</v>
      </c>
    </row>
    <row r="363" spans="1:6" ht="12.75" customHeight="1">
      <c r="A363" s="587"/>
      <c r="B363" s="589" t="s">
        <v>751</v>
      </c>
      <c r="C363" s="88" t="s">
        <v>299</v>
      </c>
      <c r="D363" s="416">
        <v>163</v>
      </c>
      <c r="E363" s="416">
        <f>E364</f>
        <v>125.4</v>
      </c>
      <c r="F363" s="411">
        <f>E363*100/D363</f>
        <v>76.93251533742331</v>
      </c>
    </row>
    <row r="364" spans="1:6" ht="15.75">
      <c r="A364" s="587"/>
      <c r="B364" s="589"/>
      <c r="C364" s="88" t="s">
        <v>300</v>
      </c>
      <c r="D364" s="417">
        <v>163</v>
      </c>
      <c r="E364" s="417">
        <v>125.4</v>
      </c>
      <c r="F364" s="411">
        <f>E364*100/D364</f>
        <v>76.93251533742331</v>
      </c>
    </row>
    <row r="365" spans="1:6" ht="15.75">
      <c r="A365" s="587"/>
      <c r="B365" s="589"/>
      <c r="C365" s="88" t="s">
        <v>301</v>
      </c>
      <c r="D365" s="412">
        <v>0</v>
      </c>
      <c r="E365" s="412">
        <v>0</v>
      </c>
      <c r="F365" s="411">
        <v>0</v>
      </c>
    </row>
    <row r="366" spans="1:6" ht="15.75">
      <c r="A366" s="587"/>
      <c r="B366" s="589"/>
      <c r="C366" s="88" t="s">
        <v>302</v>
      </c>
      <c r="D366" s="412">
        <v>0</v>
      </c>
      <c r="E366" s="412">
        <v>0</v>
      </c>
      <c r="F366" s="411">
        <v>0</v>
      </c>
    </row>
    <row r="367" spans="1:6" ht="15.75">
      <c r="A367" s="587"/>
      <c r="B367" s="589"/>
      <c r="C367" s="88" t="s">
        <v>303</v>
      </c>
      <c r="D367" s="412">
        <v>0</v>
      </c>
      <c r="E367" s="412">
        <v>0</v>
      </c>
      <c r="F367" s="411">
        <v>0</v>
      </c>
    </row>
    <row r="368" spans="1:6" ht="12.75" customHeight="1">
      <c r="A368" s="679"/>
      <c r="B368" s="680" t="s">
        <v>602</v>
      </c>
      <c r="C368" s="681" t="s">
        <v>299</v>
      </c>
      <c r="D368" s="682">
        <f>D369+D370+D371+D372</f>
        <v>3506</v>
      </c>
      <c r="E368" s="682">
        <f>E369+E370+E371+E372</f>
        <v>4074.63072</v>
      </c>
      <c r="F368" s="683">
        <f>E368*100/D368</f>
        <v>116.2187883628066</v>
      </c>
    </row>
    <row r="369" spans="1:6" ht="15.75">
      <c r="A369" s="679"/>
      <c r="B369" s="680"/>
      <c r="C369" s="681" t="s">
        <v>300</v>
      </c>
      <c r="D369" s="684">
        <f>D374</f>
        <v>1389</v>
      </c>
      <c r="E369" s="684">
        <f>E374</f>
        <v>1534.23118</v>
      </c>
      <c r="F369" s="683">
        <f>E369*100/D369</f>
        <v>110.45580849532037</v>
      </c>
    </row>
    <row r="370" spans="1:6" ht="15.75">
      <c r="A370" s="679"/>
      <c r="B370" s="680"/>
      <c r="C370" s="681" t="s">
        <v>301</v>
      </c>
      <c r="D370" s="685">
        <f>D378</f>
        <v>728</v>
      </c>
      <c r="E370" s="685">
        <v>825.09954</v>
      </c>
      <c r="F370" s="683">
        <f>E370*100/D370</f>
        <v>113.3378489010989</v>
      </c>
    </row>
    <row r="371" spans="1:6" ht="15.75">
      <c r="A371" s="679"/>
      <c r="B371" s="680"/>
      <c r="C371" s="681" t="s">
        <v>302</v>
      </c>
      <c r="D371" s="686">
        <f>D383</f>
        <v>1389</v>
      </c>
      <c r="E371" s="686">
        <f>E383</f>
        <v>1715.3</v>
      </c>
      <c r="F371" s="683">
        <v>0</v>
      </c>
    </row>
    <row r="372" spans="1:6" ht="15.75">
      <c r="A372" s="679"/>
      <c r="B372" s="680"/>
      <c r="C372" s="681" t="s">
        <v>303</v>
      </c>
      <c r="D372" s="683">
        <v>0</v>
      </c>
      <c r="E372" s="683">
        <v>0</v>
      </c>
      <c r="F372" s="683">
        <v>0</v>
      </c>
    </row>
    <row r="373" spans="1:6" ht="12.75" customHeight="1">
      <c r="A373" s="587"/>
      <c r="B373" s="589" t="s">
        <v>756</v>
      </c>
      <c r="C373" s="88" t="s">
        <v>299</v>
      </c>
      <c r="D373" s="414">
        <f>D374+D375+D376+D377</f>
        <v>1389</v>
      </c>
      <c r="E373" s="414">
        <f>E374+E375+E376+E377</f>
        <v>1534.23118</v>
      </c>
      <c r="F373" s="411">
        <f>E373*100/D373</f>
        <v>110.45580849532037</v>
      </c>
    </row>
    <row r="374" spans="1:6" ht="15.75">
      <c r="A374" s="587"/>
      <c r="B374" s="589"/>
      <c r="C374" s="88" t="s">
        <v>300</v>
      </c>
      <c r="D374" s="418">
        <v>1389</v>
      </c>
      <c r="E374" s="418">
        <v>1534.23118</v>
      </c>
      <c r="F374" s="411">
        <f>E374*100/D374</f>
        <v>110.45580849532037</v>
      </c>
    </row>
    <row r="375" spans="1:6" ht="15.75">
      <c r="A375" s="587"/>
      <c r="B375" s="589"/>
      <c r="C375" s="88" t="s">
        <v>301</v>
      </c>
      <c r="D375" s="419">
        <v>0</v>
      </c>
      <c r="E375" s="419">
        <v>0</v>
      </c>
      <c r="F375" s="411">
        <v>0</v>
      </c>
    </row>
    <row r="376" spans="1:6" ht="15.75">
      <c r="A376" s="587"/>
      <c r="B376" s="589"/>
      <c r="C376" s="88" t="s">
        <v>302</v>
      </c>
      <c r="D376" s="420">
        <v>0</v>
      </c>
      <c r="E376" s="420">
        <v>0</v>
      </c>
      <c r="F376" s="411">
        <v>0</v>
      </c>
    </row>
    <row r="377" spans="1:6" ht="15.75">
      <c r="A377" s="587"/>
      <c r="B377" s="589"/>
      <c r="C377" s="88" t="s">
        <v>303</v>
      </c>
      <c r="D377" s="412">
        <v>0</v>
      </c>
      <c r="E377" s="412">
        <v>0</v>
      </c>
      <c r="F377" s="411">
        <v>0</v>
      </c>
    </row>
    <row r="378" spans="1:6" ht="12.75" customHeight="1">
      <c r="A378" s="588"/>
      <c r="B378" s="589" t="s">
        <v>603</v>
      </c>
      <c r="C378" s="88" t="s">
        <v>299</v>
      </c>
      <c r="D378" s="414">
        <f>D379+D380+D381+D382</f>
        <v>728</v>
      </c>
      <c r="E378" s="414">
        <f>E379+E380+E381+E382</f>
        <v>825.09954</v>
      </c>
      <c r="F378" s="411">
        <f>E378*100/D378</f>
        <v>113.3378489010989</v>
      </c>
    </row>
    <row r="379" spans="1:6" ht="15.75">
      <c r="A379" s="588"/>
      <c r="B379" s="589"/>
      <c r="C379" s="88" t="s">
        <v>300</v>
      </c>
      <c r="D379" s="418">
        <v>0</v>
      </c>
      <c r="E379" s="418">
        <v>0</v>
      </c>
      <c r="F379" s="411">
        <v>0</v>
      </c>
    </row>
    <row r="380" spans="1:6" ht="15.75">
      <c r="A380" s="588"/>
      <c r="B380" s="589"/>
      <c r="C380" s="88" t="s">
        <v>301</v>
      </c>
      <c r="D380" s="419">
        <v>728</v>
      </c>
      <c r="E380" s="419">
        <v>825.09954</v>
      </c>
      <c r="F380" s="411">
        <f>E380*100/D380</f>
        <v>113.3378489010989</v>
      </c>
    </row>
    <row r="381" spans="1:6" ht="15.75">
      <c r="A381" s="588"/>
      <c r="B381" s="589"/>
      <c r="C381" s="88" t="s">
        <v>302</v>
      </c>
      <c r="D381" s="420">
        <v>0</v>
      </c>
      <c r="E381" s="420">
        <v>0</v>
      </c>
      <c r="F381" s="411">
        <v>0</v>
      </c>
    </row>
    <row r="382" spans="1:6" ht="15.75">
      <c r="A382" s="588"/>
      <c r="B382" s="589"/>
      <c r="C382" s="88" t="s">
        <v>303</v>
      </c>
      <c r="D382" s="412">
        <v>0</v>
      </c>
      <c r="E382" s="412">
        <v>0</v>
      </c>
      <c r="F382" s="411">
        <v>0</v>
      </c>
    </row>
    <row r="383" spans="1:6" ht="12.75" customHeight="1">
      <c r="A383" s="588"/>
      <c r="B383" s="589" t="s">
        <v>604</v>
      </c>
      <c r="C383" s="88" t="s">
        <v>299</v>
      </c>
      <c r="D383" s="414">
        <f>D384+D385+D386+D387</f>
        <v>1389</v>
      </c>
      <c r="E383" s="414">
        <f>E384+E385+E386+E387</f>
        <v>1715.3</v>
      </c>
      <c r="F383" s="411">
        <f>E383*100/D383</f>
        <v>123.491720662347</v>
      </c>
    </row>
    <row r="384" spans="1:6" ht="15.75">
      <c r="A384" s="588"/>
      <c r="B384" s="589"/>
      <c r="C384" s="88" t="s">
        <v>300</v>
      </c>
      <c r="D384" s="418">
        <v>0</v>
      </c>
      <c r="E384" s="418">
        <v>0</v>
      </c>
      <c r="F384" s="411">
        <v>0</v>
      </c>
    </row>
    <row r="385" spans="1:6" ht="15.75">
      <c r="A385" s="588"/>
      <c r="B385" s="589"/>
      <c r="C385" s="88" t="s">
        <v>301</v>
      </c>
      <c r="D385" s="419">
        <v>0</v>
      </c>
      <c r="E385" s="419">
        <v>0</v>
      </c>
      <c r="F385" s="411">
        <v>0</v>
      </c>
    </row>
    <row r="386" spans="1:6" ht="15.75">
      <c r="A386" s="588"/>
      <c r="B386" s="589"/>
      <c r="C386" s="88" t="s">
        <v>302</v>
      </c>
      <c r="D386" s="420">
        <v>1389</v>
      </c>
      <c r="E386" s="420">
        <v>1715.3</v>
      </c>
      <c r="F386" s="411">
        <f>E386*100/D386</f>
        <v>123.491720662347</v>
      </c>
    </row>
    <row r="387" spans="1:6" ht="15.75">
      <c r="A387" s="588"/>
      <c r="B387" s="589"/>
      <c r="C387" s="88" t="s">
        <v>303</v>
      </c>
      <c r="D387" s="412">
        <v>0</v>
      </c>
      <c r="E387" s="412">
        <v>0</v>
      </c>
      <c r="F387" s="411">
        <v>0</v>
      </c>
    </row>
    <row r="388" spans="1:6" s="405" customFormat="1" ht="15.75">
      <c r="A388" s="675" t="s">
        <v>192</v>
      </c>
      <c r="B388" s="676" t="s">
        <v>181</v>
      </c>
      <c r="C388" s="677" t="s">
        <v>299</v>
      </c>
      <c r="D388" s="677">
        <v>234618.4</v>
      </c>
      <c r="E388" s="677">
        <v>232073.8</v>
      </c>
      <c r="F388" s="678">
        <v>98.9</v>
      </c>
    </row>
    <row r="389" spans="1:6" s="405" customFormat="1" ht="15.75">
      <c r="A389" s="675"/>
      <c r="B389" s="676"/>
      <c r="C389" s="678" t="s">
        <v>300</v>
      </c>
      <c r="D389" s="678">
        <v>220801.4</v>
      </c>
      <c r="E389" s="678">
        <v>219045.9</v>
      </c>
      <c r="F389" s="678">
        <v>99.2</v>
      </c>
    </row>
    <row r="390" spans="1:6" s="405" customFormat="1" ht="15.75">
      <c r="A390" s="675"/>
      <c r="B390" s="676"/>
      <c r="C390" s="678" t="s">
        <v>301</v>
      </c>
      <c r="D390" s="678">
        <v>156</v>
      </c>
      <c r="E390" s="678">
        <v>155.8</v>
      </c>
      <c r="F390" s="678">
        <v>99.9</v>
      </c>
    </row>
    <row r="391" spans="1:6" s="405" customFormat="1" ht="15.75">
      <c r="A391" s="675"/>
      <c r="B391" s="676"/>
      <c r="C391" s="678" t="s">
        <v>302</v>
      </c>
      <c r="D391" s="678">
        <v>0</v>
      </c>
      <c r="E391" s="678">
        <v>0</v>
      </c>
      <c r="F391" s="678"/>
    </row>
    <row r="392" spans="1:6" s="405" customFormat="1" ht="15.75">
      <c r="A392" s="675"/>
      <c r="B392" s="676"/>
      <c r="C392" s="678" t="s">
        <v>303</v>
      </c>
      <c r="D392" s="678">
        <v>13661</v>
      </c>
      <c r="E392" s="678">
        <v>12872.1</v>
      </c>
      <c r="F392" s="678">
        <v>94.2</v>
      </c>
    </row>
    <row r="393" spans="1:6" ht="15.75">
      <c r="A393" s="596"/>
      <c r="B393" s="421" t="s">
        <v>658</v>
      </c>
      <c r="C393" s="375" t="s">
        <v>299</v>
      </c>
      <c r="D393" s="375">
        <v>35938</v>
      </c>
      <c r="E393" s="375">
        <v>36239.5</v>
      </c>
      <c r="F393" s="384">
        <v>100.8</v>
      </c>
    </row>
    <row r="394" spans="1:6" ht="47.25">
      <c r="A394" s="596"/>
      <c r="B394" s="421" t="s">
        <v>659</v>
      </c>
      <c r="C394" s="384" t="s">
        <v>300</v>
      </c>
      <c r="D394" s="384">
        <v>35790</v>
      </c>
      <c r="E394" s="384">
        <v>36091.3</v>
      </c>
      <c r="F394" s="384">
        <v>100.8</v>
      </c>
    </row>
    <row r="395" spans="1:6" ht="15.75">
      <c r="A395" s="596"/>
      <c r="B395" s="436"/>
      <c r="C395" s="384" t="s">
        <v>301</v>
      </c>
      <c r="D395" s="384">
        <v>56</v>
      </c>
      <c r="E395" s="384">
        <v>55.8</v>
      </c>
      <c r="F395" s="384">
        <v>99.6</v>
      </c>
    </row>
    <row r="396" spans="1:6" ht="15.75">
      <c r="A396" s="596"/>
      <c r="B396" s="436"/>
      <c r="C396" s="384" t="s">
        <v>302</v>
      </c>
      <c r="D396" s="384">
        <v>0</v>
      </c>
      <c r="E396" s="384">
        <v>0</v>
      </c>
      <c r="F396" s="384"/>
    </row>
    <row r="397" spans="1:6" ht="15.75">
      <c r="A397" s="596"/>
      <c r="B397" s="436"/>
      <c r="C397" s="384" t="s">
        <v>303</v>
      </c>
      <c r="D397" s="384">
        <v>92.4</v>
      </c>
      <c r="E397" s="384">
        <v>92.4</v>
      </c>
      <c r="F397" s="384">
        <v>100</v>
      </c>
    </row>
    <row r="398" spans="1:6" ht="44.25" customHeight="1">
      <c r="A398" s="596"/>
      <c r="B398" s="591" t="s">
        <v>660</v>
      </c>
      <c r="C398" s="384" t="s">
        <v>299</v>
      </c>
      <c r="D398" s="384">
        <v>33584.3</v>
      </c>
      <c r="E398" s="384">
        <v>33885.7</v>
      </c>
      <c r="F398" s="384">
        <v>100.9</v>
      </c>
    </row>
    <row r="399" spans="1:6" ht="15.75">
      <c r="A399" s="596"/>
      <c r="B399" s="591"/>
      <c r="C399" s="384" t="s">
        <v>300</v>
      </c>
      <c r="D399" s="384">
        <v>33491.9</v>
      </c>
      <c r="E399" s="384">
        <v>33793.3</v>
      </c>
      <c r="F399" s="384">
        <v>100.9</v>
      </c>
    </row>
    <row r="400" spans="1:6" ht="15.75">
      <c r="A400" s="596"/>
      <c r="B400" s="591"/>
      <c r="C400" s="384" t="s">
        <v>301</v>
      </c>
      <c r="D400" s="384"/>
      <c r="E400" s="384"/>
      <c r="F400" s="384"/>
    </row>
    <row r="401" spans="1:6" ht="15.75">
      <c r="A401" s="596"/>
      <c r="B401" s="591"/>
      <c r="C401" s="384" t="s">
        <v>302</v>
      </c>
      <c r="D401" s="384"/>
      <c r="E401" s="384"/>
      <c r="F401" s="384"/>
    </row>
    <row r="402" spans="1:6" ht="15.75">
      <c r="A402" s="596"/>
      <c r="B402" s="591"/>
      <c r="C402" s="384" t="s">
        <v>303</v>
      </c>
      <c r="D402" s="384">
        <v>92.4</v>
      </c>
      <c r="E402" s="384">
        <v>92.4</v>
      </c>
      <c r="F402" s="384">
        <v>100</v>
      </c>
    </row>
    <row r="403" spans="1:6" ht="15.75" customHeight="1">
      <c r="A403" s="596"/>
      <c r="B403" s="591" t="s">
        <v>661</v>
      </c>
      <c r="C403" s="384" t="s">
        <v>299</v>
      </c>
      <c r="D403" s="384">
        <v>80</v>
      </c>
      <c r="E403" s="384">
        <v>80</v>
      </c>
      <c r="F403" s="384">
        <v>100</v>
      </c>
    </row>
    <row r="404" spans="1:6" ht="15.75">
      <c r="A404" s="596"/>
      <c r="B404" s="591"/>
      <c r="C404" s="384" t="s">
        <v>300</v>
      </c>
      <c r="D404" s="384">
        <v>80</v>
      </c>
      <c r="E404" s="384">
        <v>80</v>
      </c>
      <c r="F404" s="384">
        <v>100</v>
      </c>
    </row>
    <row r="405" spans="1:6" ht="15.75">
      <c r="A405" s="596"/>
      <c r="B405" s="591"/>
      <c r="C405" s="384" t="s">
        <v>301</v>
      </c>
      <c r="D405" s="384"/>
      <c r="E405" s="384"/>
      <c r="F405" s="384"/>
    </row>
    <row r="406" spans="1:6" ht="15.75">
      <c r="A406" s="596"/>
      <c r="B406" s="591"/>
      <c r="C406" s="384" t="s">
        <v>302</v>
      </c>
      <c r="D406" s="384"/>
      <c r="E406" s="384"/>
      <c r="F406" s="384"/>
    </row>
    <row r="407" spans="1:6" ht="15.75">
      <c r="A407" s="596"/>
      <c r="B407" s="591"/>
      <c r="C407" s="384" t="s">
        <v>303</v>
      </c>
      <c r="D407" s="384"/>
      <c r="E407" s="384"/>
      <c r="F407" s="384"/>
    </row>
    <row r="408" spans="1:6" ht="44.25" customHeight="1">
      <c r="A408" s="596"/>
      <c r="B408" s="591" t="s">
        <v>662</v>
      </c>
      <c r="C408" s="384" t="s">
        <v>299</v>
      </c>
      <c r="D408" s="384">
        <v>56</v>
      </c>
      <c r="E408" s="384">
        <v>55.8</v>
      </c>
      <c r="F408" s="384">
        <v>99.6</v>
      </c>
    </row>
    <row r="409" spans="1:6" ht="15.75">
      <c r="A409" s="596"/>
      <c r="B409" s="591"/>
      <c r="C409" s="384" t="s">
        <v>300</v>
      </c>
      <c r="D409" s="384"/>
      <c r="E409" s="384"/>
      <c r="F409" s="384"/>
    </row>
    <row r="410" spans="1:6" ht="15.75">
      <c r="A410" s="596"/>
      <c r="B410" s="591"/>
      <c r="C410" s="384" t="s">
        <v>301</v>
      </c>
      <c r="D410" s="384">
        <v>56</v>
      </c>
      <c r="E410" s="384">
        <v>55.8</v>
      </c>
      <c r="F410" s="384">
        <v>99.6</v>
      </c>
    </row>
    <row r="411" spans="1:6" ht="15.75">
      <c r="A411" s="596"/>
      <c r="B411" s="591"/>
      <c r="C411" s="384" t="s">
        <v>302</v>
      </c>
      <c r="D411" s="384"/>
      <c r="E411" s="384"/>
      <c r="F411" s="384"/>
    </row>
    <row r="412" spans="1:6" ht="15.75">
      <c r="A412" s="596"/>
      <c r="B412" s="591"/>
      <c r="C412" s="384" t="s">
        <v>303</v>
      </c>
      <c r="D412" s="384"/>
      <c r="E412" s="384"/>
      <c r="F412" s="384"/>
    </row>
    <row r="413" spans="1:6" ht="109.5" customHeight="1">
      <c r="A413" s="596"/>
      <c r="B413" s="591" t="s">
        <v>663</v>
      </c>
      <c r="C413" s="384" t="s">
        <v>299</v>
      </c>
      <c r="D413" s="384">
        <v>3.1</v>
      </c>
      <c r="E413" s="384">
        <v>3.1</v>
      </c>
      <c r="F413" s="384">
        <v>100</v>
      </c>
    </row>
    <row r="414" spans="1:6" ht="15.75">
      <c r="A414" s="596"/>
      <c r="B414" s="591"/>
      <c r="C414" s="384" t="s">
        <v>300</v>
      </c>
      <c r="D414" s="384">
        <v>3.1</v>
      </c>
      <c r="E414" s="384">
        <v>3.1</v>
      </c>
      <c r="F414" s="384">
        <v>100</v>
      </c>
    </row>
    <row r="415" spans="1:6" ht="15.75" customHeight="1">
      <c r="A415" s="596"/>
      <c r="B415" s="591" t="s">
        <v>664</v>
      </c>
      <c r="C415" s="384" t="s">
        <v>299</v>
      </c>
      <c r="D415" s="384">
        <v>2215</v>
      </c>
      <c r="E415" s="384">
        <v>2214.9</v>
      </c>
      <c r="F415" s="384">
        <v>100</v>
      </c>
    </row>
    <row r="416" spans="1:6" ht="15.75">
      <c r="A416" s="596"/>
      <c r="B416" s="591"/>
      <c r="C416" s="384" t="s">
        <v>300</v>
      </c>
      <c r="D416" s="384">
        <v>2215</v>
      </c>
      <c r="E416" s="384">
        <v>2214.9</v>
      </c>
      <c r="F416" s="384">
        <v>100</v>
      </c>
    </row>
    <row r="417" spans="1:6" ht="15.75">
      <c r="A417" s="596"/>
      <c r="B417" s="591"/>
      <c r="C417" s="384" t="s">
        <v>301</v>
      </c>
      <c r="D417" s="384"/>
      <c r="E417" s="384"/>
      <c r="F417" s="384"/>
    </row>
    <row r="418" spans="1:6" ht="15.75">
      <c r="A418" s="596"/>
      <c r="B418" s="591"/>
      <c r="C418" s="384" t="s">
        <v>302</v>
      </c>
      <c r="D418" s="384"/>
      <c r="E418" s="384"/>
      <c r="F418" s="384"/>
    </row>
    <row r="419" spans="1:6" ht="15.75">
      <c r="A419" s="596"/>
      <c r="B419" s="591"/>
      <c r="C419" s="384" t="s">
        <v>303</v>
      </c>
      <c r="D419" s="384"/>
      <c r="E419" s="384"/>
      <c r="F419" s="384"/>
    </row>
    <row r="420" spans="1:6" ht="15.75" customHeight="1">
      <c r="A420" s="596"/>
      <c r="B420" s="590" t="s">
        <v>665</v>
      </c>
      <c r="C420" s="375" t="s">
        <v>299</v>
      </c>
      <c r="D420" s="375">
        <v>7986.9</v>
      </c>
      <c r="E420" s="375">
        <v>7892.5</v>
      </c>
      <c r="F420" s="384">
        <v>98.8</v>
      </c>
    </row>
    <row r="421" spans="1:6" ht="15.75">
      <c r="A421" s="596"/>
      <c r="B421" s="590"/>
      <c r="C421" s="384" t="s">
        <v>300</v>
      </c>
      <c r="D421" s="384">
        <v>7885.9</v>
      </c>
      <c r="E421" s="384">
        <v>7792.3</v>
      </c>
      <c r="F421" s="384">
        <v>98.8</v>
      </c>
    </row>
    <row r="422" spans="1:6" ht="15.75">
      <c r="A422" s="596"/>
      <c r="B422" s="590"/>
      <c r="C422" s="384" t="s">
        <v>301</v>
      </c>
      <c r="D422" s="384">
        <v>0</v>
      </c>
      <c r="E422" s="384">
        <v>0</v>
      </c>
      <c r="F422" s="384"/>
    </row>
    <row r="423" spans="1:6" ht="15.75">
      <c r="A423" s="596"/>
      <c r="B423" s="590"/>
      <c r="C423" s="384" t="s">
        <v>302</v>
      </c>
      <c r="D423" s="384">
        <v>0</v>
      </c>
      <c r="E423" s="384">
        <v>0</v>
      </c>
      <c r="F423" s="384"/>
    </row>
    <row r="424" spans="1:6" ht="15.75">
      <c r="A424" s="596"/>
      <c r="B424" s="590"/>
      <c r="C424" s="384" t="s">
        <v>303</v>
      </c>
      <c r="D424" s="384">
        <v>101</v>
      </c>
      <c r="E424" s="384">
        <v>100.2</v>
      </c>
      <c r="F424" s="384">
        <v>99.2</v>
      </c>
    </row>
    <row r="425" spans="1:6" ht="44.25" customHeight="1">
      <c r="A425" s="596"/>
      <c r="B425" s="591" t="s">
        <v>666</v>
      </c>
      <c r="C425" s="384" t="s">
        <v>299</v>
      </c>
      <c r="D425" s="384">
        <v>7986.9</v>
      </c>
      <c r="E425" s="384">
        <v>7892.5</v>
      </c>
      <c r="F425" s="384">
        <v>98.8</v>
      </c>
    </row>
    <row r="426" spans="1:6" ht="15.75">
      <c r="A426" s="596"/>
      <c r="B426" s="591"/>
      <c r="C426" s="384" t="s">
        <v>300</v>
      </c>
      <c r="D426" s="384">
        <v>7885.9</v>
      </c>
      <c r="E426" s="384">
        <v>7792.3</v>
      </c>
      <c r="F426" s="384">
        <v>98.8</v>
      </c>
    </row>
    <row r="427" spans="1:6" ht="15.75">
      <c r="A427" s="596"/>
      <c r="B427" s="591"/>
      <c r="C427" s="384" t="s">
        <v>301</v>
      </c>
      <c r="D427" s="384"/>
      <c r="E427" s="384"/>
      <c r="F427" s="384"/>
    </row>
    <row r="428" spans="1:6" ht="15.75">
      <c r="A428" s="596"/>
      <c r="B428" s="591"/>
      <c r="C428" s="384" t="s">
        <v>302</v>
      </c>
      <c r="D428" s="384"/>
      <c r="E428" s="384"/>
      <c r="F428" s="384"/>
    </row>
    <row r="429" spans="1:6" ht="15.75">
      <c r="A429" s="596"/>
      <c r="B429" s="591"/>
      <c r="C429" s="384" t="s">
        <v>303</v>
      </c>
      <c r="D429" s="384">
        <v>101</v>
      </c>
      <c r="E429" s="384">
        <v>100.2</v>
      </c>
      <c r="F429" s="384">
        <v>99.2</v>
      </c>
    </row>
    <row r="430" spans="1:6" ht="15.75" customHeight="1">
      <c r="A430" s="596"/>
      <c r="B430" s="590" t="s">
        <v>667</v>
      </c>
      <c r="C430" s="375" t="s">
        <v>299</v>
      </c>
      <c r="D430" s="375">
        <v>16705</v>
      </c>
      <c r="E430" s="375">
        <v>16326.6</v>
      </c>
      <c r="F430" s="384">
        <v>97.7</v>
      </c>
    </row>
    <row r="431" spans="1:6" ht="15.75">
      <c r="A431" s="596"/>
      <c r="B431" s="590"/>
      <c r="C431" s="384" t="s">
        <v>300</v>
      </c>
      <c r="D431" s="384">
        <v>14527.3</v>
      </c>
      <c r="E431" s="384">
        <v>14576.3</v>
      </c>
      <c r="F431" s="384">
        <v>100.3</v>
      </c>
    </row>
    <row r="432" spans="1:6" ht="15.75">
      <c r="A432" s="596"/>
      <c r="B432" s="590"/>
      <c r="C432" s="384" t="s">
        <v>301</v>
      </c>
      <c r="D432" s="384">
        <v>0</v>
      </c>
      <c r="E432" s="384">
        <v>0</v>
      </c>
      <c r="F432" s="384"/>
    </row>
    <row r="433" spans="1:6" ht="15.75">
      <c r="A433" s="596"/>
      <c r="B433" s="590"/>
      <c r="C433" s="384" t="s">
        <v>302</v>
      </c>
      <c r="D433" s="384">
        <v>0</v>
      </c>
      <c r="E433" s="384">
        <v>0</v>
      </c>
      <c r="F433" s="384"/>
    </row>
    <row r="434" spans="1:6" ht="15.75">
      <c r="A434" s="596"/>
      <c r="B434" s="590"/>
      <c r="C434" s="384" t="s">
        <v>303</v>
      </c>
      <c r="D434" s="384">
        <v>2177.7</v>
      </c>
      <c r="E434" s="384">
        <v>1750.3</v>
      </c>
      <c r="F434" s="384">
        <v>80.4</v>
      </c>
    </row>
    <row r="435" spans="1:6" ht="44.25" customHeight="1">
      <c r="A435" s="596"/>
      <c r="B435" s="591" t="s">
        <v>668</v>
      </c>
      <c r="C435" s="384" t="s">
        <v>299</v>
      </c>
      <c r="D435" s="384">
        <v>16208</v>
      </c>
      <c r="E435" s="384">
        <v>15829.6</v>
      </c>
      <c r="F435" s="384">
        <v>97.7</v>
      </c>
    </row>
    <row r="436" spans="1:6" ht="15.75">
      <c r="A436" s="596"/>
      <c r="B436" s="591"/>
      <c r="C436" s="384" t="s">
        <v>300</v>
      </c>
      <c r="D436" s="384">
        <v>14030.3</v>
      </c>
      <c r="E436" s="384">
        <v>14079.3</v>
      </c>
      <c r="F436" s="384">
        <v>100.3</v>
      </c>
    </row>
    <row r="437" spans="1:6" ht="15.75">
      <c r="A437" s="596"/>
      <c r="B437" s="591"/>
      <c r="C437" s="384" t="s">
        <v>301</v>
      </c>
      <c r="D437" s="384"/>
      <c r="E437" s="384"/>
      <c r="F437" s="384"/>
    </row>
    <row r="438" spans="1:6" ht="15.75">
      <c r="A438" s="596"/>
      <c r="B438" s="591"/>
      <c r="C438" s="384" t="s">
        <v>302</v>
      </c>
      <c r="D438" s="384"/>
      <c r="E438" s="384"/>
      <c r="F438" s="384"/>
    </row>
    <row r="439" spans="1:6" ht="15.75">
      <c r="A439" s="596"/>
      <c r="B439" s="591"/>
      <c r="C439" s="384" t="s">
        <v>303</v>
      </c>
      <c r="D439" s="384">
        <v>2177.7</v>
      </c>
      <c r="E439" s="384">
        <v>1750.3</v>
      </c>
      <c r="F439" s="384">
        <v>80.4</v>
      </c>
    </row>
    <row r="440" spans="1:6" ht="60" customHeight="1">
      <c r="A440" s="596"/>
      <c r="B440" s="591" t="s">
        <v>669</v>
      </c>
      <c r="C440" s="384" t="s">
        <v>299</v>
      </c>
      <c r="D440" s="384">
        <v>497</v>
      </c>
      <c r="E440" s="384">
        <v>497</v>
      </c>
      <c r="F440" s="384">
        <v>100</v>
      </c>
    </row>
    <row r="441" spans="1:6" ht="15.75">
      <c r="A441" s="596"/>
      <c r="B441" s="591"/>
      <c r="C441" s="384" t="s">
        <v>300</v>
      </c>
      <c r="D441" s="384">
        <v>497</v>
      </c>
      <c r="E441" s="384">
        <v>497</v>
      </c>
      <c r="F441" s="384">
        <v>100</v>
      </c>
    </row>
    <row r="442" spans="1:6" ht="15.75">
      <c r="A442" s="596"/>
      <c r="B442" s="591"/>
      <c r="C442" s="384" t="s">
        <v>301</v>
      </c>
      <c r="D442" s="384"/>
      <c r="E442" s="384"/>
      <c r="F442" s="384"/>
    </row>
    <row r="443" spans="1:6" ht="15.75">
      <c r="A443" s="596"/>
      <c r="B443" s="591"/>
      <c r="C443" s="384" t="s">
        <v>302</v>
      </c>
      <c r="D443" s="384"/>
      <c r="E443" s="384"/>
      <c r="F443" s="384"/>
    </row>
    <row r="444" spans="1:6" ht="15.75">
      <c r="A444" s="596"/>
      <c r="B444" s="591"/>
      <c r="C444" s="384" t="s">
        <v>303</v>
      </c>
      <c r="D444" s="384"/>
      <c r="E444" s="384"/>
      <c r="F444" s="384"/>
    </row>
    <row r="445" spans="1:6" ht="15.75" customHeight="1">
      <c r="A445" s="596"/>
      <c r="B445" s="590" t="s">
        <v>670</v>
      </c>
      <c r="C445" s="375" t="s">
        <v>299</v>
      </c>
      <c r="D445" s="375">
        <v>128855</v>
      </c>
      <c r="E445" s="375">
        <v>126990.7</v>
      </c>
      <c r="F445" s="384">
        <v>98.6</v>
      </c>
    </row>
    <row r="446" spans="1:6" ht="15.75">
      <c r="A446" s="596"/>
      <c r="B446" s="590"/>
      <c r="C446" s="384" t="s">
        <v>300</v>
      </c>
      <c r="D446" s="384">
        <v>118141</v>
      </c>
      <c r="E446" s="384">
        <v>116574.5</v>
      </c>
      <c r="F446" s="384">
        <v>98.7</v>
      </c>
    </row>
    <row r="447" spans="1:6" ht="15.75">
      <c r="A447" s="596"/>
      <c r="B447" s="590"/>
      <c r="C447" s="384" t="s">
        <v>301</v>
      </c>
      <c r="D447" s="384">
        <v>100</v>
      </c>
      <c r="E447" s="384">
        <v>100</v>
      </c>
      <c r="F447" s="384">
        <v>100</v>
      </c>
    </row>
    <row r="448" spans="1:6" ht="15.75">
      <c r="A448" s="596"/>
      <c r="B448" s="590"/>
      <c r="C448" s="384" t="s">
        <v>302</v>
      </c>
      <c r="D448" s="384">
        <v>0</v>
      </c>
      <c r="E448" s="384">
        <v>0</v>
      </c>
      <c r="F448" s="384"/>
    </row>
    <row r="449" spans="1:6" ht="15.75">
      <c r="A449" s="596"/>
      <c r="B449" s="590"/>
      <c r="C449" s="384" t="s">
        <v>303</v>
      </c>
      <c r="D449" s="384">
        <v>10613.5</v>
      </c>
      <c r="E449" s="384">
        <v>10316.2</v>
      </c>
      <c r="F449" s="384">
        <v>97.2</v>
      </c>
    </row>
    <row r="450" spans="1:6" ht="44.25" customHeight="1">
      <c r="A450" s="596"/>
      <c r="B450" s="591" t="s">
        <v>671</v>
      </c>
      <c r="C450" s="384" t="s">
        <v>299</v>
      </c>
      <c r="D450" s="384">
        <v>128198.6</v>
      </c>
      <c r="E450" s="384">
        <v>126334.7</v>
      </c>
      <c r="F450" s="384">
        <v>98.5</v>
      </c>
    </row>
    <row r="451" spans="1:6" ht="15.75">
      <c r="A451" s="596"/>
      <c r="B451" s="591"/>
      <c r="C451" s="384" t="s">
        <v>300</v>
      </c>
      <c r="D451" s="384">
        <v>117585.1</v>
      </c>
      <c r="E451" s="384">
        <v>116018.5</v>
      </c>
      <c r="F451" s="384">
        <v>98.7</v>
      </c>
    </row>
    <row r="452" spans="1:6" ht="15.75">
      <c r="A452" s="596"/>
      <c r="B452" s="591"/>
      <c r="C452" s="384" t="s">
        <v>301</v>
      </c>
      <c r="D452" s="384"/>
      <c r="E452" s="384"/>
      <c r="F452" s="384"/>
    </row>
    <row r="453" spans="1:6" ht="15.75">
      <c r="A453" s="596"/>
      <c r="B453" s="591"/>
      <c r="C453" s="384" t="s">
        <v>302</v>
      </c>
      <c r="D453" s="384"/>
      <c r="E453" s="384"/>
      <c r="F453" s="384"/>
    </row>
    <row r="454" spans="1:6" ht="15.75">
      <c r="A454" s="596"/>
      <c r="B454" s="591"/>
      <c r="C454" s="384" t="s">
        <v>303</v>
      </c>
      <c r="D454" s="384">
        <v>10613.5</v>
      </c>
      <c r="E454" s="384">
        <v>10316.2</v>
      </c>
      <c r="F454" s="384">
        <v>97.2</v>
      </c>
    </row>
    <row r="455" spans="1:6" ht="15.75" customHeight="1">
      <c r="A455" s="596"/>
      <c r="B455" s="591" t="s">
        <v>672</v>
      </c>
      <c r="C455" s="384" t="s">
        <v>299</v>
      </c>
      <c r="D455" s="384">
        <v>100</v>
      </c>
      <c r="E455" s="384">
        <v>100</v>
      </c>
      <c r="F455" s="384">
        <v>100</v>
      </c>
    </row>
    <row r="456" spans="1:6" ht="15.75">
      <c r="A456" s="596"/>
      <c r="B456" s="591"/>
      <c r="C456" s="384" t="s">
        <v>300</v>
      </c>
      <c r="D456" s="384"/>
      <c r="E456" s="384"/>
      <c r="F456" s="384"/>
    </row>
    <row r="457" spans="1:6" ht="15.75">
      <c r="A457" s="596"/>
      <c r="B457" s="591"/>
      <c r="C457" s="384" t="s">
        <v>301</v>
      </c>
      <c r="D457" s="384">
        <v>100</v>
      </c>
      <c r="E457" s="384">
        <v>100</v>
      </c>
      <c r="F457" s="384">
        <v>100</v>
      </c>
    </row>
    <row r="458" spans="1:6" ht="15.75">
      <c r="A458" s="596"/>
      <c r="B458" s="591"/>
      <c r="C458" s="384" t="s">
        <v>302</v>
      </c>
      <c r="D458" s="384"/>
      <c r="E458" s="384"/>
      <c r="F458" s="384"/>
    </row>
    <row r="459" spans="1:6" ht="15.75">
      <c r="A459" s="596"/>
      <c r="B459" s="591"/>
      <c r="C459" s="384" t="s">
        <v>303</v>
      </c>
      <c r="D459" s="384"/>
      <c r="E459" s="384"/>
      <c r="F459" s="384"/>
    </row>
    <row r="460" spans="1:6" ht="60" customHeight="1">
      <c r="A460" s="596"/>
      <c r="B460" s="591" t="s">
        <v>171</v>
      </c>
      <c r="C460" s="384" t="s">
        <v>299</v>
      </c>
      <c r="D460" s="384">
        <v>556.1</v>
      </c>
      <c r="E460" s="384">
        <v>556</v>
      </c>
      <c r="F460" s="384">
        <v>100</v>
      </c>
    </row>
    <row r="461" spans="1:6" ht="15.75">
      <c r="A461" s="596"/>
      <c r="B461" s="591"/>
      <c r="C461" s="384" t="s">
        <v>300</v>
      </c>
      <c r="D461" s="384">
        <v>556.1</v>
      </c>
      <c r="E461" s="384">
        <v>556</v>
      </c>
      <c r="F461" s="384">
        <v>100</v>
      </c>
    </row>
    <row r="462" spans="1:6" ht="15.75">
      <c r="A462" s="596"/>
      <c r="B462" s="591"/>
      <c r="C462" s="384" t="s">
        <v>301</v>
      </c>
      <c r="D462" s="384"/>
      <c r="E462" s="384"/>
      <c r="F462" s="384"/>
    </row>
    <row r="463" spans="1:6" ht="15.75">
      <c r="A463" s="596"/>
      <c r="B463" s="591"/>
      <c r="C463" s="384" t="s">
        <v>302</v>
      </c>
      <c r="D463" s="384"/>
      <c r="E463" s="384"/>
      <c r="F463" s="384"/>
    </row>
    <row r="464" spans="1:6" ht="15.75">
      <c r="A464" s="596"/>
      <c r="B464" s="591"/>
      <c r="C464" s="384" t="s">
        <v>303</v>
      </c>
      <c r="D464" s="384"/>
      <c r="E464" s="384"/>
      <c r="F464" s="384"/>
    </row>
    <row r="465" spans="1:6" ht="15.75" customHeight="1">
      <c r="A465" s="596"/>
      <c r="B465" s="590" t="s">
        <v>172</v>
      </c>
      <c r="C465" s="375" t="s">
        <v>299</v>
      </c>
      <c r="D465" s="375">
        <v>6039.1</v>
      </c>
      <c r="E465" s="375">
        <v>5935</v>
      </c>
      <c r="F465" s="384">
        <v>98.3</v>
      </c>
    </row>
    <row r="466" spans="1:6" ht="15.75">
      <c r="A466" s="596"/>
      <c r="B466" s="590"/>
      <c r="C466" s="384" t="s">
        <v>300</v>
      </c>
      <c r="D466" s="384">
        <v>5362.7</v>
      </c>
      <c r="E466" s="384">
        <v>5322</v>
      </c>
      <c r="F466" s="384">
        <v>99.2</v>
      </c>
    </row>
    <row r="467" spans="1:6" ht="15.75">
      <c r="A467" s="596"/>
      <c r="B467" s="590"/>
      <c r="C467" s="384" t="s">
        <v>301</v>
      </c>
      <c r="D467" s="384">
        <v>0</v>
      </c>
      <c r="E467" s="384">
        <v>0</v>
      </c>
      <c r="F467" s="384"/>
    </row>
    <row r="468" spans="1:6" ht="15.75">
      <c r="A468" s="596"/>
      <c r="B468" s="590"/>
      <c r="C468" s="384" t="s">
        <v>302</v>
      </c>
      <c r="D468" s="384">
        <v>0</v>
      </c>
      <c r="E468" s="384">
        <v>0</v>
      </c>
      <c r="F468" s="384"/>
    </row>
    <row r="469" spans="1:6" ht="15.75">
      <c r="A469" s="596"/>
      <c r="B469" s="590"/>
      <c r="C469" s="384" t="s">
        <v>303</v>
      </c>
      <c r="D469" s="384">
        <v>676.4</v>
      </c>
      <c r="E469" s="384">
        <v>613</v>
      </c>
      <c r="F469" s="384">
        <v>90.6</v>
      </c>
    </row>
    <row r="470" spans="1:6" ht="44.25" customHeight="1">
      <c r="A470" s="596"/>
      <c r="B470" s="591" t="s">
        <v>173</v>
      </c>
      <c r="C470" s="384" t="s">
        <v>299</v>
      </c>
      <c r="D470" s="384">
        <v>6039.1</v>
      </c>
      <c r="E470" s="384">
        <v>5935</v>
      </c>
      <c r="F470" s="384">
        <v>98.3</v>
      </c>
    </row>
    <row r="471" spans="1:6" ht="15.75">
      <c r="A471" s="596"/>
      <c r="B471" s="591"/>
      <c r="C471" s="384" t="s">
        <v>300</v>
      </c>
      <c r="D471" s="384">
        <v>5362.7</v>
      </c>
      <c r="E471" s="384">
        <v>5322</v>
      </c>
      <c r="F471" s="384">
        <v>99.2</v>
      </c>
    </row>
    <row r="472" spans="1:6" ht="15.75">
      <c r="A472" s="596"/>
      <c r="B472" s="591"/>
      <c r="C472" s="384" t="s">
        <v>301</v>
      </c>
      <c r="D472" s="384"/>
      <c r="E472" s="384"/>
      <c r="F472" s="384"/>
    </row>
    <row r="473" spans="1:6" ht="15.75">
      <c r="A473" s="596"/>
      <c r="B473" s="591"/>
      <c r="C473" s="384" t="s">
        <v>302</v>
      </c>
      <c r="D473" s="384"/>
      <c r="E473" s="384"/>
      <c r="F473" s="384"/>
    </row>
    <row r="474" spans="1:6" ht="15.75">
      <c r="A474" s="596"/>
      <c r="B474" s="591"/>
      <c r="C474" s="384" t="s">
        <v>303</v>
      </c>
      <c r="D474" s="384">
        <v>676.4</v>
      </c>
      <c r="E474" s="384">
        <v>613</v>
      </c>
      <c r="F474" s="384">
        <v>90.6</v>
      </c>
    </row>
    <row r="475" spans="1:6" ht="15.75" customHeight="1">
      <c r="A475" s="596"/>
      <c r="B475" s="590" t="s">
        <v>174</v>
      </c>
      <c r="C475" s="375" t="s">
        <v>299</v>
      </c>
      <c r="D475" s="375">
        <v>823</v>
      </c>
      <c r="E475" s="375">
        <v>765.5</v>
      </c>
      <c r="F475" s="384">
        <v>93</v>
      </c>
    </row>
    <row r="476" spans="1:6" ht="15.75">
      <c r="A476" s="596"/>
      <c r="B476" s="590"/>
      <c r="C476" s="384" t="s">
        <v>300</v>
      </c>
      <c r="D476" s="384">
        <v>823</v>
      </c>
      <c r="E476" s="384">
        <v>765.5</v>
      </c>
      <c r="F476" s="384">
        <v>93</v>
      </c>
    </row>
    <row r="477" spans="1:6" ht="15.75">
      <c r="A477" s="596"/>
      <c r="B477" s="590"/>
      <c r="C477" s="384" t="s">
        <v>301</v>
      </c>
      <c r="D477" s="384">
        <v>0</v>
      </c>
      <c r="E477" s="384">
        <v>0</v>
      </c>
      <c r="F477" s="384"/>
    </row>
    <row r="478" spans="1:6" ht="15.75">
      <c r="A478" s="596"/>
      <c r="B478" s="590"/>
      <c r="C478" s="384" t="s">
        <v>302</v>
      </c>
      <c r="D478" s="384">
        <v>0</v>
      </c>
      <c r="E478" s="384">
        <v>0</v>
      </c>
      <c r="F478" s="384"/>
    </row>
    <row r="479" spans="1:6" ht="15.75">
      <c r="A479" s="596"/>
      <c r="B479" s="590"/>
      <c r="C479" s="384" t="s">
        <v>303</v>
      </c>
      <c r="D479" s="384">
        <v>0</v>
      </c>
      <c r="E479" s="384">
        <v>0</v>
      </c>
      <c r="F479" s="384"/>
    </row>
    <row r="480" spans="1:6" ht="15.75" customHeight="1">
      <c r="A480" s="596"/>
      <c r="B480" s="591" t="s">
        <v>175</v>
      </c>
      <c r="C480" s="384" t="s">
        <v>299</v>
      </c>
      <c r="D480" s="384">
        <v>823</v>
      </c>
      <c r="E480" s="384">
        <v>765.5</v>
      </c>
      <c r="F480" s="384">
        <v>93</v>
      </c>
    </row>
    <row r="481" spans="1:6" ht="15.75">
      <c r="A481" s="596"/>
      <c r="B481" s="591"/>
      <c r="C481" s="384" t="s">
        <v>300</v>
      </c>
      <c r="D481" s="384">
        <v>823</v>
      </c>
      <c r="E481" s="384">
        <v>765.5</v>
      </c>
      <c r="F481" s="384">
        <v>93</v>
      </c>
    </row>
    <row r="482" spans="1:6" ht="15.75">
      <c r="A482" s="596"/>
      <c r="B482" s="591"/>
      <c r="C482" s="384" t="s">
        <v>301</v>
      </c>
      <c r="D482" s="384"/>
      <c r="E482" s="384"/>
      <c r="F482" s="384"/>
    </row>
    <row r="483" spans="1:6" ht="15.75">
      <c r="A483" s="596"/>
      <c r="B483" s="591"/>
      <c r="C483" s="384" t="s">
        <v>302</v>
      </c>
      <c r="D483" s="384"/>
      <c r="E483" s="384"/>
      <c r="F483" s="384"/>
    </row>
    <row r="484" spans="1:6" ht="15.75">
      <c r="A484" s="596"/>
      <c r="B484" s="591"/>
      <c r="C484" s="384" t="s">
        <v>303</v>
      </c>
      <c r="D484" s="384"/>
      <c r="E484" s="384"/>
      <c r="F484" s="384"/>
    </row>
    <row r="485" spans="1:6" ht="28.5" customHeight="1">
      <c r="A485" s="596"/>
      <c r="B485" s="590" t="s">
        <v>176</v>
      </c>
      <c r="C485" s="375" t="s">
        <v>299</v>
      </c>
      <c r="D485" s="375">
        <v>38271.3</v>
      </c>
      <c r="E485" s="375">
        <v>37924</v>
      </c>
      <c r="F485" s="384">
        <v>99.1</v>
      </c>
    </row>
    <row r="486" spans="1:6" ht="15.75">
      <c r="A486" s="596"/>
      <c r="B486" s="590"/>
      <c r="C486" s="384" t="s">
        <v>300</v>
      </c>
      <c r="D486" s="384">
        <v>38271.3</v>
      </c>
      <c r="E486" s="384">
        <v>37924</v>
      </c>
      <c r="F486" s="384">
        <v>99.1</v>
      </c>
    </row>
    <row r="487" spans="1:6" ht="15.75">
      <c r="A487" s="596"/>
      <c r="B487" s="590"/>
      <c r="C487" s="384" t="s">
        <v>301</v>
      </c>
      <c r="D487" s="384">
        <v>0</v>
      </c>
      <c r="E487" s="384">
        <v>0</v>
      </c>
      <c r="F487" s="384"/>
    </row>
    <row r="488" spans="1:6" ht="15.75">
      <c r="A488" s="596"/>
      <c r="B488" s="590"/>
      <c r="C488" s="384" t="s">
        <v>302</v>
      </c>
      <c r="D488" s="384">
        <v>0</v>
      </c>
      <c r="E488" s="384">
        <v>0</v>
      </c>
      <c r="F488" s="384"/>
    </row>
    <row r="489" spans="1:6" ht="15.75">
      <c r="A489" s="596"/>
      <c r="B489" s="590"/>
      <c r="C489" s="384" t="s">
        <v>303</v>
      </c>
      <c r="D489" s="384">
        <v>0</v>
      </c>
      <c r="E489" s="384">
        <v>0</v>
      </c>
      <c r="F489" s="384"/>
    </row>
    <row r="490" spans="1:6" ht="15.75" customHeight="1">
      <c r="A490" s="596"/>
      <c r="B490" s="591" t="s">
        <v>177</v>
      </c>
      <c r="C490" s="384" t="s">
        <v>299</v>
      </c>
      <c r="D490" s="384">
        <v>4481</v>
      </c>
      <c r="E490" s="384">
        <v>4490.5</v>
      </c>
      <c r="F490" s="384">
        <v>100.2</v>
      </c>
    </row>
    <row r="491" spans="1:6" ht="15.75">
      <c r="A491" s="596"/>
      <c r="B491" s="591"/>
      <c r="C491" s="384" t="s">
        <v>300</v>
      </c>
      <c r="D491" s="384">
        <v>4481</v>
      </c>
      <c r="E491" s="384">
        <v>4490.5</v>
      </c>
      <c r="F491" s="384">
        <v>100.2</v>
      </c>
    </row>
    <row r="492" spans="1:6" ht="15.75">
      <c r="A492" s="596"/>
      <c r="B492" s="591"/>
      <c r="C492" s="384" t="s">
        <v>301</v>
      </c>
      <c r="D492" s="384"/>
      <c r="E492" s="384"/>
      <c r="F492" s="384"/>
    </row>
    <row r="493" spans="1:6" ht="15.75">
      <c r="A493" s="596"/>
      <c r="B493" s="591"/>
      <c r="C493" s="384" t="s">
        <v>302</v>
      </c>
      <c r="D493" s="384"/>
      <c r="E493" s="384"/>
      <c r="F493" s="384"/>
    </row>
    <row r="494" spans="1:6" ht="15.75">
      <c r="A494" s="596"/>
      <c r="B494" s="591"/>
      <c r="C494" s="384" t="s">
        <v>303</v>
      </c>
      <c r="D494" s="384"/>
      <c r="E494" s="384"/>
      <c r="F494" s="384"/>
    </row>
    <row r="495" spans="1:6" ht="15.75" customHeight="1">
      <c r="A495" s="596"/>
      <c r="B495" s="591" t="s">
        <v>178</v>
      </c>
      <c r="C495" s="384" t="s">
        <v>299</v>
      </c>
      <c r="D495" s="384">
        <v>9379.9</v>
      </c>
      <c r="E495" s="384">
        <v>9269.9</v>
      </c>
      <c r="F495" s="384">
        <v>98.8</v>
      </c>
    </row>
    <row r="496" spans="1:6" ht="15.75">
      <c r="A496" s="596"/>
      <c r="B496" s="591"/>
      <c r="C496" s="384" t="s">
        <v>300</v>
      </c>
      <c r="D496" s="384">
        <v>9379.9</v>
      </c>
      <c r="E496" s="384">
        <v>9269.9</v>
      </c>
      <c r="F496" s="384">
        <v>98.8</v>
      </c>
    </row>
    <row r="497" spans="1:6" ht="15.75">
      <c r="A497" s="596"/>
      <c r="B497" s="591"/>
      <c r="C497" s="384" t="s">
        <v>301</v>
      </c>
      <c r="D497" s="384"/>
      <c r="E497" s="384"/>
      <c r="F497" s="384"/>
    </row>
    <row r="498" spans="1:6" ht="15.75">
      <c r="A498" s="596"/>
      <c r="B498" s="591"/>
      <c r="C498" s="384" t="s">
        <v>302</v>
      </c>
      <c r="D498" s="384"/>
      <c r="E498" s="384"/>
      <c r="F498" s="384"/>
    </row>
    <row r="499" spans="1:6" ht="15.75">
      <c r="A499" s="596"/>
      <c r="B499" s="591"/>
      <c r="C499" s="384" t="s">
        <v>303</v>
      </c>
      <c r="D499" s="384"/>
      <c r="E499" s="384"/>
      <c r="F499" s="384"/>
    </row>
    <row r="500" spans="1:6" ht="28.5" customHeight="1">
      <c r="A500" s="596"/>
      <c r="B500" s="591" t="s">
        <v>179</v>
      </c>
      <c r="C500" s="384" t="s">
        <v>299</v>
      </c>
      <c r="D500" s="384">
        <v>365.8</v>
      </c>
      <c r="E500" s="384">
        <v>356.1</v>
      </c>
      <c r="F500" s="384">
        <v>97.3</v>
      </c>
    </row>
    <row r="501" spans="1:6" ht="15.75">
      <c r="A501" s="596"/>
      <c r="B501" s="591"/>
      <c r="C501" s="384" t="s">
        <v>300</v>
      </c>
      <c r="D501" s="384">
        <v>365.8</v>
      </c>
      <c r="E501" s="384">
        <v>356.1</v>
      </c>
      <c r="F501" s="384">
        <v>97.3</v>
      </c>
    </row>
    <row r="502" spans="1:6" ht="15.75">
      <c r="A502" s="596"/>
      <c r="B502" s="591"/>
      <c r="C502" s="384" t="s">
        <v>301</v>
      </c>
      <c r="D502" s="384"/>
      <c r="E502" s="384"/>
      <c r="F502" s="384"/>
    </row>
    <row r="503" spans="1:6" ht="15.75">
      <c r="A503" s="596"/>
      <c r="B503" s="591"/>
      <c r="C503" s="384" t="s">
        <v>302</v>
      </c>
      <c r="D503" s="384"/>
      <c r="E503" s="384"/>
      <c r="F503" s="384"/>
    </row>
    <row r="504" spans="1:6" ht="15.75">
      <c r="A504" s="596"/>
      <c r="B504" s="591"/>
      <c r="C504" s="384" t="s">
        <v>303</v>
      </c>
      <c r="D504" s="384"/>
      <c r="E504" s="384"/>
      <c r="F504" s="384"/>
    </row>
    <row r="505" spans="1:6" ht="15.75" customHeight="1">
      <c r="A505" s="596"/>
      <c r="B505" s="591" t="s">
        <v>180</v>
      </c>
      <c r="C505" s="384" t="s">
        <v>299</v>
      </c>
      <c r="D505" s="384">
        <v>24044.6</v>
      </c>
      <c r="E505" s="384">
        <v>23807.5</v>
      </c>
      <c r="F505" s="384">
        <v>99</v>
      </c>
    </row>
    <row r="506" spans="1:6" ht="15.75">
      <c r="A506" s="596"/>
      <c r="B506" s="591"/>
      <c r="C506" s="384" t="s">
        <v>300</v>
      </c>
      <c r="D506" s="384">
        <v>24044.6</v>
      </c>
      <c r="E506" s="384">
        <v>23807.5</v>
      </c>
      <c r="F506" s="384">
        <v>99</v>
      </c>
    </row>
    <row r="507" spans="1:6" ht="15.75">
      <c r="A507" s="596"/>
      <c r="B507" s="591"/>
      <c r="C507" s="384" t="s">
        <v>301</v>
      </c>
      <c r="D507" s="384"/>
      <c r="E507" s="384"/>
      <c r="F507" s="384"/>
    </row>
    <row r="508" spans="1:6" ht="15.75">
      <c r="A508" s="596"/>
      <c r="B508" s="591"/>
      <c r="C508" s="384" t="s">
        <v>302</v>
      </c>
      <c r="D508" s="384"/>
      <c r="E508" s="384"/>
      <c r="F508" s="384"/>
    </row>
    <row r="509" spans="1:6" ht="15.75">
      <c r="A509" s="596"/>
      <c r="B509" s="591"/>
      <c r="C509" s="384" t="s">
        <v>303</v>
      </c>
      <c r="D509" s="384"/>
      <c r="E509" s="384"/>
      <c r="F509" s="384"/>
    </row>
    <row r="510" spans="1:6" ht="63" customHeight="1">
      <c r="A510" s="626" t="s">
        <v>193</v>
      </c>
      <c r="B510" s="626" t="s">
        <v>206</v>
      </c>
      <c r="C510" s="658" t="s">
        <v>299</v>
      </c>
      <c r="D510" s="674">
        <v>922270.1</v>
      </c>
      <c r="E510" s="674">
        <v>884866.7</v>
      </c>
      <c r="F510" s="674">
        <v>95.94442018666766</v>
      </c>
    </row>
    <row r="511" spans="1:6" ht="15.75">
      <c r="A511" s="626"/>
      <c r="B511" s="626"/>
      <c r="C511" s="627" t="s">
        <v>300</v>
      </c>
      <c r="D511" s="674">
        <v>1320</v>
      </c>
      <c r="E511" s="674">
        <v>1320</v>
      </c>
      <c r="F511" s="674">
        <v>100</v>
      </c>
    </row>
    <row r="512" spans="1:6" ht="15.75">
      <c r="A512" s="626"/>
      <c r="B512" s="626"/>
      <c r="C512" s="627" t="s">
        <v>301</v>
      </c>
      <c r="D512" s="674">
        <v>0</v>
      </c>
      <c r="E512" s="674">
        <v>0</v>
      </c>
      <c r="F512" s="674">
        <v>0</v>
      </c>
    </row>
    <row r="513" spans="1:6" ht="15.75">
      <c r="A513" s="626"/>
      <c r="B513" s="626"/>
      <c r="C513" s="658" t="s">
        <v>302</v>
      </c>
      <c r="D513" s="674">
        <v>183502</v>
      </c>
      <c r="E513" s="674">
        <v>183502</v>
      </c>
      <c r="F513" s="674">
        <v>100</v>
      </c>
    </row>
    <row r="514" spans="1:6" ht="15.75">
      <c r="A514" s="626"/>
      <c r="B514" s="626"/>
      <c r="C514" s="627" t="s">
        <v>368</v>
      </c>
      <c r="D514" s="674">
        <v>676110.7</v>
      </c>
      <c r="E514" s="674">
        <v>631962.2</v>
      </c>
      <c r="F514" s="674">
        <v>93.47022610350642</v>
      </c>
    </row>
    <row r="515" spans="1:6" ht="15.75">
      <c r="A515" s="626"/>
      <c r="B515" s="626"/>
      <c r="C515" s="627" t="s">
        <v>303</v>
      </c>
      <c r="D515" s="674">
        <v>61337.4</v>
      </c>
      <c r="E515" s="674">
        <v>68082.5</v>
      </c>
      <c r="F515" s="674">
        <v>110.99671652205669</v>
      </c>
    </row>
    <row r="516" spans="1:6" ht="78.75" customHeight="1">
      <c r="A516" s="616" t="s">
        <v>1186</v>
      </c>
      <c r="B516" s="616" t="s">
        <v>182</v>
      </c>
      <c r="C516" s="88" t="s">
        <v>299</v>
      </c>
      <c r="D516" s="88">
        <v>917362.1</v>
      </c>
      <c r="E516" s="88">
        <v>879958.7</v>
      </c>
      <c r="F516" s="376">
        <v>95.92272233614185</v>
      </c>
    </row>
    <row r="517" spans="1:6" ht="15.75">
      <c r="A517" s="616"/>
      <c r="B517" s="616"/>
      <c r="C517" s="88" t="s">
        <v>300</v>
      </c>
      <c r="D517" s="88">
        <v>0</v>
      </c>
      <c r="E517" s="88">
        <v>0</v>
      </c>
      <c r="F517" s="376">
        <v>0</v>
      </c>
    </row>
    <row r="518" spans="1:6" ht="15.75">
      <c r="A518" s="616"/>
      <c r="B518" s="616"/>
      <c r="C518" s="88" t="s">
        <v>301</v>
      </c>
      <c r="D518" s="88">
        <v>0</v>
      </c>
      <c r="E518" s="88">
        <v>0</v>
      </c>
      <c r="F518" s="376">
        <v>0</v>
      </c>
    </row>
    <row r="519" spans="1:6" ht="15.75">
      <c r="A519" s="616"/>
      <c r="B519" s="616"/>
      <c r="C519" s="88" t="s">
        <v>302</v>
      </c>
      <c r="D519" s="88">
        <v>179914</v>
      </c>
      <c r="E519" s="88">
        <v>179914</v>
      </c>
      <c r="F519" s="376">
        <v>100</v>
      </c>
    </row>
    <row r="520" spans="1:6" ht="15.75">
      <c r="A520" s="616"/>
      <c r="B520" s="616"/>
      <c r="C520" s="88" t="s">
        <v>368</v>
      </c>
      <c r="D520" s="88">
        <v>676110.7</v>
      </c>
      <c r="E520" s="88">
        <v>631962.2</v>
      </c>
      <c r="F520" s="376">
        <v>93.47022610350642</v>
      </c>
    </row>
    <row r="521" spans="1:6" ht="15.75">
      <c r="A521" s="616"/>
      <c r="B521" s="616"/>
      <c r="C521" s="88" t="s">
        <v>303</v>
      </c>
      <c r="D521" s="88">
        <v>61337.4</v>
      </c>
      <c r="E521" s="88">
        <v>68082.5</v>
      </c>
      <c r="F521" s="376">
        <v>110.99671652205669</v>
      </c>
    </row>
    <row r="522" spans="1:6" ht="110.25" customHeight="1">
      <c r="A522" s="616" t="s">
        <v>402</v>
      </c>
      <c r="B522" s="616" t="s">
        <v>183</v>
      </c>
      <c r="C522" s="88" t="s">
        <v>299</v>
      </c>
      <c r="D522" s="88">
        <v>917362.1</v>
      </c>
      <c r="E522" s="88">
        <v>879958.7</v>
      </c>
      <c r="F522" s="376">
        <v>95.92272233614185</v>
      </c>
    </row>
    <row r="523" spans="1:6" ht="15.75">
      <c r="A523" s="616"/>
      <c r="B523" s="616"/>
      <c r="C523" s="88" t="s">
        <v>300</v>
      </c>
      <c r="D523" s="88">
        <v>0</v>
      </c>
      <c r="E523" s="88">
        <v>0</v>
      </c>
      <c r="F523" s="376">
        <v>0</v>
      </c>
    </row>
    <row r="524" spans="1:6" ht="15.75">
      <c r="A524" s="616"/>
      <c r="B524" s="616"/>
      <c r="C524" s="88" t="s">
        <v>301</v>
      </c>
      <c r="D524" s="88">
        <v>0</v>
      </c>
      <c r="E524" s="88">
        <v>0</v>
      </c>
      <c r="F524" s="376">
        <v>0</v>
      </c>
    </row>
    <row r="525" spans="1:6" ht="15.75">
      <c r="A525" s="616"/>
      <c r="B525" s="616"/>
      <c r="C525" s="88" t="s">
        <v>302</v>
      </c>
      <c r="D525" s="88">
        <v>179914</v>
      </c>
      <c r="E525" s="88">
        <v>179914</v>
      </c>
      <c r="F525" s="376">
        <v>100</v>
      </c>
    </row>
    <row r="526" spans="1:6" ht="15.75">
      <c r="A526" s="616"/>
      <c r="B526" s="616"/>
      <c r="C526" s="88" t="s">
        <v>368</v>
      </c>
      <c r="D526" s="88">
        <v>676110.7</v>
      </c>
      <c r="E526" s="88">
        <v>631962.2</v>
      </c>
      <c r="F526" s="376">
        <v>93.47022610350642</v>
      </c>
    </row>
    <row r="527" spans="1:6" ht="15.75">
      <c r="A527" s="616"/>
      <c r="B527" s="616"/>
      <c r="C527" s="88" t="s">
        <v>303</v>
      </c>
      <c r="D527" s="88">
        <v>61337.4</v>
      </c>
      <c r="E527" s="88">
        <v>68082.5</v>
      </c>
      <c r="F527" s="376">
        <v>110.99671652205669</v>
      </c>
    </row>
    <row r="528" spans="1:6" ht="47.25" customHeight="1">
      <c r="A528" s="616" t="s">
        <v>591</v>
      </c>
      <c r="B528" s="616" t="s">
        <v>184</v>
      </c>
      <c r="C528" s="88" t="s">
        <v>299</v>
      </c>
      <c r="D528" s="88">
        <v>1320</v>
      </c>
      <c r="E528" s="88">
        <v>1320</v>
      </c>
      <c r="F528" s="376">
        <v>100</v>
      </c>
    </row>
    <row r="529" spans="1:6" ht="15.75">
      <c r="A529" s="616"/>
      <c r="B529" s="616"/>
      <c r="C529" s="88" t="s">
        <v>300</v>
      </c>
      <c r="D529" s="88">
        <v>1320</v>
      </c>
      <c r="E529" s="88">
        <v>1320</v>
      </c>
      <c r="F529" s="376">
        <v>100</v>
      </c>
    </row>
    <row r="530" spans="1:6" ht="15.75">
      <c r="A530" s="616"/>
      <c r="B530" s="616"/>
      <c r="C530" s="88" t="s">
        <v>301</v>
      </c>
      <c r="D530" s="88">
        <v>0</v>
      </c>
      <c r="E530" s="88">
        <v>0</v>
      </c>
      <c r="F530" s="376">
        <v>0</v>
      </c>
    </row>
    <row r="531" spans="1:6" ht="15.75">
      <c r="A531" s="616"/>
      <c r="B531" s="616"/>
      <c r="C531" s="88" t="s">
        <v>302</v>
      </c>
      <c r="D531" s="88">
        <v>0</v>
      </c>
      <c r="E531" s="88">
        <v>0</v>
      </c>
      <c r="F531" s="376">
        <v>0</v>
      </c>
    </row>
    <row r="532" spans="1:6" ht="15.75">
      <c r="A532" s="616"/>
      <c r="B532" s="616"/>
      <c r="C532" s="88" t="s">
        <v>368</v>
      </c>
      <c r="D532" s="88">
        <v>0</v>
      </c>
      <c r="E532" s="88">
        <v>0</v>
      </c>
      <c r="F532" s="376">
        <v>0</v>
      </c>
    </row>
    <row r="533" spans="1:6" ht="15.75">
      <c r="A533" s="616"/>
      <c r="B533" s="616"/>
      <c r="C533" s="88" t="s">
        <v>303</v>
      </c>
      <c r="D533" s="88">
        <v>0</v>
      </c>
      <c r="E533" s="88">
        <v>0</v>
      </c>
      <c r="F533" s="376">
        <v>0</v>
      </c>
    </row>
    <row r="534" spans="1:6" ht="47.25" customHeight="1">
      <c r="A534" s="616" t="s">
        <v>1190</v>
      </c>
      <c r="B534" s="616" t="s">
        <v>185</v>
      </c>
      <c r="C534" s="88" t="s">
        <v>299</v>
      </c>
      <c r="D534" s="88">
        <v>1320</v>
      </c>
      <c r="E534" s="88">
        <v>1320</v>
      </c>
      <c r="F534" s="376">
        <v>100</v>
      </c>
    </row>
    <row r="535" spans="1:6" ht="15.75">
      <c r="A535" s="616"/>
      <c r="B535" s="616"/>
      <c r="C535" s="88" t="s">
        <v>300</v>
      </c>
      <c r="D535" s="88">
        <v>1320</v>
      </c>
      <c r="E535" s="88">
        <v>1320</v>
      </c>
      <c r="F535" s="376">
        <v>100</v>
      </c>
    </row>
    <row r="536" spans="1:6" ht="15.75">
      <c r="A536" s="616"/>
      <c r="B536" s="616"/>
      <c r="C536" s="88" t="s">
        <v>301</v>
      </c>
      <c r="D536" s="88">
        <v>0</v>
      </c>
      <c r="E536" s="88">
        <v>0</v>
      </c>
      <c r="F536" s="376">
        <v>0</v>
      </c>
    </row>
    <row r="537" spans="1:6" ht="15.75">
      <c r="A537" s="616"/>
      <c r="B537" s="616"/>
      <c r="C537" s="88" t="s">
        <v>302</v>
      </c>
      <c r="D537" s="88">
        <v>0</v>
      </c>
      <c r="E537" s="88">
        <v>0</v>
      </c>
      <c r="F537" s="376">
        <v>0</v>
      </c>
    </row>
    <row r="538" spans="1:6" ht="15.75">
      <c r="A538" s="616"/>
      <c r="B538" s="616"/>
      <c r="C538" s="88" t="s">
        <v>368</v>
      </c>
      <c r="D538" s="88">
        <v>0</v>
      </c>
      <c r="E538" s="88">
        <v>0</v>
      </c>
      <c r="F538" s="376">
        <v>0</v>
      </c>
    </row>
    <row r="539" spans="1:6" ht="15.75">
      <c r="A539" s="616"/>
      <c r="B539" s="616"/>
      <c r="C539" s="88" t="s">
        <v>303</v>
      </c>
      <c r="D539" s="88">
        <v>0</v>
      </c>
      <c r="E539" s="88">
        <v>0</v>
      </c>
      <c r="F539" s="376">
        <v>0</v>
      </c>
    </row>
    <row r="540" spans="1:6" ht="78.75" customHeight="1">
      <c r="A540" s="616" t="s">
        <v>595</v>
      </c>
      <c r="B540" s="616" t="s">
        <v>186</v>
      </c>
      <c r="C540" s="88" t="s">
        <v>299</v>
      </c>
      <c r="D540" s="88">
        <v>3588</v>
      </c>
      <c r="E540" s="88">
        <v>3588</v>
      </c>
      <c r="F540" s="376">
        <v>100</v>
      </c>
    </row>
    <row r="541" spans="1:6" ht="15.75">
      <c r="A541" s="616"/>
      <c r="B541" s="616"/>
      <c r="C541" s="88" t="s">
        <v>300</v>
      </c>
      <c r="D541" s="88">
        <v>0</v>
      </c>
      <c r="E541" s="88">
        <v>0</v>
      </c>
      <c r="F541" s="376">
        <v>0</v>
      </c>
    </row>
    <row r="542" spans="1:6" ht="15.75">
      <c r="A542" s="616"/>
      <c r="B542" s="616"/>
      <c r="C542" s="88" t="s">
        <v>301</v>
      </c>
      <c r="D542" s="88">
        <v>0</v>
      </c>
      <c r="E542" s="88">
        <v>0</v>
      </c>
      <c r="F542" s="376">
        <v>0</v>
      </c>
    </row>
    <row r="543" spans="1:6" ht="15.75">
      <c r="A543" s="616"/>
      <c r="B543" s="616"/>
      <c r="C543" s="88" t="s">
        <v>302</v>
      </c>
      <c r="D543" s="88">
        <v>3588</v>
      </c>
      <c r="E543" s="88">
        <v>3588</v>
      </c>
      <c r="F543" s="376">
        <v>100</v>
      </c>
    </row>
    <row r="544" spans="1:6" ht="15.75">
      <c r="A544" s="616"/>
      <c r="B544" s="616"/>
      <c r="C544" s="88" t="s">
        <v>368</v>
      </c>
      <c r="D544" s="88">
        <v>0</v>
      </c>
      <c r="E544" s="88">
        <v>0</v>
      </c>
      <c r="F544" s="376">
        <v>0</v>
      </c>
    </row>
    <row r="545" spans="1:6" ht="15.75">
      <c r="A545" s="616"/>
      <c r="B545" s="616"/>
      <c r="C545" s="88" t="s">
        <v>303</v>
      </c>
      <c r="D545" s="88">
        <v>0</v>
      </c>
      <c r="E545" s="88">
        <v>0</v>
      </c>
      <c r="F545" s="376">
        <v>0</v>
      </c>
    </row>
    <row r="546" spans="1:6" ht="47.25" customHeight="1">
      <c r="A546" s="616" t="s">
        <v>597</v>
      </c>
      <c r="B546" s="616" t="s">
        <v>187</v>
      </c>
      <c r="C546" s="88" t="s">
        <v>299</v>
      </c>
      <c r="D546" s="88">
        <v>3588</v>
      </c>
      <c r="E546" s="88">
        <v>3588</v>
      </c>
      <c r="F546" s="376">
        <v>100</v>
      </c>
    </row>
    <row r="547" spans="1:6" ht="15.75">
      <c r="A547" s="616"/>
      <c r="B547" s="616"/>
      <c r="C547" s="88" t="s">
        <v>300</v>
      </c>
      <c r="D547" s="88">
        <v>0</v>
      </c>
      <c r="E547" s="88">
        <v>0</v>
      </c>
      <c r="F547" s="376">
        <v>0</v>
      </c>
    </row>
    <row r="548" spans="1:6" ht="15.75">
      <c r="A548" s="616"/>
      <c r="B548" s="616"/>
      <c r="C548" s="88" t="s">
        <v>301</v>
      </c>
      <c r="D548" s="88">
        <v>0</v>
      </c>
      <c r="E548" s="88">
        <v>0</v>
      </c>
      <c r="F548" s="376">
        <v>0</v>
      </c>
    </row>
    <row r="549" spans="1:6" ht="15.75">
      <c r="A549" s="616"/>
      <c r="B549" s="616"/>
      <c r="C549" s="88" t="s">
        <v>302</v>
      </c>
      <c r="D549" s="88">
        <v>3588</v>
      </c>
      <c r="E549" s="88">
        <v>3588</v>
      </c>
      <c r="F549" s="376">
        <v>100</v>
      </c>
    </row>
    <row r="550" spans="1:6" ht="15.75">
      <c r="A550" s="616"/>
      <c r="B550" s="616"/>
      <c r="C550" s="88" t="s">
        <v>368</v>
      </c>
      <c r="D550" s="88">
        <v>0</v>
      </c>
      <c r="E550" s="88">
        <v>0</v>
      </c>
      <c r="F550" s="376">
        <v>0</v>
      </c>
    </row>
    <row r="551" spans="1:6" ht="15.75">
      <c r="A551" s="616"/>
      <c r="B551" s="616"/>
      <c r="C551" s="88" t="s">
        <v>303</v>
      </c>
      <c r="D551" s="88">
        <v>0</v>
      </c>
      <c r="E551" s="88">
        <v>0</v>
      </c>
      <c r="F551" s="376">
        <v>0</v>
      </c>
    </row>
    <row r="552" spans="1:6" s="405" customFormat="1" ht="46.5" customHeight="1">
      <c r="A552" s="667" t="s">
        <v>194</v>
      </c>
      <c r="B552" s="667" t="s">
        <v>1339</v>
      </c>
      <c r="C552" s="627" t="s">
        <v>299</v>
      </c>
      <c r="D552" s="627">
        <f>D553+D554+D555+D556</f>
        <v>572741.2</v>
      </c>
      <c r="E552" s="668">
        <f>E553+E554+E555+E556</f>
        <v>518807.04000000004</v>
      </c>
      <c r="F552" s="668">
        <f>E552/D552*100</f>
        <v>90.58315343823705</v>
      </c>
    </row>
    <row r="553" spans="1:6" s="405" customFormat="1" ht="15.75">
      <c r="A553" s="667"/>
      <c r="B553" s="672"/>
      <c r="C553" s="627" t="s">
        <v>300</v>
      </c>
      <c r="D553" s="627">
        <f>D558+D748+D768+D793+D813</f>
        <v>36779</v>
      </c>
      <c r="E553" s="668">
        <f>E558+E748+E768+E793+E813</f>
        <v>37611.68</v>
      </c>
      <c r="F553" s="668">
        <f aca="true" t="shared" si="2" ref="F553:F616">E553/D553*100</f>
        <v>102.26400935316349</v>
      </c>
    </row>
    <row r="554" spans="1:6" s="405" customFormat="1" ht="15.75">
      <c r="A554" s="667"/>
      <c r="B554" s="672"/>
      <c r="C554" s="627" t="s">
        <v>302</v>
      </c>
      <c r="D554" s="627">
        <f aca="true" t="shared" si="3" ref="D554:E556">D559+D739+D749+D769+D794+D814</f>
        <v>322461.2</v>
      </c>
      <c r="E554" s="668">
        <f t="shared" si="3"/>
        <v>314340.97000000003</v>
      </c>
      <c r="F554" s="668">
        <f t="shared" si="2"/>
        <v>97.48179625951899</v>
      </c>
    </row>
    <row r="555" spans="1:6" s="405" customFormat="1" ht="15.75">
      <c r="A555" s="667"/>
      <c r="B555" s="672"/>
      <c r="C555" s="627" t="s">
        <v>301</v>
      </c>
      <c r="D555" s="627">
        <f t="shared" si="3"/>
        <v>201149</v>
      </c>
      <c r="E555" s="668">
        <f t="shared" si="3"/>
        <v>154017.41000000003</v>
      </c>
      <c r="F555" s="668">
        <f t="shared" si="2"/>
        <v>76.56881714549912</v>
      </c>
    </row>
    <row r="556" spans="1:6" s="405" customFormat="1" ht="15.75">
      <c r="A556" s="667"/>
      <c r="B556" s="672"/>
      <c r="C556" s="627" t="s">
        <v>303</v>
      </c>
      <c r="D556" s="627">
        <f t="shared" si="3"/>
        <v>12352</v>
      </c>
      <c r="E556" s="668">
        <f t="shared" si="3"/>
        <v>12836.98</v>
      </c>
      <c r="F556" s="668">
        <f t="shared" si="2"/>
        <v>103.92632772020724</v>
      </c>
    </row>
    <row r="557" spans="1:6" ht="15.75">
      <c r="A557" s="673" t="s">
        <v>1186</v>
      </c>
      <c r="B557" s="667" t="s">
        <v>1340</v>
      </c>
      <c r="C557" s="627" t="s">
        <v>299</v>
      </c>
      <c r="D557" s="627">
        <f>D558+D559+D560+D561</f>
        <v>411444</v>
      </c>
      <c r="E557" s="668">
        <f>E558+E559+E560+E561</f>
        <v>359601.92000000004</v>
      </c>
      <c r="F557" s="668">
        <f t="shared" si="2"/>
        <v>87.399966945684</v>
      </c>
    </row>
    <row r="558" spans="1:6" ht="15.75">
      <c r="A558" s="673"/>
      <c r="B558" s="672"/>
      <c r="C558" s="627" t="s">
        <v>300</v>
      </c>
      <c r="D558" s="627">
        <f>D563+D568+D573+D578+D583+D588+D593+D598+D603+D608+D613+D618+D628+D633+D638+D643+D648+D653+D658+D663+D668+D673+D683+D688+D693+D698+D703+D708+D713+D723+D728+D733</f>
        <v>30570</v>
      </c>
      <c r="E558" s="668">
        <f>E563+E568+E573+E578+E583+E588+E593+E598+E603+E608+E613+E618+E628+E633+E638+E643+E648+E653+E658+E663+E668+E673+E683+E688+E693+E698+E703+E708+E713+E723+E728+E733</f>
        <v>31434.91</v>
      </c>
      <c r="F558" s="668">
        <f t="shared" si="2"/>
        <v>102.82927706902191</v>
      </c>
    </row>
    <row r="559" spans="1:6" ht="15.75">
      <c r="A559" s="673"/>
      <c r="B559" s="672"/>
      <c r="C559" s="627" t="s">
        <v>302</v>
      </c>
      <c r="D559" s="627">
        <f>D564+D569+D574+D579+D584+D589+D594+D599+D604+D609+D614+D619+D624+D629+D634+D639+D644+D649+D654+D659+D664+D669+D674+D679+D684+D689+D694+D699+D704+D709+D714+D719+D724+D729+D734</f>
        <v>188636</v>
      </c>
      <c r="E559" s="668">
        <f>E564+E569+E574+E579+E584+E589+E594+E599+E604+E609+E614+E619+E624+E629+E634+E639+E644+E649+E654+E659+E664+E669+E674+E679+E684+E689+E694+E699+E704+E709+E714+E719+E724+E729+E734</f>
        <v>183045.40000000002</v>
      </c>
      <c r="F559" s="668">
        <f t="shared" si="2"/>
        <v>97.03630272058356</v>
      </c>
    </row>
    <row r="560" spans="1:6" ht="15.75">
      <c r="A560" s="673"/>
      <c r="B560" s="672"/>
      <c r="C560" s="627" t="s">
        <v>301</v>
      </c>
      <c r="D560" s="627">
        <f>D565+D570+D575+D580+D585+D590+D595+D600+D605+D610+D615+D620+D625+D630+D635+D640+D645+D650+D655+D660+D665+D670+D675+D680+D685+D690+D695+D700+D705+D710+D715+D720+D725+D730+D735</f>
        <v>192238</v>
      </c>
      <c r="E560" s="668">
        <f>E565+E570+E575+E580+E585+E590+E595+E600+E605+E610+E615+E620+E625+E630+E635+E640+E645+E650+E655+E660+E665+E670+E675+E680+E685+E690+E695+E700+E705+E710+E715+E720+E725+E730+E735</f>
        <v>145121.61000000002</v>
      </c>
      <c r="F560" s="668">
        <f t="shared" si="2"/>
        <v>75.49059499162497</v>
      </c>
    </row>
    <row r="561" spans="1:6" ht="15.75">
      <c r="A561" s="673"/>
      <c r="B561" s="672"/>
      <c r="C561" s="627" t="s">
        <v>303</v>
      </c>
      <c r="D561" s="627">
        <f>D566+D571+D576+D581+D586+D591+D596+D601+D606+D611+D616+D621+D626+D631+D636+D641+D646+D651+D656+D661+D666+D671+D676+D681+D686+D691+D696+D701++D706+D711+D716+D721+D726+D731+D736</f>
        <v>0</v>
      </c>
      <c r="E561" s="668">
        <f>E566+E571+E576+E581+E586+E591+E596+E601+E606+E611+E616+E621+E626+E631+E636+E641+E646+E651+E656+E661+E666+E671+E676+E681+E686+E691+E696+E701++E706+E711+E716+E721+E726+E731+E736</f>
        <v>0</v>
      </c>
      <c r="F561" s="669" t="e">
        <f t="shared" si="2"/>
        <v>#DIV/0!</v>
      </c>
    </row>
    <row r="562" spans="1:6" ht="15.75">
      <c r="A562" s="587" t="s">
        <v>402</v>
      </c>
      <c r="B562" s="592" t="s">
        <v>1341</v>
      </c>
      <c r="C562" s="88" t="s">
        <v>299</v>
      </c>
      <c r="D562" s="88">
        <f>D563+D564+D565+D566</f>
        <v>135870</v>
      </c>
      <c r="E562" s="438">
        <f>E563+E564+E565+E566</f>
        <v>90292.1</v>
      </c>
      <c r="F562" s="439">
        <f t="shared" si="2"/>
        <v>66.45477294472659</v>
      </c>
    </row>
    <row r="563" spans="1:6" ht="15.75">
      <c r="A563" s="587"/>
      <c r="B563" s="593"/>
      <c r="C563" s="88" t="s">
        <v>300</v>
      </c>
      <c r="D563" s="88"/>
      <c r="E563" s="438"/>
      <c r="F563" s="441" t="e">
        <f t="shared" si="2"/>
        <v>#DIV/0!</v>
      </c>
    </row>
    <row r="564" spans="1:6" ht="15.75">
      <c r="A564" s="587"/>
      <c r="B564" s="593"/>
      <c r="C564" s="158" t="s">
        <v>302</v>
      </c>
      <c r="D564" s="158"/>
      <c r="E564" s="438"/>
      <c r="F564" s="441" t="e">
        <f t="shared" si="2"/>
        <v>#DIV/0!</v>
      </c>
    </row>
    <row r="565" spans="1:6" ht="15.75">
      <c r="A565" s="587"/>
      <c r="B565" s="593"/>
      <c r="C565" s="158" t="s">
        <v>301</v>
      </c>
      <c r="D565" s="158">
        <v>135870</v>
      </c>
      <c r="E565" s="438">
        <v>90292.1</v>
      </c>
      <c r="F565" s="439">
        <f t="shared" si="2"/>
        <v>66.45477294472659</v>
      </c>
    </row>
    <row r="566" spans="1:6" ht="15.75">
      <c r="A566" s="587"/>
      <c r="B566" s="593"/>
      <c r="C566" s="158" t="s">
        <v>303</v>
      </c>
      <c r="D566" s="158"/>
      <c r="E566" s="438"/>
      <c r="F566" s="441" t="e">
        <f t="shared" si="2"/>
        <v>#DIV/0!</v>
      </c>
    </row>
    <row r="567" spans="1:6" ht="15" customHeight="1">
      <c r="A567" s="587" t="s">
        <v>585</v>
      </c>
      <c r="B567" s="592" t="s">
        <v>1342</v>
      </c>
      <c r="C567" s="158" t="s">
        <v>299</v>
      </c>
      <c r="D567" s="158">
        <f>D568+D569+D570+D571</f>
        <v>50818</v>
      </c>
      <c r="E567" s="438">
        <f>E568+E569+E570+E571</f>
        <v>50325.5</v>
      </c>
      <c r="F567" s="439">
        <f t="shared" si="2"/>
        <v>99.03085520878429</v>
      </c>
    </row>
    <row r="568" spans="1:6" ht="15" customHeight="1">
      <c r="A568" s="587"/>
      <c r="B568" s="593"/>
      <c r="C568" s="158" t="s">
        <v>300</v>
      </c>
      <c r="D568" s="158"/>
      <c r="E568" s="438"/>
      <c r="F568" s="441" t="e">
        <f t="shared" si="2"/>
        <v>#DIV/0!</v>
      </c>
    </row>
    <row r="569" spans="1:6" ht="15" customHeight="1">
      <c r="A569" s="587"/>
      <c r="B569" s="593"/>
      <c r="C569" s="158" t="s">
        <v>302</v>
      </c>
      <c r="D569" s="158">
        <v>50818</v>
      </c>
      <c r="E569" s="438">
        <v>50325.5</v>
      </c>
      <c r="F569" s="439">
        <f t="shared" si="2"/>
        <v>99.03085520878429</v>
      </c>
    </row>
    <row r="570" spans="1:6" ht="15" customHeight="1">
      <c r="A570" s="587"/>
      <c r="B570" s="593"/>
      <c r="C570" s="158" t="s">
        <v>301</v>
      </c>
      <c r="D570" s="158"/>
      <c r="E570" s="438"/>
      <c r="F570" s="441" t="e">
        <f t="shared" si="2"/>
        <v>#DIV/0!</v>
      </c>
    </row>
    <row r="571" spans="1:6" ht="15" customHeight="1">
      <c r="A571" s="587"/>
      <c r="B571" s="593"/>
      <c r="C571" s="158" t="s">
        <v>303</v>
      </c>
      <c r="D571" s="158"/>
      <c r="E571" s="438"/>
      <c r="F571" s="441" t="e">
        <f t="shared" si="2"/>
        <v>#DIV/0!</v>
      </c>
    </row>
    <row r="572" spans="1:6" ht="15" customHeight="1">
      <c r="A572" s="587" t="s">
        <v>587</v>
      </c>
      <c r="B572" s="592" t="s">
        <v>1343</v>
      </c>
      <c r="C572" s="158" t="s">
        <v>299</v>
      </c>
      <c r="D572" s="158">
        <f>D573+D574+D575+D576</f>
        <v>1785</v>
      </c>
      <c r="E572" s="438">
        <f>E573+E574+E575+E576</f>
        <v>1500.4</v>
      </c>
      <c r="F572" s="439">
        <f t="shared" si="2"/>
        <v>84.0560224089636</v>
      </c>
    </row>
    <row r="573" spans="1:6" ht="15" customHeight="1">
      <c r="A573" s="587"/>
      <c r="B573" s="593"/>
      <c r="C573" s="158" t="s">
        <v>300</v>
      </c>
      <c r="D573" s="158"/>
      <c r="E573" s="438"/>
      <c r="F573" s="441" t="e">
        <f t="shared" si="2"/>
        <v>#DIV/0!</v>
      </c>
    </row>
    <row r="574" spans="1:6" ht="15" customHeight="1">
      <c r="A574" s="587"/>
      <c r="B574" s="593"/>
      <c r="C574" s="158" t="s">
        <v>302</v>
      </c>
      <c r="D574" s="158">
        <v>1785</v>
      </c>
      <c r="E574" s="438">
        <v>1500.4</v>
      </c>
      <c r="F574" s="439">
        <f t="shared" si="2"/>
        <v>84.0560224089636</v>
      </c>
    </row>
    <row r="575" spans="1:6" ht="15" customHeight="1">
      <c r="A575" s="587"/>
      <c r="B575" s="593"/>
      <c r="C575" s="158" t="s">
        <v>301</v>
      </c>
      <c r="D575" s="158"/>
      <c r="E575" s="438"/>
      <c r="F575" s="441" t="e">
        <f t="shared" si="2"/>
        <v>#DIV/0!</v>
      </c>
    </row>
    <row r="576" spans="1:6" ht="15" customHeight="1">
      <c r="A576" s="587"/>
      <c r="B576" s="593"/>
      <c r="C576" s="158" t="s">
        <v>303</v>
      </c>
      <c r="D576" s="158"/>
      <c r="E576" s="438"/>
      <c r="F576" s="441" t="e">
        <f t="shared" si="2"/>
        <v>#DIV/0!</v>
      </c>
    </row>
    <row r="577" spans="1:6" ht="15.75">
      <c r="A577" s="587" t="s">
        <v>589</v>
      </c>
      <c r="B577" s="592" t="s">
        <v>1344</v>
      </c>
      <c r="C577" s="158" t="s">
        <v>299</v>
      </c>
      <c r="D577" s="158">
        <f>D578+D579+D580+D581</f>
        <v>6365</v>
      </c>
      <c r="E577" s="438">
        <f>E578+E579+E580+E581</f>
        <v>6186.6</v>
      </c>
      <c r="F577" s="439">
        <f t="shared" si="2"/>
        <v>97.19717203456403</v>
      </c>
    </row>
    <row r="578" spans="1:6" ht="15.75">
      <c r="A578" s="587"/>
      <c r="B578" s="593"/>
      <c r="C578" s="158" t="s">
        <v>300</v>
      </c>
      <c r="D578" s="158"/>
      <c r="E578" s="438"/>
      <c r="F578" s="441" t="e">
        <f t="shared" si="2"/>
        <v>#DIV/0!</v>
      </c>
    </row>
    <row r="579" spans="1:6" ht="15.75">
      <c r="A579" s="587"/>
      <c r="B579" s="593"/>
      <c r="C579" s="158" t="s">
        <v>302</v>
      </c>
      <c r="D579" s="158">
        <v>6365</v>
      </c>
      <c r="E579" s="438">
        <v>6186.6</v>
      </c>
      <c r="F579" s="439">
        <f t="shared" si="2"/>
        <v>97.19717203456403</v>
      </c>
    </row>
    <row r="580" spans="1:6" ht="15.75">
      <c r="A580" s="587"/>
      <c r="B580" s="593"/>
      <c r="C580" s="158" t="s">
        <v>301</v>
      </c>
      <c r="D580" s="158"/>
      <c r="E580" s="438"/>
      <c r="F580" s="441" t="e">
        <f t="shared" si="2"/>
        <v>#DIV/0!</v>
      </c>
    </row>
    <row r="581" spans="1:6" ht="15.75">
      <c r="A581" s="587"/>
      <c r="B581" s="593"/>
      <c r="C581" s="158" t="s">
        <v>303</v>
      </c>
      <c r="D581" s="158"/>
      <c r="E581" s="438"/>
      <c r="F581" s="441" t="e">
        <f t="shared" si="2"/>
        <v>#DIV/0!</v>
      </c>
    </row>
    <row r="582" spans="1:6" ht="15.75">
      <c r="A582" s="587" t="s">
        <v>979</v>
      </c>
      <c r="B582" s="592" t="s">
        <v>1345</v>
      </c>
      <c r="C582" s="158" t="s">
        <v>299</v>
      </c>
      <c r="D582" s="158">
        <f>D583+D584+D585+D586</f>
        <v>4536</v>
      </c>
      <c r="E582" s="438">
        <f>E583+E584+E585+E586</f>
        <v>4386.3</v>
      </c>
      <c r="F582" s="439">
        <f t="shared" si="2"/>
        <v>96.69973544973546</v>
      </c>
    </row>
    <row r="583" spans="1:6" ht="15.75">
      <c r="A583" s="587"/>
      <c r="B583" s="593"/>
      <c r="C583" s="158" t="s">
        <v>300</v>
      </c>
      <c r="D583" s="158"/>
      <c r="E583" s="438"/>
      <c r="F583" s="441" t="e">
        <f t="shared" si="2"/>
        <v>#DIV/0!</v>
      </c>
    </row>
    <row r="584" spans="1:6" ht="15.75">
      <c r="A584" s="587"/>
      <c r="B584" s="593"/>
      <c r="C584" s="158" t="s">
        <v>302</v>
      </c>
      <c r="D584" s="158">
        <v>4536</v>
      </c>
      <c r="E584" s="438">
        <v>4386.3</v>
      </c>
      <c r="F584" s="439">
        <f t="shared" si="2"/>
        <v>96.69973544973546</v>
      </c>
    </row>
    <row r="585" spans="1:6" ht="15.75">
      <c r="A585" s="587"/>
      <c r="B585" s="593"/>
      <c r="C585" s="158" t="s">
        <v>301</v>
      </c>
      <c r="D585" s="158"/>
      <c r="E585" s="438"/>
      <c r="F585" s="441" t="e">
        <f t="shared" si="2"/>
        <v>#DIV/0!</v>
      </c>
    </row>
    <row r="586" spans="1:6" ht="15.75">
      <c r="A586" s="587"/>
      <c r="B586" s="593"/>
      <c r="C586" s="158" t="s">
        <v>303</v>
      </c>
      <c r="D586" s="158"/>
      <c r="E586" s="438"/>
      <c r="F586" s="441" t="e">
        <f t="shared" si="2"/>
        <v>#DIV/0!</v>
      </c>
    </row>
    <row r="587" spans="1:6" ht="15.75">
      <c r="A587" s="587" t="s">
        <v>980</v>
      </c>
      <c r="B587" s="592" t="s">
        <v>1346</v>
      </c>
      <c r="C587" s="158" t="s">
        <v>299</v>
      </c>
      <c r="D587" s="158">
        <f>D588+D589+D590+D591</f>
        <v>8202</v>
      </c>
      <c r="E587" s="438">
        <f>E588+E589+E590+E591</f>
        <v>7667.7</v>
      </c>
      <c r="F587" s="439">
        <f t="shared" si="2"/>
        <v>93.48573518653987</v>
      </c>
    </row>
    <row r="588" spans="1:6" ht="15.75">
      <c r="A588" s="587"/>
      <c r="B588" s="593"/>
      <c r="C588" s="158" t="s">
        <v>300</v>
      </c>
      <c r="D588" s="158"/>
      <c r="E588" s="438"/>
      <c r="F588" s="441" t="e">
        <f t="shared" si="2"/>
        <v>#DIV/0!</v>
      </c>
    </row>
    <row r="589" spans="1:6" ht="15.75">
      <c r="A589" s="587"/>
      <c r="B589" s="593"/>
      <c r="C589" s="158" t="s">
        <v>302</v>
      </c>
      <c r="D589" s="158">
        <v>8202</v>
      </c>
      <c r="E589" s="438">
        <v>7667.7</v>
      </c>
      <c r="F589" s="439">
        <f t="shared" si="2"/>
        <v>93.48573518653987</v>
      </c>
    </row>
    <row r="590" spans="1:6" ht="15.75">
      <c r="A590" s="587"/>
      <c r="B590" s="593"/>
      <c r="C590" s="158" t="s">
        <v>301</v>
      </c>
      <c r="D590" s="158"/>
      <c r="E590" s="438"/>
      <c r="F590" s="441" t="e">
        <f t="shared" si="2"/>
        <v>#DIV/0!</v>
      </c>
    </row>
    <row r="591" spans="1:6" ht="15.75">
      <c r="A591" s="587"/>
      <c r="B591" s="593"/>
      <c r="C591" s="158" t="s">
        <v>303</v>
      </c>
      <c r="D591" s="158"/>
      <c r="E591" s="438"/>
      <c r="F591" s="441" t="e">
        <f t="shared" si="2"/>
        <v>#DIV/0!</v>
      </c>
    </row>
    <row r="592" spans="1:6" ht="15" customHeight="1">
      <c r="A592" s="587" t="s">
        <v>981</v>
      </c>
      <c r="B592" s="592" t="s">
        <v>1347</v>
      </c>
      <c r="C592" s="158" t="s">
        <v>299</v>
      </c>
      <c r="D592" s="158">
        <f>D593+D594+D595+D596</f>
        <v>37</v>
      </c>
      <c r="E592" s="438">
        <f>E593+E594+E595+E596</f>
        <v>12.96</v>
      </c>
      <c r="F592" s="439">
        <f t="shared" si="2"/>
        <v>35.02702702702703</v>
      </c>
    </row>
    <row r="593" spans="1:6" ht="15" customHeight="1">
      <c r="A593" s="587"/>
      <c r="B593" s="593"/>
      <c r="C593" s="158" t="s">
        <v>300</v>
      </c>
      <c r="D593" s="158"/>
      <c r="E593" s="438"/>
      <c r="F593" s="441" t="e">
        <f t="shared" si="2"/>
        <v>#DIV/0!</v>
      </c>
    </row>
    <row r="594" spans="1:6" ht="15" customHeight="1">
      <c r="A594" s="587"/>
      <c r="B594" s="593"/>
      <c r="C594" s="158" t="s">
        <v>302</v>
      </c>
      <c r="D594" s="158"/>
      <c r="E594" s="438"/>
      <c r="F594" s="441" t="e">
        <f t="shared" si="2"/>
        <v>#DIV/0!</v>
      </c>
    </row>
    <row r="595" spans="1:6" ht="15" customHeight="1">
      <c r="A595" s="587"/>
      <c r="B595" s="593"/>
      <c r="C595" s="158" t="s">
        <v>301</v>
      </c>
      <c r="D595" s="158">
        <v>37</v>
      </c>
      <c r="E595" s="438">
        <v>12.96</v>
      </c>
      <c r="F595" s="439">
        <f t="shared" si="2"/>
        <v>35.02702702702703</v>
      </c>
    </row>
    <row r="596" spans="1:6" ht="15" customHeight="1">
      <c r="A596" s="587"/>
      <c r="B596" s="593"/>
      <c r="C596" s="158" t="s">
        <v>303</v>
      </c>
      <c r="D596" s="158"/>
      <c r="E596" s="438"/>
      <c r="F596" s="439"/>
    </row>
    <row r="597" spans="1:6" ht="15" customHeight="1">
      <c r="A597" s="254"/>
      <c r="B597" s="592" t="s">
        <v>1348</v>
      </c>
      <c r="C597" s="158" t="s">
        <v>299</v>
      </c>
      <c r="D597" s="158">
        <f>D598+D599+D600+D601</f>
        <v>18558</v>
      </c>
      <c r="E597" s="438">
        <f>E598+E599+E600+E601</f>
        <v>17144.95</v>
      </c>
      <c r="F597" s="439">
        <f t="shared" si="2"/>
        <v>92.38576355210691</v>
      </c>
    </row>
    <row r="598" spans="1:6" ht="15" customHeight="1">
      <c r="A598" s="254"/>
      <c r="B598" s="592"/>
      <c r="C598" s="158" t="s">
        <v>300</v>
      </c>
      <c r="D598" s="158"/>
      <c r="E598" s="438"/>
      <c r="F598" s="441" t="e">
        <f t="shared" si="2"/>
        <v>#DIV/0!</v>
      </c>
    </row>
    <row r="599" spans="1:6" ht="15" customHeight="1">
      <c r="A599" s="254"/>
      <c r="B599" s="440" t="s">
        <v>982</v>
      </c>
      <c r="C599" s="158" t="s">
        <v>302</v>
      </c>
      <c r="D599" s="158"/>
      <c r="E599" s="438"/>
      <c r="F599" s="441" t="e">
        <f t="shared" si="2"/>
        <v>#DIV/0!</v>
      </c>
    </row>
    <row r="600" spans="1:6" ht="15" customHeight="1">
      <c r="A600" s="254"/>
      <c r="B600" s="440"/>
      <c r="C600" s="158" t="s">
        <v>301</v>
      </c>
      <c r="D600" s="158">
        <v>18558</v>
      </c>
      <c r="E600" s="438">
        <v>17144.95</v>
      </c>
      <c r="F600" s="439">
        <f t="shared" si="2"/>
        <v>92.38576355210691</v>
      </c>
    </row>
    <row r="601" spans="1:6" ht="15" customHeight="1">
      <c r="A601" s="254" t="s">
        <v>983</v>
      </c>
      <c r="B601" s="440"/>
      <c r="C601" s="158" t="s">
        <v>303</v>
      </c>
      <c r="D601" s="158"/>
      <c r="E601" s="438"/>
      <c r="F601" s="441" t="e">
        <f t="shared" si="2"/>
        <v>#DIV/0!</v>
      </c>
    </row>
    <row r="602" spans="1:6" ht="15" customHeight="1">
      <c r="A602" s="587" t="s">
        <v>984</v>
      </c>
      <c r="B602" s="437" t="s">
        <v>1349</v>
      </c>
      <c r="C602" s="158" t="s">
        <v>299</v>
      </c>
      <c r="D602" s="158">
        <f>D603+D604+D605+D606</f>
        <v>141</v>
      </c>
      <c r="E602" s="438">
        <f>E603+E604+E605+E606</f>
        <v>141</v>
      </c>
      <c r="F602" s="439">
        <f t="shared" si="2"/>
        <v>100</v>
      </c>
    </row>
    <row r="603" spans="1:6" ht="15" customHeight="1">
      <c r="A603" s="587"/>
      <c r="B603" s="440" t="s">
        <v>985</v>
      </c>
      <c r="C603" s="158" t="s">
        <v>300</v>
      </c>
      <c r="D603" s="158"/>
      <c r="E603" s="438"/>
      <c r="F603" s="441" t="e">
        <f t="shared" si="2"/>
        <v>#DIV/0!</v>
      </c>
    </row>
    <row r="604" spans="1:6" ht="15" customHeight="1">
      <c r="A604" s="587"/>
      <c r="B604" s="440" t="s">
        <v>986</v>
      </c>
      <c r="C604" s="158" t="s">
        <v>302</v>
      </c>
      <c r="D604" s="158">
        <v>141</v>
      </c>
      <c r="E604" s="438">
        <v>141</v>
      </c>
      <c r="F604" s="439">
        <f t="shared" si="2"/>
        <v>100</v>
      </c>
    </row>
    <row r="605" spans="1:6" ht="15" customHeight="1">
      <c r="A605" s="587"/>
      <c r="B605" s="440"/>
      <c r="C605" s="158" t="s">
        <v>301</v>
      </c>
      <c r="D605" s="158"/>
      <c r="E605" s="438"/>
      <c r="F605" s="441" t="e">
        <f t="shared" si="2"/>
        <v>#DIV/0!</v>
      </c>
    </row>
    <row r="606" spans="1:6" ht="15" customHeight="1">
      <c r="A606" s="587"/>
      <c r="B606" s="440"/>
      <c r="C606" s="158" t="s">
        <v>303</v>
      </c>
      <c r="D606" s="158"/>
      <c r="E606" s="438"/>
      <c r="F606" s="441" t="e">
        <f t="shared" si="2"/>
        <v>#DIV/0!</v>
      </c>
    </row>
    <row r="607" spans="1:6" ht="15" customHeight="1">
      <c r="A607" s="587" t="s">
        <v>987</v>
      </c>
      <c r="B607" s="592" t="s">
        <v>1350</v>
      </c>
      <c r="C607" s="158" t="s">
        <v>299</v>
      </c>
      <c r="D607" s="158">
        <f>D608+D609+D610+D611</f>
        <v>71</v>
      </c>
      <c r="E607" s="438">
        <f>E608+E609+E610+E611</f>
        <v>70.64</v>
      </c>
      <c r="F607" s="439">
        <f t="shared" si="2"/>
        <v>99.49295774647887</v>
      </c>
    </row>
    <row r="608" spans="1:6" ht="15" customHeight="1">
      <c r="A608" s="587"/>
      <c r="B608" s="592"/>
      <c r="C608" s="158" t="s">
        <v>300</v>
      </c>
      <c r="D608" s="158"/>
      <c r="E608" s="438"/>
      <c r="F608" s="441" t="e">
        <f t="shared" si="2"/>
        <v>#DIV/0!</v>
      </c>
    </row>
    <row r="609" spans="1:6" ht="15" customHeight="1">
      <c r="A609" s="587"/>
      <c r="B609" s="592"/>
      <c r="C609" s="158" t="s">
        <v>302</v>
      </c>
      <c r="D609" s="158">
        <v>71</v>
      </c>
      <c r="E609" s="438">
        <v>70.64</v>
      </c>
      <c r="F609" s="439">
        <f t="shared" si="2"/>
        <v>99.49295774647887</v>
      </c>
    </row>
    <row r="610" spans="1:6" ht="15" customHeight="1">
      <c r="A610" s="587"/>
      <c r="B610" s="592"/>
      <c r="C610" s="158" t="s">
        <v>301</v>
      </c>
      <c r="D610" s="158"/>
      <c r="E610" s="438"/>
      <c r="F610" s="441" t="e">
        <f t="shared" si="2"/>
        <v>#DIV/0!</v>
      </c>
    </row>
    <row r="611" spans="1:6" ht="15" customHeight="1">
      <c r="A611" s="587"/>
      <c r="B611" s="592"/>
      <c r="C611" s="158" t="s">
        <v>303</v>
      </c>
      <c r="D611" s="158"/>
      <c r="E611" s="438"/>
      <c r="F611" s="441" t="e">
        <f t="shared" si="2"/>
        <v>#DIV/0!</v>
      </c>
    </row>
    <row r="612" spans="1:6" ht="15.75">
      <c r="A612" s="587" t="s">
        <v>988</v>
      </c>
      <c r="B612" s="592" t="s">
        <v>1351</v>
      </c>
      <c r="C612" s="158" t="s">
        <v>299</v>
      </c>
      <c r="D612" s="158">
        <f>D613+D614+D615+D616</f>
        <v>45</v>
      </c>
      <c r="E612" s="438">
        <f>E613+E614+E615+E616</f>
        <v>44.46</v>
      </c>
      <c r="F612" s="439">
        <f t="shared" si="2"/>
        <v>98.8</v>
      </c>
    </row>
    <row r="613" spans="1:6" ht="15.75">
      <c r="A613" s="587"/>
      <c r="B613" s="593"/>
      <c r="C613" s="158" t="s">
        <v>300</v>
      </c>
      <c r="D613" s="158"/>
      <c r="E613" s="438"/>
      <c r="F613" s="441" t="e">
        <f t="shared" si="2"/>
        <v>#DIV/0!</v>
      </c>
    </row>
    <row r="614" spans="1:6" ht="15.75">
      <c r="A614" s="587"/>
      <c r="B614" s="593"/>
      <c r="C614" s="158" t="s">
        <v>302</v>
      </c>
      <c r="D614" s="158">
        <v>45</v>
      </c>
      <c r="E614" s="438">
        <v>44.46</v>
      </c>
      <c r="F614" s="439">
        <f t="shared" si="2"/>
        <v>98.8</v>
      </c>
    </row>
    <row r="615" spans="1:6" ht="15.75">
      <c r="A615" s="587"/>
      <c r="B615" s="593"/>
      <c r="C615" s="158" t="s">
        <v>301</v>
      </c>
      <c r="D615" s="158"/>
      <c r="E615" s="438"/>
      <c r="F615" s="441" t="e">
        <f t="shared" si="2"/>
        <v>#DIV/0!</v>
      </c>
    </row>
    <row r="616" spans="1:6" ht="15.75">
      <c r="A616" s="587"/>
      <c r="B616" s="593"/>
      <c r="C616" s="158" t="s">
        <v>303</v>
      </c>
      <c r="D616" s="158"/>
      <c r="E616" s="438"/>
      <c r="F616" s="441" t="e">
        <f t="shared" si="2"/>
        <v>#DIV/0!</v>
      </c>
    </row>
    <row r="617" spans="1:6" ht="15.75">
      <c r="A617" s="587" t="s">
        <v>989</v>
      </c>
      <c r="B617" s="592" t="s">
        <v>1352</v>
      </c>
      <c r="C617" s="158" t="s">
        <v>299</v>
      </c>
      <c r="D617" s="158">
        <f>D618+D619+D620+D621</f>
        <v>49661</v>
      </c>
      <c r="E617" s="438">
        <f>E618+E619+E620+E621</f>
        <v>48660.28</v>
      </c>
      <c r="F617" s="439">
        <f aca="true" t="shared" si="4" ref="F617:F680">E617/D617*100</f>
        <v>97.9848976057671</v>
      </c>
    </row>
    <row r="618" spans="1:6" ht="15.75">
      <c r="A618" s="587"/>
      <c r="B618" s="593"/>
      <c r="C618" s="158" t="s">
        <v>300</v>
      </c>
      <c r="D618" s="158"/>
      <c r="E618" s="438"/>
      <c r="F618" s="441" t="e">
        <f t="shared" si="4"/>
        <v>#DIV/0!</v>
      </c>
    </row>
    <row r="619" spans="1:6" ht="15.75">
      <c r="A619" s="587"/>
      <c r="B619" s="593"/>
      <c r="C619" s="158" t="s">
        <v>302</v>
      </c>
      <c r="D619" s="158">
        <v>49661</v>
      </c>
      <c r="E619" s="438">
        <v>48660.28</v>
      </c>
      <c r="F619" s="439">
        <f t="shared" si="4"/>
        <v>97.9848976057671</v>
      </c>
    </row>
    <row r="620" spans="1:6" ht="15.75">
      <c r="A620" s="587"/>
      <c r="B620" s="593"/>
      <c r="C620" s="158" t="s">
        <v>301</v>
      </c>
      <c r="D620" s="158"/>
      <c r="E620" s="438"/>
      <c r="F620" s="441" t="e">
        <f t="shared" si="4"/>
        <v>#DIV/0!</v>
      </c>
    </row>
    <row r="621" spans="1:6" ht="15.75">
      <c r="A621" s="587"/>
      <c r="B621" s="593"/>
      <c r="C621" s="158" t="s">
        <v>303</v>
      </c>
      <c r="D621" s="158"/>
      <c r="E621" s="438"/>
      <c r="F621" s="441" t="e">
        <f t="shared" si="4"/>
        <v>#DIV/0!</v>
      </c>
    </row>
    <row r="622" spans="1:6" ht="15.75">
      <c r="A622" s="587" t="s">
        <v>990</v>
      </c>
      <c r="B622" s="592" t="s">
        <v>1353</v>
      </c>
      <c r="C622" s="158" t="s">
        <v>299</v>
      </c>
      <c r="D622" s="158">
        <f>D623+D624+D625+D626</f>
        <v>276</v>
      </c>
      <c r="E622" s="438">
        <f>E623+E624+E625+E626</f>
        <v>170.54</v>
      </c>
      <c r="F622" s="439">
        <f t="shared" si="4"/>
        <v>61.78985507246376</v>
      </c>
    </row>
    <row r="623" spans="1:6" ht="15.75">
      <c r="A623" s="587"/>
      <c r="B623" s="593"/>
      <c r="C623" s="158" t="s">
        <v>300</v>
      </c>
      <c r="D623" s="158"/>
      <c r="E623" s="438"/>
      <c r="F623" s="441" t="e">
        <f t="shared" si="4"/>
        <v>#DIV/0!</v>
      </c>
    </row>
    <row r="624" spans="1:6" ht="15.75">
      <c r="A624" s="587"/>
      <c r="B624" s="593"/>
      <c r="C624" s="158" t="s">
        <v>302</v>
      </c>
      <c r="D624" s="158">
        <v>276</v>
      </c>
      <c r="E624" s="438">
        <v>170.54</v>
      </c>
      <c r="F624" s="439">
        <f t="shared" si="4"/>
        <v>61.78985507246376</v>
      </c>
    </row>
    <row r="625" spans="1:6" ht="15.75">
      <c r="A625" s="587"/>
      <c r="B625" s="593"/>
      <c r="C625" s="158" t="s">
        <v>301</v>
      </c>
      <c r="D625" s="158"/>
      <c r="E625" s="438"/>
      <c r="F625" s="441" t="e">
        <f t="shared" si="4"/>
        <v>#DIV/0!</v>
      </c>
    </row>
    <row r="626" spans="1:6" ht="15.75">
      <c r="A626" s="587"/>
      <c r="B626" s="593"/>
      <c r="C626" s="158" t="s">
        <v>303</v>
      </c>
      <c r="D626" s="158"/>
      <c r="E626" s="438"/>
      <c r="F626" s="441" t="e">
        <f t="shared" si="4"/>
        <v>#DIV/0!</v>
      </c>
    </row>
    <row r="627" spans="1:6" ht="15.75">
      <c r="A627" s="587" t="s">
        <v>211</v>
      </c>
      <c r="B627" s="592" t="s">
        <v>1354</v>
      </c>
      <c r="C627" s="158" t="s">
        <v>299</v>
      </c>
      <c r="D627" s="158">
        <f>D628+D629+D630+D631</f>
        <v>530</v>
      </c>
      <c r="E627" s="438">
        <f>E628+E629+E630+E631</f>
        <v>505.76</v>
      </c>
      <c r="F627" s="439">
        <f t="shared" si="4"/>
        <v>95.42641509433962</v>
      </c>
    </row>
    <row r="628" spans="1:6" ht="15.75">
      <c r="A628" s="587"/>
      <c r="B628" s="593"/>
      <c r="C628" s="158" t="s">
        <v>300</v>
      </c>
      <c r="D628" s="158"/>
      <c r="E628" s="438"/>
      <c r="F628" s="441" t="e">
        <f t="shared" si="4"/>
        <v>#DIV/0!</v>
      </c>
    </row>
    <row r="629" spans="1:6" ht="15.75">
      <c r="A629" s="587"/>
      <c r="B629" s="593"/>
      <c r="C629" s="158" t="s">
        <v>302</v>
      </c>
      <c r="D629" s="158">
        <v>530</v>
      </c>
      <c r="E629" s="438">
        <v>505.76</v>
      </c>
      <c r="F629" s="439">
        <f t="shared" si="4"/>
        <v>95.42641509433962</v>
      </c>
    </row>
    <row r="630" spans="1:6" ht="15.75">
      <c r="A630" s="587"/>
      <c r="B630" s="593"/>
      <c r="C630" s="158" t="s">
        <v>301</v>
      </c>
      <c r="D630" s="158"/>
      <c r="E630" s="438"/>
      <c r="F630" s="441" t="e">
        <f t="shared" si="4"/>
        <v>#DIV/0!</v>
      </c>
    </row>
    <row r="631" spans="1:6" ht="15.75">
      <c r="A631" s="587"/>
      <c r="B631" s="593"/>
      <c r="C631" s="158" t="s">
        <v>303</v>
      </c>
      <c r="D631" s="158"/>
      <c r="E631" s="438"/>
      <c r="F631" s="441" t="e">
        <f t="shared" si="4"/>
        <v>#DIV/0!</v>
      </c>
    </row>
    <row r="632" spans="1:6" ht="15.75">
      <c r="A632" s="587" t="s">
        <v>212</v>
      </c>
      <c r="B632" s="592" t="s">
        <v>1355</v>
      </c>
      <c r="C632" s="158" t="s">
        <v>299</v>
      </c>
      <c r="D632" s="158">
        <f>D633+D634+D635+D636</f>
        <v>40</v>
      </c>
      <c r="E632" s="438">
        <f>E633+E634+E635+E636</f>
        <v>21.7</v>
      </c>
      <c r="F632" s="439">
        <f t="shared" si="4"/>
        <v>54.25</v>
      </c>
    </row>
    <row r="633" spans="1:6" ht="15.75">
      <c r="A633" s="587"/>
      <c r="B633" s="593"/>
      <c r="C633" s="158" t="s">
        <v>300</v>
      </c>
      <c r="D633" s="158"/>
      <c r="E633" s="438"/>
      <c r="F633" s="441" t="e">
        <f t="shared" si="4"/>
        <v>#DIV/0!</v>
      </c>
    </row>
    <row r="634" spans="1:6" ht="15.75">
      <c r="A634" s="587"/>
      <c r="B634" s="593"/>
      <c r="C634" s="158" t="s">
        <v>302</v>
      </c>
      <c r="D634" s="158">
        <v>40</v>
      </c>
      <c r="E634" s="438">
        <v>21.7</v>
      </c>
      <c r="F634" s="439">
        <f t="shared" si="4"/>
        <v>54.25</v>
      </c>
    </row>
    <row r="635" spans="1:6" ht="15.75">
      <c r="A635" s="587"/>
      <c r="B635" s="593"/>
      <c r="C635" s="158" t="s">
        <v>301</v>
      </c>
      <c r="D635" s="158"/>
      <c r="E635" s="438"/>
      <c r="F635" s="441" t="e">
        <f t="shared" si="4"/>
        <v>#DIV/0!</v>
      </c>
    </row>
    <row r="636" spans="1:6" ht="15.75">
      <c r="A636" s="587"/>
      <c r="B636" s="593"/>
      <c r="C636" s="158" t="s">
        <v>303</v>
      </c>
      <c r="D636" s="158"/>
      <c r="E636" s="438"/>
      <c r="F636" s="441" t="e">
        <f t="shared" si="4"/>
        <v>#DIV/0!</v>
      </c>
    </row>
    <row r="637" spans="1:6" ht="15.75">
      <c r="A637" s="587" t="s">
        <v>213</v>
      </c>
      <c r="B637" s="592" t="s">
        <v>1356</v>
      </c>
      <c r="C637" s="158" t="s">
        <v>299</v>
      </c>
      <c r="D637" s="158">
        <f>D638+D639+D640+D641</f>
        <v>17913</v>
      </c>
      <c r="E637" s="438">
        <f>E638+E639+E640+E641</f>
        <v>17112.74</v>
      </c>
      <c r="F637" s="439">
        <f t="shared" si="4"/>
        <v>95.53251828281137</v>
      </c>
    </row>
    <row r="638" spans="1:6" ht="15.75">
      <c r="A638" s="587"/>
      <c r="B638" s="593"/>
      <c r="C638" s="158" t="s">
        <v>300</v>
      </c>
      <c r="D638" s="158"/>
      <c r="E638" s="438"/>
      <c r="F638" s="441" t="e">
        <f t="shared" si="4"/>
        <v>#DIV/0!</v>
      </c>
    </row>
    <row r="639" spans="1:6" ht="15.75">
      <c r="A639" s="587"/>
      <c r="B639" s="593"/>
      <c r="C639" s="158" t="s">
        <v>302</v>
      </c>
      <c r="D639" s="158">
        <v>17913</v>
      </c>
      <c r="E639" s="438">
        <v>17112.74</v>
      </c>
      <c r="F639" s="439">
        <f t="shared" si="4"/>
        <v>95.53251828281137</v>
      </c>
    </row>
    <row r="640" spans="1:6" ht="15.75">
      <c r="A640" s="587"/>
      <c r="B640" s="593"/>
      <c r="C640" s="158" t="s">
        <v>301</v>
      </c>
      <c r="D640" s="158"/>
      <c r="E640" s="438"/>
      <c r="F640" s="441" t="e">
        <f t="shared" si="4"/>
        <v>#DIV/0!</v>
      </c>
    </row>
    <row r="641" spans="1:6" ht="15.75">
      <c r="A641" s="587"/>
      <c r="B641" s="593"/>
      <c r="C641" s="158" t="s">
        <v>303</v>
      </c>
      <c r="D641" s="158"/>
      <c r="E641" s="438"/>
      <c r="F641" s="441" t="e">
        <f t="shared" si="4"/>
        <v>#DIV/0!</v>
      </c>
    </row>
    <row r="642" spans="1:6" ht="15.75">
      <c r="A642" s="587" t="s">
        <v>214</v>
      </c>
      <c r="B642" s="592" t="s">
        <v>1357</v>
      </c>
      <c r="C642" s="158" t="s">
        <v>299</v>
      </c>
      <c r="D642" s="158">
        <f>D643+D644+D645+D646</f>
        <v>406</v>
      </c>
      <c r="E642" s="438">
        <f>E643+E644+E645+E646</f>
        <v>405.72</v>
      </c>
      <c r="F642" s="439">
        <f t="shared" si="4"/>
        <v>99.93103448275863</v>
      </c>
    </row>
    <row r="643" spans="1:6" ht="15.75">
      <c r="A643" s="587"/>
      <c r="B643" s="593"/>
      <c r="C643" s="158" t="s">
        <v>300</v>
      </c>
      <c r="D643" s="158"/>
      <c r="E643" s="438"/>
      <c r="F643" s="441" t="e">
        <f t="shared" si="4"/>
        <v>#DIV/0!</v>
      </c>
    </row>
    <row r="644" spans="1:6" ht="15.75">
      <c r="A644" s="587"/>
      <c r="B644" s="593"/>
      <c r="C644" s="158" t="s">
        <v>302</v>
      </c>
      <c r="D644" s="158">
        <v>406</v>
      </c>
      <c r="E644" s="438">
        <v>405.72</v>
      </c>
      <c r="F644" s="439">
        <f t="shared" si="4"/>
        <v>99.93103448275863</v>
      </c>
    </row>
    <row r="645" spans="1:6" ht="15.75">
      <c r="A645" s="587"/>
      <c r="B645" s="593"/>
      <c r="C645" s="158" t="s">
        <v>301</v>
      </c>
      <c r="D645" s="158"/>
      <c r="E645" s="438"/>
      <c r="F645" s="441" t="e">
        <f t="shared" si="4"/>
        <v>#DIV/0!</v>
      </c>
    </row>
    <row r="646" spans="1:6" ht="15.75">
      <c r="A646" s="587"/>
      <c r="B646" s="593"/>
      <c r="C646" s="158" t="s">
        <v>303</v>
      </c>
      <c r="D646" s="158"/>
      <c r="E646" s="438"/>
      <c r="F646" s="441" t="e">
        <f t="shared" si="4"/>
        <v>#DIV/0!</v>
      </c>
    </row>
    <row r="647" spans="1:6" ht="15" customHeight="1">
      <c r="A647" s="587" t="s">
        <v>215</v>
      </c>
      <c r="B647" s="592" t="s">
        <v>1358</v>
      </c>
      <c r="C647" s="158" t="s">
        <v>299</v>
      </c>
      <c r="D647" s="158">
        <f>D648+D649+D650+D651</f>
        <v>314</v>
      </c>
      <c r="E647" s="438">
        <f>E648+E649+E650+E651</f>
        <v>141.89</v>
      </c>
      <c r="F647" s="439">
        <f t="shared" si="4"/>
        <v>45.187898089171966</v>
      </c>
    </row>
    <row r="648" spans="1:6" ht="15" customHeight="1">
      <c r="A648" s="587"/>
      <c r="B648" s="592"/>
      <c r="C648" s="158" t="s">
        <v>300</v>
      </c>
      <c r="D648" s="158"/>
      <c r="E648" s="438"/>
      <c r="F648" s="441" t="e">
        <f t="shared" si="4"/>
        <v>#DIV/0!</v>
      </c>
    </row>
    <row r="649" spans="1:6" ht="15" customHeight="1">
      <c r="A649" s="587"/>
      <c r="B649" s="592"/>
      <c r="C649" s="158" t="s">
        <v>302</v>
      </c>
      <c r="D649" s="158">
        <v>314</v>
      </c>
      <c r="E649" s="438">
        <v>141.89</v>
      </c>
      <c r="F649" s="439">
        <f t="shared" si="4"/>
        <v>45.187898089171966</v>
      </c>
    </row>
    <row r="650" spans="1:6" ht="15" customHeight="1">
      <c r="A650" s="587"/>
      <c r="B650" s="592"/>
      <c r="C650" s="158" t="s">
        <v>301</v>
      </c>
      <c r="D650" s="158"/>
      <c r="E650" s="438"/>
      <c r="F650" s="441" t="e">
        <f t="shared" si="4"/>
        <v>#DIV/0!</v>
      </c>
    </row>
    <row r="651" spans="1:6" ht="15" customHeight="1">
      <c r="A651" s="587"/>
      <c r="B651" s="592"/>
      <c r="C651" s="158" t="s">
        <v>303</v>
      </c>
      <c r="D651" s="158"/>
      <c r="E651" s="438"/>
      <c r="F651" s="441" t="e">
        <f t="shared" si="4"/>
        <v>#DIV/0!</v>
      </c>
    </row>
    <row r="652" spans="1:6" ht="15" customHeight="1">
      <c r="A652" s="386"/>
      <c r="B652" s="437" t="s">
        <v>1359</v>
      </c>
      <c r="C652" s="158" t="s">
        <v>299</v>
      </c>
      <c r="D652" s="158">
        <f>D653+D654+D655+D656</f>
        <v>12076</v>
      </c>
      <c r="E652" s="438">
        <f>E653+E654+E655+E656</f>
        <v>10312.86</v>
      </c>
      <c r="F652" s="439">
        <f t="shared" si="4"/>
        <v>85.39963564094072</v>
      </c>
    </row>
    <row r="653" spans="1:6" ht="15" customHeight="1">
      <c r="A653" s="386"/>
      <c r="B653" s="440" t="s">
        <v>216</v>
      </c>
      <c r="C653" s="158" t="s">
        <v>300</v>
      </c>
      <c r="D653" s="158"/>
      <c r="E653" s="438"/>
      <c r="F653" s="441" t="e">
        <f t="shared" si="4"/>
        <v>#DIV/0!</v>
      </c>
    </row>
    <row r="654" spans="1:6" ht="31.5">
      <c r="A654" s="386"/>
      <c r="B654" s="440" t="s">
        <v>217</v>
      </c>
      <c r="C654" s="158" t="s">
        <v>302</v>
      </c>
      <c r="D654" s="158">
        <v>12076</v>
      </c>
      <c r="E654" s="438">
        <v>10312.86</v>
      </c>
      <c r="F654" s="439">
        <f t="shared" si="4"/>
        <v>85.39963564094072</v>
      </c>
    </row>
    <row r="655" spans="1:6" ht="15.75">
      <c r="A655" s="386"/>
      <c r="B655" s="440"/>
      <c r="C655" s="158" t="s">
        <v>301</v>
      </c>
      <c r="D655" s="158"/>
      <c r="E655" s="438"/>
      <c r="F655" s="441" t="e">
        <f t="shared" si="4"/>
        <v>#DIV/0!</v>
      </c>
    </row>
    <row r="656" spans="1:6" ht="15" customHeight="1">
      <c r="A656" s="386" t="s">
        <v>218</v>
      </c>
      <c r="B656" s="440"/>
      <c r="C656" s="158" t="s">
        <v>303</v>
      </c>
      <c r="D656" s="158"/>
      <c r="E656" s="438"/>
      <c r="F656" s="441" t="e">
        <f t="shared" si="4"/>
        <v>#DIV/0!</v>
      </c>
    </row>
    <row r="657" spans="1:6" ht="18.75" customHeight="1">
      <c r="A657" s="594" t="s">
        <v>219</v>
      </c>
      <c r="B657" s="592" t="s">
        <v>1360</v>
      </c>
      <c r="C657" s="158" t="s">
        <v>299</v>
      </c>
      <c r="D657" s="158">
        <f>D658+D659+D660+D661</f>
        <v>237</v>
      </c>
      <c r="E657" s="438">
        <f>E658+E659+E660+E661</f>
        <v>194.73</v>
      </c>
      <c r="F657" s="439">
        <f t="shared" si="4"/>
        <v>82.16455696202532</v>
      </c>
    </row>
    <row r="658" spans="1:6" ht="18.75" customHeight="1">
      <c r="A658" s="594"/>
      <c r="B658" s="593"/>
      <c r="C658" s="158" t="s">
        <v>300</v>
      </c>
      <c r="D658" s="158"/>
      <c r="E658" s="438"/>
      <c r="F658" s="441" t="e">
        <f t="shared" si="4"/>
        <v>#DIV/0!</v>
      </c>
    </row>
    <row r="659" spans="1:6" ht="18.75" customHeight="1">
      <c r="A659" s="594"/>
      <c r="B659" s="593"/>
      <c r="C659" s="158" t="s">
        <v>302</v>
      </c>
      <c r="D659" s="158">
        <v>237</v>
      </c>
      <c r="E659" s="438">
        <v>194.73</v>
      </c>
      <c r="F659" s="439">
        <f t="shared" si="4"/>
        <v>82.16455696202532</v>
      </c>
    </row>
    <row r="660" spans="1:6" ht="18.75" customHeight="1">
      <c r="A660" s="594"/>
      <c r="B660" s="593"/>
      <c r="C660" s="158" t="s">
        <v>301</v>
      </c>
      <c r="D660" s="158"/>
      <c r="E660" s="438"/>
      <c r="F660" s="441" t="e">
        <f t="shared" si="4"/>
        <v>#DIV/0!</v>
      </c>
    </row>
    <row r="661" spans="1:6" ht="18.75" customHeight="1">
      <c r="A661" s="594"/>
      <c r="B661" s="593"/>
      <c r="C661" s="158" t="s">
        <v>303</v>
      </c>
      <c r="D661" s="158"/>
      <c r="E661" s="438"/>
      <c r="F661" s="441" t="e">
        <f t="shared" si="4"/>
        <v>#DIV/0!</v>
      </c>
    </row>
    <row r="662" spans="1:6" ht="15.75">
      <c r="A662" s="587" t="s">
        <v>220</v>
      </c>
      <c r="B662" s="592" t="s">
        <v>1361</v>
      </c>
      <c r="C662" s="158" t="s">
        <v>299</v>
      </c>
      <c r="D662" s="158">
        <f>D663+D664+D665+D666</f>
        <v>623</v>
      </c>
      <c r="E662" s="438">
        <f>E663+E664+E665+E666</f>
        <v>599.84</v>
      </c>
      <c r="F662" s="439">
        <f t="shared" si="4"/>
        <v>96.2825040128411</v>
      </c>
    </row>
    <row r="663" spans="1:6" ht="15.75">
      <c r="A663" s="587"/>
      <c r="B663" s="593"/>
      <c r="C663" s="158" t="s">
        <v>300</v>
      </c>
      <c r="D663" s="158"/>
      <c r="E663" s="438"/>
      <c r="F663" s="441" t="e">
        <f t="shared" si="4"/>
        <v>#DIV/0!</v>
      </c>
    </row>
    <row r="664" spans="1:6" ht="15.75">
      <c r="A664" s="587"/>
      <c r="B664" s="593"/>
      <c r="C664" s="158" t="s">
        <v>302</v>
      </c>
      <c r="D664" s="158">
        <v>623</v>
      </c>
      <c r="E664" s="438">
        <v>599.84</v>
      </c>
      <c r="F664" s="439">
        <f t="shared" si="4"/>
        <v>96.2825040128411</v>
      </c>
    </row>
    <row r="665" spans="1:6" ht="15.75">
      <c r="A665" s="587"/>
      <c r="B665" s="593"/>
      <c r="C665" s="158" t="s">
        <v>301</v>
      </c>
      <c r="D665" s="158"/>
      <c r="E665" s="438"/>
      <c r="F665" s="441" t="e">
        <f t="shared" si="4"/>
        <v>#DIV/0!</v>
      </c>
    </row>
    <row r="666" spans="1:6" ht="15.75">
      <c r="A666" s="587"/>
      <c r="B666" s="593"/>
      <c r="C666" s="158" t="s">
        <v>303</v>
      </c>
      <c r="D666" s="158"/>
      <c r="E666" s="438"/>
      <c r="F666" s="441" t="e">
        <f t="shared" si="4"/>
        <v>#DIV/0!</v>
      </c>
    </row>
    <row r="667" spans="1:6" ht="15.75">
      <c r="A667" s="587" t="s">
        <v>221</v>
      </c>
      <c r="B667" s="592" t="s">
        <v>1362</v>
      </c>
      <c r="C667" s="158" t="s">
        <v>299</v>
      </c>
      <c r="D667" s="158">
        <f>D668+D669+D670+D671</f>
        <v>2764</v>
      </c>
      <c r="E667" s="438">
        <f>E668+E669+E670+E671</f>
        <v>2764</v>
      </c>
      <c r="F667" s="439">
        <f t="shared" si="4"/>
        <v>100</v>
      </c>
    </row>
    <row r="668" spans="1:6" ht="15.75">
      <c r="A668" s="587"/>
      <c r="B668" s="593"/>
      <c r="C668" s="158" t="s">
        <v>300</v>
      </c>
      <c r="D668" s="158"/>
      <c r="E668" s="438"/>
      <c r="F668" s="441" t="e">
        <f t="shared" si="4"/>
        <v>#DIV/0!</v>
      </c>
    </row>
    <row r="669" spans="1:6" ht="15.75">
      <c r="A669" s="587"/>
      <c r="B669" s="593"/>
      <c r="C669" s="158" t="s">
        <v>302</v>
      </c>
      <c r="D669" s="158">
        <v>2764</v>
      </c>
      <c r="E669" s="438">
        <v>2764</v>
      </c>
      <c r="F669" s="439">
        <f t="shared" si="4"/>
        <v>100</v>
      </c>
    </row>
    <row r="670" spans="1:6" ht="15.75">
      <c r="A670" s="587"/>
      <c r="B670" s="593"/>
      <c r="C670" s="158" t="s">
        <v>301</v>
      </c>
      <c r="D670" s="158"/>
      <c r="E670" s="438"/>
      <c r="F670" s="441" t="e">
        <f t="shared" si="4"/>
        <v>#DIV/0!</v>
      </c>
    </row>
    <row r="671" spans="1:6" ht="15.75">
      <c r="A671" s="587"/>
      <c r="B671" s="593"/>
      <c r="C671" s="158" t="s">
        <v>303</v>
      </c>
      <c r="D671" s="158"/>
      <c r="E671" s="438"/>
      <c r="F671" s="441" t="e">
        <f t="shared" si="4"/>
        <v>#DIV/0!</v>
      </c>
    </row>
    <row r="672" spans="1:6" ht="15" customHeight="1">
      <c r="A672" s="587" t="s">
        <v>222</v>
      </c>
      <c r="B672" s="592" t="s">
        <v>1363</v>
      </c>
      <c r="C672" s="158" t="s">
        <v>299</v>
      </c>
      <c r="D672" s="158">
        <f>D673+D674+D675+D676</f>
        <v>2440</v>
      </c>
      <c r="E672" s="438">
        <f>E673+E674+E675+E676</f>
        <v>2378.02</v>
      </c>
      <c r="F672" s="441">
        <f t="shared" si="4"/>
        <v>97.45983606557377</v>
      </c>
    </row>
    <row r="673" spans="1:6" ht="15" customHeight="1">
      <c r="A673" s="587"/>
      <c r="B673" s="593"/>
      <c r="C673" s="158" t="s">
        <v>300</v>
      </c>
      <c r="D673" s="158"/>
      <c r="E673" s="438"/>
      <c r="F673" s="441" t="e">
        <f t="shared" si="4"/>
        <v>#DIV/0!</v>
      </c>
    </row>
    <row r="674" spans="1:6" ht="15" customHeight="1">
      <c r="A674" s="587"/>
      <c r="B674" s="593"/>
      <c r="C674" s="158" t="s">
        <v>302</v>
      </c>
      <c r="D674" s="158"/>
      <c r="E674" s="438"/>
      <c r="F674" s="441" t="e">
        <f t="shared" si="4"/>
        <v>#DIV/0!</v>
      </c>
    </row>
    <row r="675" spans="1:6" ht="15" customHeight="1">
      <c r="A675" s="587"/>
      <c r="B675" s="593"/>
      <c r="C675" s="158" t="s">
        <v>301</v>
      </c>
      <c r="D675" s="158">
        <v>2440</v>
      </c>
      <c r="E675" s="438">
        <v>2378.02</v>
      </c>
      <c r="F675" s="439">
        <f t="shared" si="4"/>
        <v>97.45983606557377</v>
      </c>
    </row>
    <row r="676" spans="1:6" ht="51.75" customHeight="1">
      <c r="A676" s="587"/>
      <c r="B676" s="593"/>
      <c r="C676" s="158" t="s">
        <v>303</v>
      </c>
      <c r="D676" s="158"/>
      <c r="E676" s="438"/>
      <c r="F676" s="441" t="e">
        <f t="shared" si="4"/>
        <v>#DIV/0!</v>
      </c>
    </row>
    <row r="677" spans="1:6" ht="15" customHeight="1">
      <c r="A677" s="594" t="s">
        <v>223</v>
      </c>
      <c r="B677" s="592" t="s">
        <v>1364</v>
      </c>
      <c r="C677" s="158" t="s">
        <v>299</v>
      </c>
      <c r="D677" s="158">
        <f>D678+D679+D680+D681</f>
        <v>27544</v>
      </c>
      <c r="E677" s="438">
        <f>E678+E679+E680+E681</f>
        <v>27543.33</v>
      </c>
      <c r="F677" s="439">
        <f t="shared" si="4"/>
        <v>99.99756752831833</v>
      </c>
    </row>
    <row r="678" spans="1:6" ht="15" customHeight="1">
      <c r="A678" s="594"/>
      <c r="B678" s="593"/>
      <c r="C678" s="158" t="s">
        <v>300</v>
      </c>
      <c r="D678" s="158"/>
      <c r="E678" s="438"/>
      <c r="F678" s="441" t="e">
        <f t="shared" si="4"/>
        <v>#DIV/0!</v>
      </c>
    </row>
    <row r="679" spans="1:6" ht="15" customHeight="1">
      <c r="A679" s="594"/>
      <c r="B679" s="593"/>
      <c r="C679" s="158" t="s">
        <v>302</v>
      </c>
      <c r="D679" s="158"/>
      <c r="E679" s="438"/>
      <c r="F679" s="441" t="e">
        <f t="shared" si="4"/>
        <v>#DIV/0!</v>
      </c>
    </row>
    <row r="680" spans="1:6" ht="15" customHeight="1">
      <c r="A680" s="594"/>
      <c r="B680" s="593"/>
      <c r="C680" s="158" t="s">
        <v>301</v>
      </c>
      <c r="D680" s="158">
        <v>27544</v>
      </c>
      <c r="E680" s="438">
        <v>27543.33</v>
      </c>
      <c r="F680" s="439">
        <f t="shared" si="4"/>
        <v>99.99756752831833</v>
      </c>
    </row>
    <row r="681" spans="1:6" ht="79.5" customHeight="1">
      <c r="A681" s="594"/>
      <c r="B681" s="593"/>
      <c r="C681" s="158" t="s">
        <v>303</v>
      </c>
      <c r="D681" s="158"/>
      <c r="E681" s="438"/>
      <c r="F681" s="441" t="e">
        <f aca="true" t="shared" si="5" ref="F681:F744">E681/D681*100</f>
        <v>#DIV/0!</v>
      </c>
    </row>
    <row r="682" spans="1:6" ht="15" customHeight="1">
      <c r="A682" s="594" t="s">
        <v>224</v>
      </c>
      <c r="B682" s="592" t="s">
        <v>1365</v>
      </c>
      <c r="C682" s="158" t="s">
        <v>299</v>
      </c>
      <c r="D682" s="158">
        <f>D683+D684+D685+D686</f>
        <v>15748</v>
      </c>
      <c r="E682" s="438">
        <f>E683+E684+E685+E686</f>
        <v>15746.99</v>
      </c>
      <c r="F682" s="439">
        <f t="shared" si="5"/>
        <v>99.99358648717298</v>
      </c>
    </row>
    <row r="683" spans="1:6" ht="15" customHeight="1">
      <c r="A683" s="594"/>
      <c r="B683" s="593"/>
      <c r="C683" s="158" t="s">
        <v>300</v>
      </c>
      <c r="D683" s="158"/>
      <c r="E683" s="438"/>
      <c r="F683" s="441" t="e">
        <f t="shared" si="5"/>
        <v>#DIV/0!</v>
      </c>
    </row>
    <row r="684" spans="1:6" ht="15" customHeight="1">
      <c r="A684" s="594"/>
      <c r="B684" s="593"/>
      <c r="C684" s="158" t="s">
        <v>302</v>
      </c>
      <c r="D684" s="158">
        <v>8189</v>
      </c>
      <c r="E684" s="438">
        <v>8188.74</v>
      </c>
      <c r="F684" s="439">
        <f t="shared" si="5"/>
        <v>99.99682500915863</v>
      </c>
    </row>
    <row r="685" spans="1:6" ht="15" customHeight="1">
      <c r="A685" s="594"/>
      <c r="B685" s="593"/>
      <c r="C685" s="158" t="s">
        <v>301</v>
      </c>
      <c r="D685" s="158">
        <v>7559</v>
      </c>
      <c r="E685" s="438">
        <v>7558.25</v>
      </c>
      <c r="F685" s="439">
        <f t="shared" si="5"/>
        <v>99.99007805265246</v>
      </c>
    </row>
    <row r="686" spans="1:6" ht="42.75" customHeight="1">
      <c r="A686" s="594"/>
      <c r="B686" s="593"/>
      <c r="C686" s="158" t="s">
        <v>303</v>
      </c>
      <c r="D686" s="158"/>
      <c r="E686" s="438"/>
      <c r="F686" s="441" t="e">
        <f t="shared" si="5"/>
        <v>#DIV/0!</v>
      </c>
    </row>
    <row r="687" spans="1:6" ht="15.75">
      <c r="A687" s="594" t="s">
        <v>225</v>
      </c>
      <c r="B687" s="592" t="s">
        <v>1366</v>
      </c>
      <c r="C687" s="158" t="s">
        <v>299</v>
      </c>
      <c r="D687" s="158">
        <f>D688+D689+D690+D691</f>
        <v>17912</v>
      </c>
      <c r="E687" s="438">
        <f>E688+E689+E690+E691</f>
        <v>17912</v>
      </c>
      <c r="F687" s="439">
        <f t="shared" si="5"/>
        <v>100</v>
      </c>
    </row>
    <row r="688" spans="1:6" ht="15.75">
      <c r="A688" s="594"/>
      <c r="B688" s="593"/>
      <c r="C688" s="158" t="s">
        <v>300</v>
      </c>
      <c r="D688" s="158"/>
      <c r="E688" s="438"/>
      <c r="F688" s="441" t="e">
        <f t="shared" si="5"/>
        <v>#DIV/0!</v>
      </c>
    </row>
    <row r="689" spans="1:6" ht="15.75">
      <c r="A689" s="594"/>
      <c r="B689" s="593"/>
      <c r="C689" s="158" t="s">
        <v>302</v>
      </c>
      <c r="D689" s="158">
        <v>17912</v>
      </c>
      <c r="E689" s="438">
        <v>17912</v>
      </c>
      <c r="F689" s="439">
        <f t="shared" si="5"/>
        <v>100</v>
      </c>
    </row>
    <row r="690" spans="1:6" ht="15.75">
      <c r="A690" s="594"/>
      <c r="B690" s="593"/>
      <c r="C690" s="158" t="s">
        <v>301</v>
      </c>
      <c r="D690" s="158"/>
      <c r="E690" s="438"/>
      <c r="F690" s="441" t="e">
        <f t="shared" si="5"/>
        <v>#DIV/0!</v>
      </c>
    </row>
    <row r="691" spans="1:6" ht="15.75">
      <c r="A691" s="594"/>
      <c r="B691" s="593"/>
      <c r="C691" s="158" t="s">
        <v>303</v>
      </c>
      <c r="D691" s="158"/>
      <c r="E691" s="438"/>
      <c r="F691" s="441" t="e">
        <f t="shared" si="5"/>
        <v>#DIV/0!</v>
      </c>
    </row>
    <row r="692" spans="1:6" ht="15" customHeight="1">
      <c r="A692" s="594" t="s">
        <v>226</v>
      </c>
      <c r="B692" s="592" t="s">
        <v>1367</v>
      </c>
      <c r="C692" s="158" t="s">
        <v>299</v>
      </c>
      <c r="D692" s="158">
        <f>D693+D694+D695+D696</f>
        <v>5732</v>
      </c>
      <c r="E692" s="438">
        <f>E693+E694+E695+E696</f>
        <v>5732</v>
      </c>
      <c r="F692" s="439">
        <f t="shared" si="5"/>
        <v>100</v>
      </c>
    </row>
    <row r="693" spans="1:6" ht="15" customHeight="1">
      <c r="A693" s="594"/>
      <c r="B693" s="593"/>
      <c r="C693" s="158" t="s">
        <v>300</v>
      </c>
      <c r="D693" s="158"/>
      <c r="E693" s="438"/>
      <c r="F693" s="441" t="e">
        <f t="shared" si="5"/>
        <v>#DIV/0!</v>
      </c>
    </row>
    <row r="694" spans="1:6" ht="15" customHeight="1">
      <c r="A694" s="594"/>
      <c r="B694" s="593"/>
      <c r="C694" s="158" t="s">
        <v>302</v>
      </c>
      <c r="D694" s="158">
        <v>5732</v>
      </c>
      <c r="E694" s="438">
        <v>5732</v>
      </c>
      <c r="F694" s="439">
        <f t="shared" si="5"/>
        <v>100</v>
      </c>
    </row>
    <row r="695" spans="1:6" ht="15" customHeight="1">
      <c r="A695" s="594"/>
      <c r="B695" s="593"/>
      <c r="C695" s="158" t="s">
        <v>301</v>
      </c>
      <c r="D695" s="158"/>
      <c r="E695" s="438"/>
      <c r="F695" s="441" t="e">
        <f t="shared" si="5"/>
        <v>#DIV/0!</v>
      </c>
    </row>
    <row r="696" spans="1:6" ht="51.75" customHeight="1">
      <c r="A696" s="594"/>
      <c r="B696" s="593"/>
      <c r="C696" s="158" t="s">
        <v>303</v>
      </c>
      <c r="D696" s="158"/>
      <c r="E696" s="438"/>
      <c r="F696" s="441" t="e">
        <f t="shared" si="5"/>
        <v>#DIV/0!</v>
      </c>
    </row>
    <row r="697" spans="1:6" ht="15" customHeight="1">
      <c r="A697" s="594" t="s">
        <v>227</v>
      </c>
      <c r="B697" s="592" t="s">
        <v>1368</v>
      </c>
      <c r="C697" s="158" t="s">
        <v>299</v>
      </c>
      <c r="D697" s="158">
        <f>D698+D699+D700+D701</f>
        <v>15764</v>
      </c>
      <c r="E697" s="438">
        <f>E698+E699+E700+E701</f>
        <v>16636.15</v>
      </c>
      <c r="F697" s="439">
        <f t="shared" si="5"/>
        <v>105.53254250190307</v>
      </c>
    </row>
    <row r="698" spans="1:6" ht="15" customHeight="1">
      <c r="A698" s="594"/>
      <c r="B698" s="593"/>
      <c r="C698" s="158" t="s">
        <v>300</v>
      </c>
      <c r="D698" s="158">
        <v>15764</v>
      </c>
      <c r="E698" s="438">
        <v>16636.15</v>
      </c>
      <c r="F698" s="439">
        <f t="shared" si="5"/>
        <v>105.53254250190307</v>
      </c>
    </row>
    <row r="699" spans="1:6" ht="15" customHeight="1">
      <c r="A699" s="594"/>
      <c r="B699" s="593"/>
      <c r="C699" s="158" t="s">
        <v>302</v>
      </c>
      <c r="D699" s="158"/>
      <c r="E699" s="438"/>
      <c r="F699" s="441" t="e">
        <f t="shared" si="5"/>
        <v>#DIV/0!</v>
      </c>
    </row>
    <row r="700" spans="1:6" ht="15" customHeight="1">
      <c r="A700" s="594"/>
      <c r="B700" s="593"/>
      <c r="C700" s="158" t="s">
        <v>301</v>
      </c>
      <c r="D700" s="158"/>
      <c r="E700" s="438"/>
      <c r="F700" s="441" t="e">
        <f t="shared" si="5"/>
        <v>#DIV/0!</v>
      </c>
    </row>
    <row r="701" spans="1:6" ht="69.75" customHeight="1">
      <c r="A701" s="594"/>
      <c r="B701" s="593"/>
      <c r="C701" s="158" t="s">
        <v>303</v>
      </c>
      <c r="D701" s="158"/>
      <c r="E701" s="438"/>
      <c r="F701" s="441" t="e">
        <f t="shared" si="5"/>
        <v>#DIV/0!</v>
      </c>
    </row>
    <row r="702" spans="1:6" ht="15" customHeight="1">
      <c r="A702" s="594" t="s">
        <v>228</v>
      </c>
      <c r="B702" s="592" t="s">
        <v>1369</v>
      </c>
      <c r="C702" s="158" t="s">
        <v>299</v>
      </c>
      <c r="D702" s="158">
        <f>D703+D704+D705+D706</f>
        <v>9200</v>
      </c>
      <c r="E702" s="438">
        <f>E703+E704+E705+E706</f>
        <v>9194.07</v>
      </c>
      <c r="F702" s="439">
        <f t="shared" si="5"/>
        <v>99.93554347826087</v>
      </c>
    </row>
    <row r="703" spans="1:6" ht="15.75">
      <c r="A703" s="594"/>
      <c r="B703" s="592"/>
      <c r="C703" s="158" t="s">
        <v>300</v>
      </c>
      <c r="D703" s="158">
        <v>9200</v>
      </c>
      <c r="E703" s="438">
        <v>9194.07</v>
      </c>
      <c r="F703" s="439">
        <f t="shared" si="5"/>
        <v>99.93554347826087</v>
      </c>
    </row>
    <row r="704" spans="1:6" ht="15.75">
      <c r="A704" s="594"/>
      <c r="B704" s="592"/>
      <c r="C704" s="158" t="s">
        <v>302</v>
      </c>
      <c r="D704" s="158"/>
      <c r="E704" s="438"/>
      <c r="F704" s="441" t="e">
        <f t="shared" si="5"/>
        <v>#DIV/0!</v>
      </c>
    </row>
    <row r="705" spans="1:6" ht="15.75">
      <c r="A705" s="594"/>
      <c r="B705" s="592"/>
      <c r="C705" s="158" t="s">
        <v>301</v>
      </c>
      <c r="D705" s="158"/>
      <c r="E705" s="438"/>
      <c r="F705" s="441" t="e">
        <f t="shared" si="5"/>
        <v>#DIV/0!</v>
      </c>
    </row>
    <row r="706" spans="1:6" ht="15.75">
      <c r="A706" s="386"/>
      <c r="B706" s="440"/>
      <c r="C706" s="158" t="s">
        <v>303</v>
      </c>
      <c r="D706" s="158"/>
      <c r="E706" s="438"/>
      <c r="F706" s="441" t="e">
        <f t="shared" si="5"/>
        <v>#DIV/0!</v>
      </c>
    </row>
    <row r="707" spans="1:6" ht="15.75">
      <c r="A707" s="594" t="s">
        <v>229</v>
      </c>
      <c r="B707" s="592" t="s">
        <v>1370</v>
      </c>
      <c r="C707" s="158" t="s">
        <v>299</v>
      </c>
      <c r="D707" s="158">
        <f>D708+D709+D710+D711</f>
        <v>5372</v>
      </c>
      <c r="E707" s="438">
        <f>E708+E709+E710+E711</f>
        <v>5371.39</v>
      </c>
      <c r="F707" s="439">
        <f t="shared" si="5"/>
        <v>99.98864482501862</v>
      </c>
    </row>
    <row r="708" spans="1:6" ht="15.75">
      <c r="A708" s="594"/>
      <c r="B708" s="593"/>
      <c r="C708" s="158" t="s">
        <v>300</v>
      </c>
      <c r="D708" s="158">
        <v>5372</v>
      </c>
      <c r="E708" s="438">
        <v>5371.39</v>
      </c>
      <c r="F708" s="439">
        <f t="shared" si="5"/>
        <v>99.98864482501862</v>
      </c>
    </row>
    <row r="709" spans="1:6" ht="15.75">
      <c r="A709" s="594"/>
      <c r="B709" s="593"/>
      <c r="C709" s="158" t="s">
        <v>302</v>
      </c>
      <c r="D709" s="158"/>
      <c r="E709" s="438"/>
      <c r="F709" s="441" t="e">
        <f t="shared" si="5"/>
        <v>#DIV/0!</v>
      </c>
    </row>
    <row r="710" spans="1:6" ht="15.75">
      <c r="A710" s="594"/>
      <c r="B710" s="593"/>
      <c r="C710" s="158" t="s">
        <v>301</v>
      </c>
      <c r="D710" s="158"/>
      <c r="E710" s="438"/>
      <c r="F710" s="441" t="e">
        <f t="shared" si="5"/>
        <v>#DIV/0!</v>
      </c>
    </row>
    <row r="711" spans="1:6" ht="15.75">
      <c r="A711" s="594"/>
      <c r="B711" s="593"/>
      <c r="C711" s="158" t="s">
        <v>303</v>
      </c>
      <c r="D711" s="158"/>
      <c r="E711" s="438"/>
      <c r="F711" s="441" t="e">
        <f t="shared" si="5"/>
        <v>#DIV/0!</v>
      </c>
    </row>
    <row r="712" spans="1:6" ht="15" customHeight="1">
      <c r="A712" s="594" t="s">
        <v>230</v>
      </c>
      <c r="B712" s="592" t="s">
        <v>1371</v>
      </c>
      <c r="C712" s="158" t="s">
        <v>299</v>
      </c>
      <c r="D712" s="158">
        <f>D713+D714+D715+D716</f>
        <v>234</v>
      </c>
      <c r="E712" s="438">
        <f>E713+E714+E715+E716</f>
        <v>233.3</v>
      </c>
      <c r="F712" s="439">
        <f t="shared" si="5"/>
        <v>99.7008547008547</v>
      </c>
    </row>
    <row r="713" spans="1:6" ht="15" customHeight="1">
      <c r="A713" s="594"/>
      <c r="B713" s="593"/>
      <c r="C713" s="158" t="s">
        <v>300</v>
      </c>
      <c r="D713" s="158">
        <v>234</v>
      </c>
      <c r="E713" s="438">
        <v>233.3</v>
      </c>
      <c r="F713" s="439">
        <f t="shared" si="5"/>
        <v>99.7008547008547</v>
      </c>
    </row>
    <row r="714" spans="1:6" ht="15" customHeight="1">
      <c r="A714" s="594"/>
      <c r="B714" s="593"/>
      <c r="C714" s="158" t="s">
        <v>302</v>
      </c>
      <c r="D714" s="158"/>
      <c r="E714" s="438"/>
      <c r="F714" s="441" t="e">
        <f t="shared" si="5"/>
        <v>#DIV/0!</v>
      </c>
    </row>
    <row r="715" spans="1:6" ht="15" customHeight="1">
      <c r="A715" s="594"/>
      <c r="B715" s="593"/>
      <c r="C715" s="158" t="s">
        <v>301</v>
      </c>
      <c r="D715" s="158"/>
      <c r="E715" s="438"/>
      <c r="F715" s="441" t="e">
        <f t="shared" si="5"/>
        <v>#DIV/0!</v>
      </c>
    </row>
    <row r="716" spans="1:6" ht="15" customHeight="1">
      <c r="A716" s="594"/>
      <c r="B716" s="593"/>
      <c r="C716" s="158" t="s">
        <v>303</v>
      </c>
      <c r="D716" s="158"/>
      <c r="E716" s="438"/>
      <c r="F716" s="441" t="e">
        <f t="shared" si="5"/>
        <v>#DIV/0!</v>
      </c>
    </row>
    <row r="717" spans="1:6" ht="15" customHeight="1">
      <c r="A717" s="594" t="s">
        <v>231</v>
      </c>
      <c r="B717" s="592" t="s">
        <v>1372</v>
      </c>
      <c r="C717" s="158" t="s">
        <v>299</v>
      </c>
      <c r="D717" s="158">
        <f>D718+D719+D720+D721</f>
        <v>0</v>
      </c>
      <c r="E717" s="438">
        <f>E718+E719+E720+E721</f>
        <v>0</v>
      </c>
      <c r="F717" s="441" t="e">
        <f t="shared" si="5"/>
        <v>#DIV/0!</v>
      </c>
    </row>
    <row r="718" spans="1:6" ht="15" customHeight="1">
      <c r="A718" s="594"/>
      <c r="B718" s="593"/>
      <c r="C718" s="158" t="s">
        <v>300</v>
      </c>
      <c r="D718" s="158"/>
      <c r="E718" s="438"/>
      <c r="F718" s="441" t="e">
        <f t="shared" si="5"/>
        <v>#DIV/0!</v>
      </c>
    </row>
    <row r="719" spans="1:8" ht="15" customHeight="1">
      <c r="A719" s="594"/>
      <c r="B719" s="593"/>
      <c r="C719" s="158" t="s">
        <v>302</v>
      </c>
      <c r="D719" s="158"/>
      <c r="E719" s="438"/>
      <c r="F719" s="441" t="e">
        <f t="shared" si="5"/>
        <v>#DIV/0!</v>
      </c>
      <c r="H719" s="144"/>
    </row>
    <row r="720" spans="1:6" ht="15" customHeight="1">
      <c r="A720" s="594"/>
      <c r="B720" s="593"/>
      <c r="C720" s="158" t="s">
        <v>301</v>
      </c>
      <c r="D720" s="158"/>
      <c r="E720" s="438"/>
      <c r="F720" s="441" t="e">
        <f t="shared" si="5"/>
        <v>#DIV/0!</v>
      </c>
    </row>
    <row r="721" spans="1:6" ht="30" customHeight="1">
      <c r="A721" s="594"/>
      <c r="B721" s="593"/>
      <c r="C721" s="158" t="s">
        <v>303</v>
      </c>
      <c r="D721" s="158"/>
      <c r="E721" s="438"/>
      <c r="F721" s="441" t="e">
        <f t="shared" si="5"/>
        <v>#DIV/0!</v>
      </c>
    </row>
    <row r="722" spans="1:6" ht="15" customHeight="1">
      <c r="A722" s="594" t="s">
        <v>232</v>
      </c>
      <c r="B722" s="592" t="s">
        <v>1373</v>
      </c>
      <c r="C722" s="158" t="s">
        <v>299</v>
      </c>
      <c r="D722" s="158">
        <f>D723+D724+D725+D726</f>
        <v>0</v>
      </c>
      <c r="E722" s="438">
        <f>E723+E724+E725+E726</f>
        <v>0</v>
      </c>
      <c r="F722" s="441" t="e">
        <f t="shared" si="5"/>
        <v>#DIV/0!</v>
      </c>
    </row>
    <row r="723" spans="1:6" ht="15" customHeight="1">
      <c r="A723" s="594"/>
      <c r="B723" s="593"/>
      <c r="C723" s="158" t="s">
        <v>300</v>
      </c>
      <c r="D723" s="158"/>
      <c r="E723" s="438"/>
      <c r="F723" s="441" t="e">
        <f t="shared" si="5"/>
        <v>#DIV/0!</v>
      </c>
    </row>
    <row r="724" spans="1:6" ht="15" customHeight="1">
      <c r="A724" s="594"/>
      <c r="B724" s="593"/>
      <c r="C724" s="158" t="s">
        <v>302</v>
      </c>
      <c r="D724" s="158"/>
      <c r="E724" s="438"/>
      <c r="F724" s="441" t="e">
        <f t="shared" si="5"/>
        <v>#DIV/0!</v>
      </c>
    </row>
    <row r="725" spans="1:6" ht="15" customHeight="1">
      <c r="A725" s="594"/>
      <c r="B725" s="593"/>
      <c r="C725" s="158" t="s">
        <v>301</v>
      </c>
      <c r="D725" s="158"/>
      <c r="E725" s="438"/>
      <c r="F725" s="441" t="e">
        <f t="shared" si="5"/>
        <v>#DIV/0!</v>
      </c>
    </row>
    <row r="726" spans="1:6" ht="48" customHeight="1">
      <c r="A726" s="594"/>
      <c r="B726" s="593"/>
      <c r="C726" s="158" t="s">
        <v>303</v>
      </c>
      <c r="D726" s="158"/>
      <c r="E726" s="438"/>
      <c r="F726" s="441" t="e">
        <f t="shared" si="5"/>
        <v>#DIV/0!</v>
      </c>
    </row>
    <row r="727" spans="1:6" ht="15" customHeight="1">
      <c r="A727" s="594" t="s">
        <v>233</v>
      </c>
      <c r="B727" s="592" t="s">
        <v>1374</v>
      </c>
      <c r="C727" s="158" t="s">
        <v>299</v>
      </c>
      <c r="D727" s="158">
        <f>D728+D729+D730+D731</f>
        <v>200</v>
      </c>
      <c r="E727" s="438">
        <f>E728+E729+E730+E731</f>
        <v>162</v>
      </c>
      <c r="F727" s="439">
        <f t="shared" si="5"/>
        <v>81</v>
      </c>
    </row>
    <row r="728" spans="1:6" ht="15" customHeight="1">
      <c r="A728" s="594"/>
      <c r="B728" s="593"/>
      <c r="C728" s="158" t="s">
        <v>300</v>
      </c>
      <c r="D728" s="158"/>
      <c r="E728" s="438"/>
      <c r="F728" s="441" t="e">
        <f t="shared" si="5"/>
        <v>#DIV/0!</v>
      </c>
    </row>
    <row r="729" spans="1:6" ht="15" customHeight="1">
      <c r="A729" s="594"/>
      <c r="B729" s="593"/>
      <c r="C729" s="158" t="s">
        <v>302</v>
      </c>
      <c r="D729" s="158"/>
      <c r="E729" s="438"/>
      <c r="F729" s="441" t="e">
        <f t="shared" si="5"/>
        <v>#DIV/0!</v>
      </c>
    </row>
    <row r="730" spans="1:6" ht="15" customHeight="1">
      <c r="A730" s="594"/>
      <c r="B730" s="593"/>
      <c r="C730" s="158" t="s">
        <v>301</v>
      </c>
      <c r="D730" s="158">
        <v>200</v>
      </c>
      <c r="E730" s="438">
        <v>162</v>
      </c>
      <c r="F730" s="439">
        <f t="shared" si="5"/>
        <v>81</v>
      </c>
    </row>
    <row r="731" spans="1:6" ht="72.75" customHeight="1">
      <c r="A731" s="594"/>
      <c r="B731" s="593"/>
      <c r="C731" s="158" t="s">
        <v>303</v>
      </c>
      <c r="D731" s="158"/>
      <c r="E731" s="438"/>
      <c r="F731" s="441" t="e">
        <f t="shared" si="5"/>
        <v>#DIV/0!</v>
      </c>
    </row>
    <row r="732" spans="1:6" ht="15" customHeight="1">
      <c r="A732" s="594" t="s">
        <v>234</v>
      </c>
      <c r="B732" s="592" t="s">
        <v>1375</v>
      </c>
      <c r="C732" s="158" t="s">
        <v>299</v>
      </c>
      <c r="D732" s="158">
        <f>D733+D734+D735+D736</f>
        <v>30</v>
      </c>
      <c r="E732" s="438">
        <f>E733+E734+E735+E736</f>
        <v>30</v>
      </c>
      <c r="F732" s="439">
        <f t="shared" si="5"/>
        <v>100</v>
      </c>
    </row>
    <row r="733" spans="1:6" ht="15" customHeight="1">
      <c r="A733" s="594"/>
      <c r="B733" s="593"/>
      <c r="C733" s="158" t="s">
        <v>300</v>
      </c>
      <c r="D733" s="158"/>
      <c r="E733" s="438"/>
      <c r="F733" s="441" t="e">
        <f t="shared" si="5"/>
        <v>#DIV/0!</v>
      </c>
    </row>
    <row r="734" spans="1:6" ht="15" customHeight="1">
      <c r="A734" s="594"/>
      <c r="B734" s="593"/>
      <c r="C734" s="158" t="s">
        <v>302</v>
      </c>
      <c r="D734" s="158"/>
      <c r="E734" s="438"/>
      <c r="F734" s="441" t="e">
        <f t="shared" si="5"/>
        <v>#DIV/0!</v>
      </c>
    </row>
    <row r="735" spans="1:6" ht="15" customHeight="1">
      <c r="A735" s="594"/>
      <c r="B735" s="593"/>
      <c r="C735" s="442" t="s">
        <v>301</v>
      </c>
      <c r="D735" s="442">
        <v>30</v>
      </c>
      <c r="E735" s="438">
        <v>30</v>
      </c>
      <c r="F735" s="439">
        <f t="shared" si="5"/>
        <v>100</v>
      </c>
    </row>
    <row r="736" spans="1:6" ht="48.75" customHeight="1">
      <c r="A736" s="594"/>
      <c r="B736" s="593"/>
      <c r="C736" s="88" t="s">
        <v>303</v>
      </c>
      <c r="D736" s="88"/>
      <c r="E736" s="438"/>
      <c r="F736" s="441" t="e">
        <f t="shared" si="5"/>
        <v>#DIV/0!</v>
      </c>
    </row>
    <row r="737" spans="1:6" ht="15.75">
      <c r="A737" s="625" t="s">
        <v>591</v>
      </c>
      <c r="B737" s="667" t="s">
        <v>1376</v>
      </c>
      <c r="C737" s="627" t="s">
        <v>299</v>
      </c>
      <c r="D737" s="627">
        <f>D738+D739+D740+D741</f>
        <v>91388</v>
      </c>
      <c r="E737" s="668">
        <f>E738+E739+E740+E741</f>
        <v>91872.98</v>
      </c>
      <c r="F737" s="668">
        <f t="shared" si="5"/>
        <v>100.53068236529961</v>
      </c>
    </row>
    <row r="738" spans="1:6" ht="15.75">
      <c r="A738" s="625"/>
      <c r="B738" s="672"/>
      <c r="C738" s="627" t="s">
        <v>300</v>
      </c>
      <c r="D738" s="627">
        <f aca="true" t="shared" si="6" ref="D738:E741">D743</f>
        <v>0</v>
      </c>
      <c r="E738" s="668">
        <f t="shared" si="6"/>
        <v>0</v>
      </c>
      <c r="F738" s="669" t="e">
        <f t="shared" si="5"/>
        <v>#DIV/0!</v>
      </c>
    </row>
    <row r="739" spans="1:6" ht="15.75">
      <c r="A739" s="625"/>
      <c r="B739" s="672"/>
      <c r="C739" s="627" t="s">
        <v>302</v>
      </c>
      <c r="D739" s="627">
        <f t="shared" si="6"/>
        <v>79036</v>
      </c>
      <c r="E739" s="668">
        <f t="shared" si="6"/>
        <v>79036</v>
      </c>
      <c r="F739" s="668">
        <f t="shared" si="5"/>
        <v>100</v>
      </c>
    </row>
    <row r="740" spans="1:6" ht="15.75">
      <c r="A740" s="625"/>
      <c r="B740" s="672"/>
      <c r="C740" s="627" t="s">
        <v>301</v>
      </c>
      <c r="D740" s="627">
        <f t="shared" si="6"/>
        <v>0</v>
      </c>
      <c r="E740" s="668">
        <f t="shared" si="6"/>
        <v>0</v>
      </c>
      <c r="F740" s="669" t="e">
        <f t="shared" si="5"/>
        <v>#DIV/0!</v>
      </c>
    </row>
    <row r="741" spans="1:6" ht="15.75">
      <c r="A741" s="625"/>
      <c r="B741" s="672"/>
      <c r="C741" s="627" t="s">
        <v>303</v>
      </c>
      <c r="D741" s="627">
        <f t="shared" si="6"/>
        <v>12352</v>
      </c>
      <c r="E741" s="668">
        <f t="shared" si="6"/>
        <v>12836.98</v>
      </c>
      <c r="F741" s="668">
        <f t="shared" si="5"/>
        <v>103.92632772020724</v>
      </c>
    </row>
    <row r="742" spans="1:6" ht="15.75">
      <c r="A742" s="594" t="s">
        <v>1190</v>
      </c>
      <c r="B742" s="592" t="s">
        <v>1377</v>
      </c>
      <c r="C742" s="88" t="s">
        <v>299</v>
      </c>
      <c r="D742" s="88">
        <f>D743+D744+D745+D746</f>
        <v>91388</v>
      </c>
      <c r="E742" s="438">
        <f>E743+E744+E745+E746</f>
        <v>91872.98</v>
      </c>
      <c r="F742" s="439">
        <f t="shared" si="5"/>
        <v>100.53068236529961</v>
      </c>
    </row>
    <row r="743" spans="1:6" ht="15.75">
      <c r="A743" s="594"/>
      <c r="B743" s="593"/>
      <c r="C743" s="88" t="s">
        <v>300</v>
      </c>
      <c r="D743" s="88"/>
      <c r="E743" s="438"/>
      <c r="F743" s="441" t="e">
        <f t="shared" si="5"/>
        <v>#DIV/0!</v>
      </c>
    </row>
    <row r="744" spans="1:6" ht="15.75">
      <c r="A744" s="594"/>
      <c r="B744" s="593"/>
      <c r="C744" s="88" t="s">
        <v>302</v>
      </c>
      <c r="D744" s="88">
        <v>79036</v>
      </c>
      <c r="E744" s="438">
        <v>79036</v>
      </c>
      <c r="F744" s="439">
        <f t="shared" si="5"/>
        <v>100</v>
      </c>
    </row>
    <row r="745" spans="1:6" ht="15.75">
      <c r="A745" s="594"/>
      <c r="B745" s="593"/>
      <c r="C745" s="88" t="s">
        <v>301</v>
      </c>
      <c r="D745" s="88"/>
      <c r="E745" s="438"/>
      <c r="F745" s="441" t="e">
        <f aca="true" t="shared" si="7" ref="F745:F808">E745/D745*100</f>
        <v>#DIV/0!</v>
      </c>
    </row>
    <row r="746" spans="1:6" ht="15.75">
      <c r="A746" s="594"/>
      <c r="B746" s="593"/>
      <c r="C746" s="88" t="s">
        <v>303</v>
      </c>
      <c r="D746" s="88">
        <v>12352</v>
      </c>
      <c r="E746" s="438">
        <v>12836.98</v>
      </c>
      <c r="F746" s="439">
        <f t="shared" si="7"/>
        <v>103.92632772020724</v>
      </c>
    </row>
    <row r="747" spans="1:6" ht="15.75">
      <c r="A747" s="625" t="s">
        <v>595</v>
      </c>
      <c r="B747" s="667" t="s">
        <v>1378</v>
      </c>
      <c r="C747" s="627" t="s">
        <v>299</v>
      </c>
      <c r="D747" s="627">
        <f>D748+D749+D750+D751</f>
        <v>35986</v>
      </c>
      <c r="E747" s="668">
        <f>E748+E749+E750+E751</f>
        <v>33441.45</v>
      </c>
      <c r="F747" s="668">
        <f t="shared" si="7"/>
        <v>92.9290557439004</v>
      </c>
    </row>
    <row r="748" spans="1:6" ht="15.75">
      <c r="A748" s="625"/>
      <c r="B748" s="672"/>
      <c r="C748" s="627" t="s">
        <v>300</v>
      </c>
      <c r="D748" s="627">
        <f aca="true" t="shared" si="8" ref="D748:E750">D753+D758+D763</f>
        <v>487</v>
      </c>
      <c r="E748" s="668">
        <f t="shared" si="8"/>
        <v>486.34</v>
      </c>
      <c r="F748" s="668">
        <f t="shared" si="7"/>
        <v>99.86447638603696</v>
      </c>
    </row>
    <row r="749" spans="1:6" ht="15.75">
      <c r="A749" s="625"/>
      <c r="B749" s="672"/>
      <c r="C749" s="627" t="s">
        <v>302</v>
      </c>
      <c r="D749" s="627">
        <f t="shared" si="8"/>
        <v>35005</v>
      </c>
      <c r="E749" s="668">
        <f t="shared" si="8"/>
        <v>32475.760000000002</v>
      </c>
      <c r="F749" s="668">
        <f t="shared" si="7"/>
        <v>92.77463219540067</v>
      </c>
    </row>
    <row r="750" spans="1:6" ht="15.75">
      <c r="A750" s="625"/>
      <c r="B750" s="672"/>
      <c r="C750" s="627" t="s">
        <v>301</v>
      </c>
      <c r="D750" s="627">
        <f t="shared" si="8"/>
        <v>494</v>
      </c>
      <c r="E750" s="668">
        <f t="shared" si="8"/>
        <v>479.35</v>
      </c>
      <c r="F750" s="668">
        <f t="shared" si="7"/>
        <v>97.03441295546558</v>
      </c>
    </row>
    <row r="751" spans="1:6" ht="15.75">
      <c r="A751" s="625"/>
      <c r="B751" s="672"/>
      <c r="C751" s="627" t="s">
        <v>303</v>
      </c>
      <c r="D751" s="627"/>
      <c r="E751" s="668"/>
      <c r="F751" s="669" t="e">
        <f t="shared" si="7"/>
        <v>#DIV/0!</v>
      </c>
    </row>
    <row r="752" spans="1:6" ht="15" customHeight="1">
      <c r="A752" s="594" t="s">
        <v>597</v>
      </c>
      <c r="B752" s="592" t="s">
        <v>1379</v>
      </c>
      <c r="C752" s="88" t="s">
        <v>299</v>
      </c>
      <c r="D752" s="88">
        <f>D753+D754+D755+D756</f>
        <v>13330</v>
      </c>
      <c r="E752" s="438">
        <f>E753+E754+E755+E756</f>
        <v>12586.11</v>
      </c>
      <c r="F752" s="439">
        <f t="shared" si="7"/>
        <v>94.41942985746437</v>
      </c>
    </row>
    <row r="753" spans="1:6" ht="15" customHeight="1">
      <c r="A753" s="594"/>
      <c r="B753" s="593"/>
      <c r="C753" s="88" t="s">
        <v>300</v>
      </c>
      <c r="D753" s="88"/>
      <c r="E753" s="438"/>
      <c r="F753" s="441" t="e">
        <f t="shared" si="7"/>
        <v>#DIV/0!</v>
      </c>
    </row>
    <row r="754" spans="1:6" ht="15" customHeight="1">
      <c r="A754" s="594"/>
      <c r="B754" s="593"/>
      <c r="C754" s="88" t="s">
        <v>302</v>
      </c>
      <c r="D754" s="88">
        <v>12836</v>
      </c>
      <c r="E754" s="438">
        <v>12106.76</v>
      </c>
      <c r="F754" s="439">
        <f t="shared" si="7"/>
        <v>94.31879090059209</v>
      </c>
    </row>
    <row r="755" spans="1:6" ht="15" customHeight="1">
      <c r="A755" s="594"/>
      <c r="B755" s="593"/>
      <c r="C755" s="88" t="s">
        <v>301</v>
      </c>
      <c r="D755" s="88">
        <v>494</v>
      </c>
      <c r="E755" s="438">
        <v>479.35</v>
      </c>
      <c r="F755" s="439">
        <f t="shared" si="7"/>
        <v>97.03441295546558</v>
      </c>
    </row>
    <row r="756" spans="1:6" ht="15" customHeight="1">
      <c r="A756" s="594"/>
      <c r="B756" s="593"/>
      <c r="C756" s="88" t="s">
        <v>303</v>
      </c>
      <c r="D756" s="88"/>
      <c r="E756" s="438"/>
      <c r="F756" s="441" t="e">
        <f t="shared" si="7"/>
        <v>#DIV/0!</v>
      </c>
    </row>
    <row r="757" spans="1:6" ht="15" customHeight="1">
      <c r="A757" s="594" t="s">
        <v>235</v>
      </c>
      <c r="B757" s="592" t="s">
        <v>1380</v>
      </c>
      <c r="C757" s="88" t="s">
        <v>299</v>
      </c>
      <c r="D757" s="88">
        <f>D758+D759+D760+D761</f>
        <v>22169</v>
      </c>
      <c r="E757" s="438">
        <f>E758+E759+E760+E761</f>
        <v>20369</v>
      </c>
      <c r="F757" s="439">
        <f t="shared" si="7"/>
        <v>91.88055392665434</v>
      </c>
    </row>
    <row r="758" spans="1:6" ht="15" customHeight="1">
      <c r="A758" s="594"/>
      <c r="B758" s="592"/>
      <c r="C758" s="88" t="s">
        <v>300</v>
      </c>
      <c r="D758" s="88"/>
      <c r="E758" s="438"/>
      <c r="F758" s="441" t="e">
        <f t="shared" si="7"/>
        <v>#DIV/0!</v>
      </c>
    </row>
    <row r="759" spans="1:6" ht="15" customHeight="1">
      <c r="A759" s="594"/>
      <c r="B759" s="592"/>
      <c r="C759" s="88" t="s">
        <v>302</v>
      </c>
      <c r="D759" s="88">
        <v>22169</v>
      </c>
      <c r="E759" s="438">
        <v>20369</v>
      </c>
      <c r="F759" s="439">
        <f t="shared" si="7"/>
        <v>91.88055392665434</v>
      </c>
    </row>
    <row r="760" spans="1:6" ht="15" customHeight="1">
      <c r="A760" s="386"/>
      <c r="B760" s="440" t="s">
        <v>236</v>
      </c>
      <c r="C760" s="88" t="s">
        <v>301</v>
      </c>
      <c r="D760" s="88"/>
      <c r="E760" s="438"/>
      <c r="F760" s="441" t="e">
        <f t="shared" si="7"/>
        <v>#DIV/0!</v>
      </c>
    </row>
    <row r="761" spans="1:6" ht="15" customHeight="1">
      <c r="A761" s="386"/>
      <c r="B761" s="440"/>
      <c r="C761" s="88" t="s">
        <v>303</v>
      </c>
      <c r="D761" s="88"/>
      <c r="E761" s="438"/>
      <c r="F761" s="441" t="e">
        <f t="shared" si="7"/>
        <v>#DIV/0!</v>
      </c>
    </row>
    <row r="762" spans="1:6" ht="15.75">
      <c r="A762" s="594" t="s">
        <v>237</v>
      </c>
      <c r="B762" s="592" t="s">
        <v>1381</v>
      </c>
      <c r="C762" s="88" t="s">
        <v>299</v>
      </c>
      <c r="D762" s="88">
        <f>D763+D764+D765+D766</f>
        <v>487</v>
      </c>
      <c r="E762" s="438">
        <f>E763+E764+E765+E766</f>
        <v>486.34</v>
      </c>
      <c r="F762" s="439">
        <f t="shared" si="7"/>
        <v>99.86447638603696</v>
      </c>
    </row>
    <row r="763" spans="1:6" ht="15.75">
      <c r="A763" s="594"/>
      <c r="B763" s="593"/>
      <c r="C763" s="88" t="s">
        <v>300</v>
      </c>
      <c r="D763" s="88">
        <v>487</v>
      </c>
      <c r="E763" s="438">
        <v>486.34</v>
      </c>
      <c r="F763" s="439">
        <f t="shared" si="7"/>
        <v>99.86447638603696</v>
      </c>
    </row>
    <row r="764" spans="1:6" ht="15.75">
      <c r="A764" s="594"/>
      <c r="B764" s="593"/>
      <c r="C764" s="88" t="s">
        <v>302</v>
      </c>
      <c r="D764" s="88"/>
      <c r="E764" s="438"/>
      <c r="F764" s="441" t="e">
        <f t="shared" si="7"/>
        <v>#DIV/0!</v>
      </c>
    </row>
    <row r="765" spans="1:6" ht="15.75">
      <c r="A765" s="594"/>
      <c r="B765" s="593"/>
      <c r="C765" s="88" t="s">
        <v>301</v>
      </c>
      <c r="D765" s="88"/>
      <c r="E765" s="438"/>
      <c r="F765" s="441" t="e">
        <f t="shared" si="7"/>
        <v>#DIV/0!</v>
      </c>
    </row>
    <row r="766" spans="1:6" ht="15.75">
      <c r="A766" s="594"/>
      <c r="B766" s="593"/>
      <c r="C766" s="88" t="s">
        <v>303</v>
      </c>
      <c r="D766" s="88"/>
      <c r="E766" s="438"/>
      <c r="F766" s="441" t="e">
        <f t="shared" si="7"/>
        <v>#DIV/0!</v>
      </c>
    </row>
    <row r="767" spans="1:6" ht="15" customHeight="1">
      <c r="A767" s="625" t="s">
        <v>912</v>
      </c>
      <c r="B767" s="667" t="s">
        <v>1382</v>
      </c>
      <c r="C767" s="627" t="s">
        <v>299</v>
      </c>
      <c r="D767" s="627">
        <f>D768+D769+D770+D771</f>
        <v>9749</v>
      </c>
      <c r="E767" s="668">
        <f>E768+E769+E770+E771</f>
        <v>9717.53</v>
      </c>
      <c r="F767" s="668">
        <f t="shared" si="7"/>
        <v>99.6771976612986</v>
      </c>
    </row>
    <row r="768" spans="1:6" ht="15" customHeight="1">
      <c r="A768" s="625"/>
      <c r="B768" s="672"/>
      <c r="C768" s="627" t="s">
        <v>300</v>
      </c>
      <c r="D768" s="627">
        <f>D773+D778+D783+D788</f>
        <v>5722</v>
      </c>
      <c r="E768" s="668">
        <f>E773+E778+E783+E788</f>
        <v>5690.43</v>
      </c>
      <c r="F768" s="668">
        <f t="shared" si="7"/>
        <v>99.44826983572177</v>
      </c>
    </row>
    <row r="769" spans="1:6" ht="15" customHeight="1">
      <c r="A769" s="625"/>
      <c r="B769" s="672"/>
      <c r="C769" s="627" t="s">
        <v>302</v>
      </c>
      <c r="D769" s="627">
        <f>D774+D779+D784+D789</f>
        <v>438</v>
      </c>
      <c r="E769" s="668">
        <f>E774+E779+E784+E789</f>
        <v>438</v>
      </c>
      <c r="F769" s="668">
        <f t="shared" si="7"/>
        <v>100</v>
      </c>
    </row>
    <row r="770" spans="1:8" ht="15" customHeight="1">
      <c r="A770" s="625"/>
      <c r="B770" s="672"/>
      <c r="C770" s="627" t="s">
        <v>301</v>
      </c>
      <c r="D770" s="627">
        <f>D775+D780+D790</f>
        <v>3589</v>
      </c>
      <c r="E770" s="668">
        <f>E775+E780+E790</f>
        <v>3589.1</v>
      </c>
      <c r="F770" s="668">
        <f t="shared" si="7"/>
        <v>100.00278629144607</v>
      </c>
      <c r="H770" s="144"/>
    </row>
    <row r="771" spans="1:6" ht="15" customHeight="1">
      <c r="A771" s="625"/>
      <c r="B771" s="672"/>
      <c r="C771" s="627" t="s">
        <v>303</v>
      </c>
      <c r="D771" s="627"/>
      <c r="E771" s="668"/>
      <c r="F771" s="669" t="e">
        <f t="shared" si="7"/>
        <v>#DIV/0!</v>
      </c>
    </row>
    <row r="772" spans="1:6" ht="15" customHeight="1">
      <c r="A772" s="594" t="s">
        <v>1057</v>
      </c>
      <c r="B772" s="592" t="s">
        <v>1383</v>
      </c>
      <c r="C772" s="88" t="s">
        <v>299</v>
      </c>
      <c r="D772" s="88">
        <f>D773+D774+D775+D776</f>
        <v>4076</v>
      </c>
      <c r="E772" s="438">
        <f>E773+E774+E775+E776</f>
        <v>4045.94</v>
      </c>
      <c r="F772" s="439">
        <f t="shared" si="7"/>
        <v>99.26251226692835</v>
      </c>
    </row>
    <row r="773" spans="1:6" ht="15" customHeight="1">
      <c r="A773" s="594"/>
      <c r="B773" s="593"/>
      <c r="C773" s="88" t="s">
        <v>300</v>
      </c>
      <c r="D773" s="88">
        <v>891</v>
      </c>
      <c r="E773" s="438">
        <v>860.84</v>
      </c>
      <c r="F773" s="439">
        <f t="shared" si="7"/>
        <v>96.61503928170595</v>
      </c>
    </row>
    <row r="774" spans="1:6" ht="15" customHeight="1">
      <c r="A774" s="594"/>
      <c r="B774" s="593"/>
      <c r="C774" s="88" t="s">
        <v>302</v>
      </c>
      <c r="D774" s="88"/>
      <c r="E774" s="438"/>
      <c r="F774" s="441" t="e">
        <f t="shared" si="7"/>
        <v>#DIV/0!</v>
      </c>
    </row>
    <row r="775" spans="1:6" ht="15" customHeight="1">
      <c r="A775" s="594"/>
      <c r="B775" s="593"/>
      <c r="C775" s="88" t="s">
        <v>301</v>
      </c>
      <c r="D775" s="88">
        <v>3185</v>
      </c>
      <c r="E775" s="438">
        <v>3185.1</v>
      </c>
      <c r="F775" s="439">
        <f t="shared" si="7"/>
        <v>100.00313971742543</v>
      </c>
    </row>
    <row r="776" spans="1:6" ht="15" customHeight="1">
      <c r="A776" s="594"/>
      <c r="B776" s="593"/>
      <c r="C776" s="88" t="s">
        <v>303</v>
      </c>
      <c r="D776" s="88"/>
      <c r="E776" s="438"/>
      <c r="F776" s="441" t="e">
        <f t="shared" si="7"/>
        <v>#DIV/0!</v>
      </c>
    </row>
    <row r="777" spans="1:6" ht="15.75">
      <c r="A777" s="594" t="s">
        <v>1059</v>
      </c>
      <c r="B777" s="592" t="s">
        <v>1384</v>
      </c>
      <c r="C777" s="88" t="s">
        <v>299</v>
      </c>
      <c r="D777" s="88">
        <f>D778+D779+D780+D781</f>
        <v>842</v>
      </c>
      <c r="E777" s="438">
        <f>E778+E779+E780+E781</f>
        <v>842</v>
      </c>
      <c r="F777" s="439">
        <f t="shared" si="7"/>
        <v>100</v>
      </c>
    </row>
    <row r="778" spans="1:6" ht="15.75">
      <c r="A778" s="594"/>
      <c r="B778" s="593"/>
      <c r="C778" s="88" t="s">
        <v>300</v>
      </c>
      <c r="D778" s="88">
        <v>0</v>
      </c>
      <c r="E778" s="438"/>
      <c r="F778" s="441" t="e">
        <f t="shared" si="7"/>
        <v>#DIV/0!</v>
      </c>
    </row>
    <row r="779" spans="1:6" ht="15.75">
      <c r="A779" s="594"/>
      <c r="B779" s="593"/>
      <c r="C779" s="88" t="s">
        <v>302</v>
      </c>
      <c r="D779" s="88">
        <v>438</v>
      </c>
      <c r="E779" s="438">
        <v>438</v>
      </c>
      <c r="F779" s="439">
        <f t="shared" si="7"/>
        <v>100</v>
      </c>
    </row>
    <row r="780" spans="1:6" ht="15.75">
      <c r="A780" s="594"/>
      <c r="B780" s="593"/>
      <c r="C780" s="88" t="s">
        <v>301</v>
      </c>
      <c r="D780" s="88">
        <v>404</v>
      </c>
      <c r="E780" s="438">
        <v>404</v>
      </c>
      <c r="F780" s="439">
        <f t="shared" si="7"/>
        <v>100</v>
      </c>
    </row>
    <row r="781" spans="1:6" ht="15.75">
      <c r="A781" s="594"/>
      <c r="B781" s="593"/>
      <c r="C781" s="88" t="s">
        <v>303</v>
      </c>
      <c r="D781" s="88"/>
      <c r="E781" s="438"/>
      <c r="F781" s="441" t="e">
        <f t="shared" si="7"/>
        <v>#DIV/0!</v>
      </c>
    </row>
    <row r="782" spans="1:6" ht="15" customHeight="1">
      <c r="A782" s="594" t="s">
        <v>238</v>
      </c>
      <c r="B782" s="592" t="s">
        <v>1385</v>
      </c>
      <c r="C782" s="88" t="s">
        <v>299</v>
      </c>
      <c r="D782" s="88">
        <f>D783+D784+D785+D786</f>
        <v>2173</v>
      </c>
      <c r="E782" s="438">
        <f>E783+E784+E785+E786</f>
        <v>2171.59</v>
      </c>
      <c r="F782" s="439">
        <f t="shared" si="7"/>
        <v>99.9351127473539</v>
      </c>
    </row>
    <row r="783" spans="1:6" ht="15.75">
      <c r="A783" s="594"/>
      <c r="B783" s="592"/>
      <c r="C783" s="88" t="s">
        <v>300</v>
      </c>
      <c r="D783" s="88">
        <v>2173</v>
      </c>
      <c r="E783" s="438">
        <v>2171.59</v>
      </c>
      <c r="F783" s="439">
        <f t="shared" si="7"/>
        <v>99.9351127473539</v>
      </c>
    </row>
    <row r="784" spans="1:6" ht="15.75">
      <c r="A784" s="594"/>
      <c r="B784" s="592"/>
      <c r="C784" s="88" t="s">
        <v>302</v>
      </c>
      <c r="D784" s="88"/>
      <c r="E784" s="438"/>
      <c r="F784" s="441" t="e">
        <f t="shared" si="7"/>
        <v>#DIV/0!</v>
      </c>
    </row>
    <row r="785" spans="1:6" ht="15.75">
      <c r="A785" s="594"/>
      <c r="B785" s="592"/>
      <c r="C785" s="88" t="s">
        <v>301</v>
      </c>
      <c r="D785" s="88"/>
      <c r="E785" s="438"/>
      <c r="F785" s="441" t="e">
        <f t="shared" si="7"/>
        <v>#DIV/0!</v>
      </c>
    </row>
    <row r="786" spans="1:6" ht="15.75">
      <c r="A786" s="594"/>
      <c r="B786" s="592"/>
      <c r="C786" s="88" t="s">
        <v>303</v>
      </c>
      <c r="D786" s="88"/>
      <c r="E786" s="438"/>
      <c r="F786" s="441" t="e">
        <f t="shared" si="7"/>
        <v>#DIV/0!</v>
      </c>
    </row>
    <row r="787" spans="1:6" ht="15.75">
      <c r="A787" s="594" t="s">
        <v>758</v>
      </c>
      <c r="B787" s="592" t="s">
        <v>1386</v>
      </c>
      <c r="C787" s="88" t="s">
        <v>299</v>
      </c>
      <c r="D787" s="88">
        <f>D788+D789+D790+D791</f>
        <v>2658</v>
      </c>
      <c r="E787" s="438">
        <f>E788+E789+E790+E791</f>
        <v>2658</v>
      </c>
      <c r="F787" s="439">
        <f t="shared" si="7"/>
        <v>100</v>
      </c>
    </row>
    <row r="788" spans="1:6" ht="15.75">
      <c r="A788" s="594"/>
      <c r="B788" s="593"/>
      <c r="C788" s="88" t="s">
        <v>300</v>
      </c>
      <c r="D788" s="88">
        <v>2658</v>
      </c>
      <c r="E788" s="438">
        <v>2658</v>
      </c>
      <c r="F788" s="439">
        <f t="shared" si="7"/>
        <v>100</v>
      </c>
    </row>
    <row r="789" spans="1:6" ht="15.75">
      <c r="A789" s="594"/>
      <c r="B789" s="593"/>
      <c r="C789" s="88" t="s">
        <v>302</v>
      </c>
      <c r="D789" s="88"/>
      <c r="E789" s="438"/>
      <c r="F789" s="441" t="e">
        <f t="shared" si="7"/>
        <v>#DIV/0!</v>
      </c>
    </row>
    <row r="790" spans="1:6" ht="15.75">
      <c r="A790" s="594"/>
      <c r="B790" s="593"/>
      <c r="C790" s="88" t="s">
        <v>301</v>
      </c>
      <c r="D790" s="88"/>
      <c r="E790" s="438"/>
      <c r="F790" s="441" t="e">
        <f t="shared" si="7"/>
        <v>#DIV/0!</v>
      </c>
    </row>
    <row r="791" spans="1:6" ht="15.75">
      <c r="A791" s="594"/>
      <c r="B791" s="593"/>
      <c r="C791" s="88" t="s">
        <v>303</v>
      </c>
      <c r="D791" s="88"/>
      <c r="E791" s="438"/>
      <c r="F791" s="441" t="e">
        <f t="shared" si="7"/>
        <v>#DIV/0!</v>
      </c>
    </row>
    <row r="792" spans="1:6" ht="15.75">
      <c r="A792" s="625" t="s">
        <v>759</v>
      </c>
      <c r="B792" s="667" t="s">
        <v>1387</v>
      </c>
      <c r="C792" s="627" t="s">
        <v>299</v>
      </c>
      <c r="D792" s="627">
        <f>D793+D794+D795+D796</f>
        <v>8546</v>
      </c>
      <c r="E792" s="668">
        <f>E793+E794+E795+E796</f>
        <v>8544.960000000001</v>
      </c>
      <c r="F792" s="668">
        <f t="shared" si="7"/>
        <v>99.98783056400656</v>
      </c>
    </row>
    <row r="793" spans="1:6" ht="15.75">
      <c r="A793" s="625"/>
      <c r="B793" s="672"/>
      <c r="C793" s="627" t="s">
        <v>300</v>
      </c>
      <c r="D793" s="627"/>
      <c r="E793" s="668"/>
      <c r="F793" s="669" t="e">
        <f t="shared" si="7"/>
        <v>#DIV/0!</v>
      </c>
    </row>
    <row r="794" spans="1:6" ht="15.75">
      <c r="A794" s="625"/>
      <c r="B794" s="672"/>
      <c r="C794" s="627" t="s">
        <v>302</v>
      </c>
      <c r="D794" s="627">
        <f>D799+D804+D809</f>
        <v>3718</v>
      </c>
      <c r="E794" s="668">
        <f>E799+E804+E809</f>
        <v>3717.61</v>
      </c>
      <c r="F794" s="668">
        <f t="shared" si="7"/>
        <v>99.9895104895105</v>
      </c>
    </row>
    <row r="795" spans="1:6" ht="15.75">
      <c r="A795" s="625"/>
      <c r="B795" s="672"/>
      <c r="C795" s="627" t="s">
        <v>301</v>
      </c>
      <c r="D795" s="627">
        <f>D800+D805+D810</f>
        <v>4828</v>
      </c>
      <c r="E795" s="668">
        <f>E800+E805+E810</f>
        <v>4827.35</v>
      </c>
      <c r="F795" s="668">
        <f t="shared" si="7"/>
        <v>99.98653686826844</v>
      </c>
    </row>
    <row r="796" spans="1:6" ht="15.75">
      <c r="A796" s="625"/>
      <c r="B796" s="672"/>
      <c r="C796" s="627" t="s">
        <v>303</v>
      </c>
      <c r="D796" s="627"/>
      <c r="E796" s="668"/>
      <c r="F796" s="669" t="e">
        <f t="shared" si="7"/>
        <v>#DIV/0!</v>
      </c>
    </row>
    <row r="797" spans="1:6" ht="15" customHeight="1">
      <c r="A797" s="594" t="s">
        <v>760</v>
      </c>
      <c r="B797" s="592" t="s">
        <v>1388</v>
      </c>
      <c r="C797" s="88" t="s">
        <v>299</v>
      </c>
      <c r="D797" s="88">
        <f>D798+D799+D800+D801</f>
        <v>5718</v>
      </c>
      <c r="E797" s="438">
        <f>E798+E799+E800+E801</f>
        <v>5717.610000000001</v>
      </c>
      <c r="F797" s="439">
        <f t="shared" si="7"/>
        <v>99.99317943336831</v>
      </c>
    </row>
    <row r="798" spans="1:6" ht="15" customHeight="1">
      <c r="A798" s="594"/>
      <c r="B798" s="593"/>
      <c r="C798" s="88" t="s">
        <v>300</v>
      </c>
      <c r="D798" s="88"/>
      <c r="E798" s="438"/>
      <c r="F798" s="441" t="e">
        <f t="shared" si="7"/>
        <v>#DIV/0!</v>
      </c>
    </row>
    <row r="799" spans="1:6" ht="15" customHeight="1">
      <c r="A799" s="594"/>
      <c r="B799" s="593"/>
      <c r="C799" s="88" t="s">
        <v>302</v>
      </c>
      <c r="D799" s="88">
        <v>3718</v>
      </c>
      <c r="E799" s="438">
        <v>3717.61</v>
      </c>
      <c r="F799" s="439">
        <f t="shared" si="7"/>
        <v>99.9895104895105</v>
      </c>
    </row>
    <row r="800" spans="1:6" ht="15" customHeight="1">
      <c r="A800" s="594"/>
      <c r="B800" s="593"/>
      <c r="C800" s="88" t="s">
        <v>301</v>
      </c>
      <c r="D800" s="88">
        <v>2000</v>
      </c>
      <c r="E800" s="438">
        <v>2000</v>
      </c>
      <c r="F800" s="439">
        <f t="shared" si="7"/>
        <v>100</v>
      </c>
    </row>
    <row r="801" spans="1:6" ht="15" customHeight="1">
      <c r="A801" s="594"/>
      <c r="B801" s="593"/>
      <c r="C801" s="88" t="s">
        <v>303</v>
      </c>
      <c r="D801" s="88"/>
      <c r="E801" s="438"/>
      <c r="F801" s="441" t="e">
        <f t="shared" si="7"/>
        <v>#DIV/0!</v>
      </c>
    </row>
    <row r="802" spans="1:6" ht="15" customHeight="1">
      <c r="A802" s="594" t="s">
        <v>761</v>
      </c>
      <c r="B802" s="592" t="s">
        <v>1389</v>
      </c>
      <c r="C802" s="88" t="s">
        <v>299</v>
      </c>
      <c r="D802" s="88">
        <f>D803+D804+D805+D806</f>
        <v>1131</v>
      </c>
      <c r="E802" s="438">
        <f>E803+E804+E805+E806</f>
        <v>1130.94</v>
      </c>
      <c r="F802" s="439">
        <f t="shared" si="7"/>
        <v>99.9946949602122</v>
      </c>
    </row>
    <row r="803" spans="1:6" ht="15" customHeight="1">
      <c r="A803" s="594"/>
      <c r="B803" s="593"/>
      <c r="C803" s="88" t="s">
        <v>300</v>
      </c>
      <c r="D803" s="88"/>
      <c r="E803" s="438"/>
      <c r="F803" s="441" t="e">
        <f t="shared" si="7"/>
        <v>#DIV/0!</v>
      </c>
    </row>
    <row r="804" spans="1:6" ht="15" customHeight="1">
      <c r="A804" s="594"/>
      <c r="B804" s="593"/>
      <c r="C804" s="88" t="s">
        <v>302</v>
      </c>
      <c r="D804" s="88"/>
      <c r="E804" s="438"/>
      <c r="F804" s="441" t="e">
        <f t="shared" si="7"/>
        <v>#DIV/0!</v>
      </c>
    </row>
    <row r="805" spans="1:6" ht="15" customHeight="1">
      <c r="A805" s="594"/>
      <c r="B805" s="593"/>
      <c r="C805" s="88" t="s">
        <v>301</v>
      </c>
      <c r="D805" s="88">
        <v>1131</v>
      </c>
      <c r="E805" s="438">
        <v>1130.94</v>
      </c>
      <c r="F805" s="439">
        <f t="shared" si="7"/>
        <v>99.9946949602122</v>
      </c>
    </row>
    <row r="806" spans="1:6" ht="76.5" customHeight="1">
      <c r="A806" s="594"/>
      <c r="B806" s="593"/>
      <c r="C806" s="88" t="s">
        <v>303</v>
      </c>
      <c r="D806" s="88"/>
      <c r="E806" s="438"/>
      <c r="F806" s="441" t="e">
        <f t="shared" si="7"/>
        <v>#DIV/0!</v>
      </c>
    </row>
    <row r="807" spans="1:6" ht="15" customHeight="1">
      <c r="A807" s="594" t="s">
        <v>762</v>
      </c>
      <c r="B807" s="592" t="s">
        <v>1390</v>
      </c>
      <c r="C807" s="88" t="s">
        <v>299</v>
      </c>
      <c r="D807" s="88">
        <f>D808+D809+D810+D811</f>
        <v>1697</v>
      </c>
      <c r="E807" s="438">
        <f>E808+E809+E810+E811</f>
        <v>1696.41</v>
      </c>
      <c r="F807" s="439">
        <f t="shared" si="7"/>
        <v>99.96523276370066</v>
      </c>
    </row>
    <row r="808" spans="1:6" ht="15" customHeight="1">
      <c r="A808" s="594"/>
      <c r="B808" s="593"/>
      <c r="C808" s="88" t="s">
        <v>300</v>
      </c>
      <c r="D808" s="88"/>
      <c r="E808" s="438"/>
      <c r="F808" s="441" t="e">
        <f t="shared" si="7"/>
        <v>#DIV/0!</v>
      </c>
    </row>
    <row r="809" spans="1:6" ht="15" customHeight="1">
      <c r="A809" s="594"/>
      <c r="B809" s="593"/>
      <c r="C809" s="88" t="s">
        <v>302</v>
      </c>
      <c r="D809" s="88"/>
      <c r="E809" s="438"/>
      <c r="F809" s="441" t="e">
        <f aca="true" t="shared" si="9" ref="F809:F841">E809/D809*100</f>
        <v>#DIV/0!</v>
      </c>
    </row>
    <row r="810" spans="1:6" ht="15" customHeight="1">
      <c r="A810" s="594"/>
      <c r="B810" s="593"/>
      <c r="C810" s="88" t="s">
        <v>301</v>
      </c>
      <c r="D810" s="88">
        <v>1697</v>
      </c>
      <c r="E810" s="438">
        <v>1696.41</v>
      </c>
      <c r="F810" s="439">
        <f t="shared" si="9"/>
        <v>99.96523276370066</v>
      </c>
    </row>
    <row r="811" spans="1:6" ht="63.75" customHeight="1">
      <c r="A811" s="594"/>
      <c r="B811" s="593"/>
      <c r="C811" s="88" t="s">
        <v>303</v>
      </c>
      <c r="D811" s="88"/>
      <c r="E811" s="438"/>
      <c r="F811" s="441" t="e">
        <f t="shared" si="9"/>
        <v>#DIV/0!</v>
      </c>
    </row>
    <row r="812" spans="1:6" ht="15" customHeight="1">
      <c r="A812" s="625" t="s">
        <v>763</v>
      </c>
      <c r="B812" s="667" t="s">
        <v>1391</v>
      </c>
      <c r="C812" s="627" t="s">
        <v>299</v>
      </c>
      <c r="D812" s="627">
        <f>D813+D814+D815+D816</f>
        <v>15628.2</v>
      </c>
      <c r="E812" s="668">
        <f>E813+E814+E815+E816</f>
        <v>15628.2</v>
      </c>
      <c r="F812" s="668">
        <f t="shared" si="9"/>
        <v>100</v>
      </c>
    </row>
    <row r="813" spans="1:6" ht="15" customHeight="1">
      <c r="A813" s="625"/>
      <c r="B813" s="667"/>
      <c r="C813" s="627" t="s">
        <v>300</v>
      </c>
      <c r="D813" s="627"/>
      <c r="E813" s="668"/>
      <c r="F813" s="669" t="e">
        <f t="shared" si="9"/>
        <v>#DIV/0!</v>
      </c>
    </row>
    <row r="814" spans="1:6" ht="15" customHeight="1">
      <c r="A814" s="670"/>
      <c r="B814" s="671" t="s">
        <v>764</v>
      </c>
      <c r="C814" s="627" t="s">
        <v>302</v>
      </c>
      <c r="D814" s="627">
        <f>D819+D824+D829+D834+D839</f>
        <v>15628.2</v>
      </c>
      <c r="E814" s="668">
        <f>E819+E824+E829+E834+E839</f>
        <v>15628.2</v>
      </c>
      <c r="F814" s="668">
        <f t="shared" si="9"/>
        <v>100</v>
      </c>
    </row>
    <row r="815" spans="1:6" ht="15" customHeight="1">
      <c r="A815" s="670"/>
      <c r="B815" s="671"/>
      <c r="C815" s="627" t="s">
        <v>301</v>
      </c>
      <c r="D815" s="627"/>
      <c r="E815" s="668"/>
      <c r="F815" s="669" t="e">
        <f t="shared" si="9"/>
        <v>#DIV/0!</v>
      </c>
    </row>
    <row r="816" spans="1:6" ht="15" customHeight="1">
      <c r="A816" s="670"/>
      <c r="B816" s="671"/>
      <c r="C816" s="627" t="s">
        <v>303</v>
      </c>
      <c r="D816" s="627"/>
      <c r="E816" s="668"/>
      <c r="F816" s="669" t="e">
        <f t="shared" si="9"/>
        <v>#DIV/0!</v>
      </c>
    </row>
    <row r="817" spans="1:6" ht="15.75">
      <c r="A817" s="594" t="s">
        <v>765</v>
      </c>
      <c r="B817" s="592" t="s">
        <v>1392</v>
      </c>
      <c r="C817" s="88" t="s">
        <v>299</v>
      </c>
      <c r="D817" s="88">
        <f>D818+D819+D820+D821</f>
        <v>10659</v>
      </c>
      <c r="E817" s="438">
        <f>E818+E819+E820+E821</f>
        <v>10659</v>
      </c>
      <c r="F817" s="439">
        <f t="shared" si="9"/>
        <v>100</v>
      </c>
    </row>
    <row r="818" spans="1:6" ht="15.75">
      <c r="A818" s="594"/>
      <c r="B818" s="593"/>
      <c r="C818" s="88" t="s">
        <v>300</v>
      </c>
      <c r="D818" s="88"/>
      <c r="E818" s="438"/>
      <c r="F818" s="441" t="e">
        <f t="shared" si="9"/>
        <v>#DIV/0!</v>
      </c>
    </row>
    <row r="819" spans="1:6" ht="15.75">
      <c r="A819" s="594"/>
      <c r="B819" s="593"/>
      <c r="C819" s="88" t="s">
        <v>302</v>
      </c>
      <c r="D819" s="88">
        <v>10659</v>
      </c>
      <c r="E819" s="438">
        <v>10659</v>
      </c>
      <c r="F819" s="439">
        <f t="shared" si="9"/>
        <v>100</v>
      </c>
    </row>
    <row r="820" spans="1:6" ht="15.75">
      <c r="A820" s="594"/>
      <c r="B820" s="593"/>
      <c r="C820" s="88" t="s">
        <v>301</v>
      </c>
      <c r="D820" s="88"/>
      <c r="E820" s="438"/>
      <c r="F820" s="441" t="e">
        <f t="shared" si="9"/>
        <v>#DIV/0!</v>
      </c>
    </row>
    <row r="821" spans="1:6" ht="15.75">
      <c r="A821" s="594"/>
      <c r="B821" s="593"/>
      <c r="C821" s="88" t="s">
        <v>303</v>
      </c>
      <c r="D821" s="88"/>
      <c r="E821" s="438"/>
      <c r="F821" s="441" t="e">
        <f t="shared" si="9"/>
        <v>#DIV/0!</v>
      </c>
    </row>
    <row r="822" spans="1:6" ht="15" customHeight="1">
      <c r="A822" s="594" t="s">
        <v>766</v>
      </c>
      <c r="B822" s="592" t="s">
        <v>1393</v>
      </c>
      <c r="C822" s="88" t="s">
        <v>299</v>
      </c>
      <c r="D822" s="88">
        <f>D823+D824+D825+D826</f>
        <v>1643</v>
      </c>
      <c r="E822" s="438">
        <f>E823+E824+E825+E826</f>
        <v>1643</v>
      </c>
      <c r="F822" s="439">
        <f t="shared" si="9"/>
        <v>100</v>
      </c>
    </row>
    <row r="823" spans="1:6" ht="15" customHeight="1">
      <c r="A823" s="594"/>
      <c r="B823" s="593"/>
      <c r="C823" s="88" t="s">
        <v>300</v>
      </c>
      <c r="D823" s="88"/>
      <c r="E823" s="438"/>
      <c r="F823" s="441" t="e">
        <f t="shared" si="9"/>
        <v>#DIV/0!</v>
      </c>
    </row>
    <row r="824" spans="1:6" ht="15" customHeight="1">
      <c r="A824" s="594"/>
      <c r="B824" s="593"/>
      <c r="C824" s="88" t="s">
        <v>302</v>
      </c>
      <c r="D824" s="88">
        <v>1643</v>
      </c>
      <c r="E824" s="438">
        <v>1643</v>
      </c>
      <c r="F824" s="439">
        <f t="shared" si="9"/>
        <v>100</v>
      </c>
    </row>
    <row r="825" spans="1:6" ht="15" customHeight="1">
      <c r="A825" s="594"/>
      <c r="B825" s="593"/>
      <c r="C825" s="88" t="s">
        <v>301</v>
      </c>
      <c r="D825" s="88"/>
      <c r="E825" s="438"/>
      <c r="F825" s="441" t="e">
        <f t="shared" si="9"/>
        <v>#DIV/0!</v>
      </c>
    </row>
    <row r="826" spans="1:6" ht="15" customHeight="1">
      <c r="A826" s="594"/>
      <c r="B826" s="593"/>
      <c r="C826" s="88" t="s">
        <v>303</v>
      </c>
      <c r="D826" s="88"/>
      <c r="E826" s="438"/>
      <c r="F826" s="441" t="e">
        <f t="shared" si="9"/>
        <v>#DIV/0!</v>
      </c>
    </row>
    <row r="827" spans="1:6" ht="15" customHeight="1">
      <c r="A827" s="594" t="s">
        <v>767</v>
      </c>
      <c r="B827" s="592" t="s">
        <v>1394</v>
      </c>
      <c r="C827" s="88" t="s">
        <v>299</v>
      </c>
      <c r="D827" s="88">
        <f>D828+D829+D830+D831</f>
        <v>752</v>
      </c>
      <c r="E827" s="438">
        <f>E828+E829+E830+E831</f>
        <v>752</v>
      </c>
      <c r="F827" s="439">
        <f>E827/D827*100</f>
        <v>100</v>
      </c>
    </row>
    <row r="828" spans="1:6" ht="15" customHeight="1">
      <c r="A828" s="594"/>
      <c r="B828" s="593"/>
      <c r="C828" s="88" t="s">
        <v>300</v>
      </c>
      <c r="D828" s="88"/>
      <c r="E828" s="438"/>
      <c r="F828" s="441" t="e">
        <f t="shared" si="9"/>
        <v>#DIV/0!</v>
      </c>
    </row>
    <row r="829" spans="1:6" ht="15" customHeight="1">
      <c r="A829" s="594"/>
      <c r="B829" s="593"/>
      <c r="C829" s="88" t="s">
        <v>302</v>
      </c>
      <c r="D829" s="88">
        <v>752</v>
      </c>
      <c r="E829" s="438">
        <v>752</v>
      </c>
      <c r="F829" s="439">
        <f t="shared" si="9"/>
        <v>100</v>
      </c>
    </row>
    <row r="830" spans="1:6" ht="15" customHeight="1">
      <c r="A830" s="594"/>
      <c r="B830" s="593"/>
      <c r="C830" s="88" t="s">
        <v>301</v>
      </c>
      <c r="D830" s="88"/>
      <c r="E830" s="438"/>
      <c r="F830" s="441" t="e">
        <f t="shared" si="9"/>
        <v>#DIV/0!</v>
      </c>
    </row>
    <row r="831" spans="1:6" ht="15" customHeight="1">
      <c r="A831" s="594"/>
      <c r="B831" s="593"/>
      <c r="C831" s="88" t="s">
        <v>303</v>
      </c>
      <c r="D831" s="88"/>
      <c r="E831" s="438"/>
      <c r="F831" s="441" t="e">
        <f t="shared" si="9"/>
        <v>#DIV/0!</v>
      </c>
    </row>
    <row r="832" spans="1:6" ht="15" customHeight="1">
      <c r="A832" s="594" t="s">
        <v>768</v>
      </c>
      <c r="B832" s="592" t="s">
        <v>1395</v>
      </c>
      <c r="C832" s="88" t="s">
        <v>299</v>
      </c>
      <c r="D832" s="88">
        <f>D833+D834+D835+D836</f>
        <v>2570</v>
      </c>
      <c r="E832" s="438">
        <f>E833+E834+E835+E836</f>
        <v>2570</v>
      </c>
      <c r="F832" s="439">
        <f t="shared" si="9"/>
        <v>100</v>
      </c>
    </row>
    <row r="833" spans="1:6" ht="15" customHeight="1">
      <c r="A833" s="594"/>
      <c r="B833" s="593"/>
      <c r="C833" s="88" t="s">
        <v>300</v>
      </c>
      <c r="D833" s="88"/>
      <c r="E833" s="438"/>
      <c r="F833" s="441" t="e">
        <f t="shared" si="9"/>
        <v>#DIV/0!</v>
      </c>
    </row>
    <row r="834" spans="1:6" ht="15" customHeight="1">
      <c r="A834" s="594"/>
      <c r="B834" s="593"/>
      <c r="C834" s="88" t="s">
        <v>302</v>
      </c>
      <c r="D834" s="88">
        <v>2570</v>
      </c>
      <c r="E834" s="438">
        <v>2570</v>
      </c>
      <c r="F834" s="439">
        <f t="shared" si="9"/>
        <v>100</v>
      </c>
    </row>
    <row r="835" spans="1:6" ht="15" customHeight="1">
      <c r="A835" s="594"/>
      <c r="B835" s="593"/>
      <c r="C835" s="88" t="s">
        <v>301</v>
      </c>
      <c r="D835" s="88"/>
      <c r="E835" s="438"/>
      <c r="F835" s="441" t="e">
        <f t="shared" si="9"/>
        <v>#DIV/0!</v>
      </c>
    </row>
    <row r="836" spans="1:6" ht="15" customHeight="1">
      <c r="A836" s="594"/>
      <c r="B836" s="593"/>
      <c r="C836" s="88" t="s">
        <v>303</v>
      </c>
      <c r="D836" s="88"/>
      <c r="E836" s="438"/>
      <c r="F836" s="441" t="e">
        <f t="shared" si="9"/>
        <v>#DIV/0!</v>
      </c>
    </row>
    <row r="837" spans="1:6" ht="15" customHeight="1">
      <c r="A837" s="607" t="s">
        <v>769</v>
      </c>
      <c r="B837" s="608" t="s">
        <v>1396</v>
      </c>
      <c r="C837" s="377" t="s">
        <v>299</v>
      </c>
      <c r="D837" s="377">
        <f>D838+D839+D840+D841</f>
        <v>4.2</v>
      </c>
      <c r="E837" s="439">
        <f>E838+E839+E840+E841</f>
        <v>4.2</v>
      </c>
      <c r="F837" s="439">
        <f t="shared" si="9"/>
        <v>100</v>
      </c>
    </row>
    <row r="838" spans="1:6" ht="15" customHeight="1">
      <c r="A838" s="607"/>
      <c r="B838" s="609"/>
      <c r="C838" s="377" t="s">
        <v>300</v>
      </c>
      <c r="D838" s="377"/>
      <c r="E838" s="439"/>
      <c r="F838" s="441" t="e">
        <f t="shared" si="9"/>
        <v>#DIV/0!</v>
      </c>
    </row>
    <row r="839" spans="1:6" ht="15" customHeight="1">
      <c r="A839" s="607"/>
      <c r="B839" s="609"/>
      <c r="C839" s="377" t="s">
        <v>302</v>
      </c>
      <c r="D839" s="377">
        <v>4.2</v>
      </c>
      <c r="E839" s="439">
        <v>4.2</v>
      </c>
      <c r="F839" s="439">
        <f t="shared" si="9"/>
        <v>100</v>
      </c>
    </row>
    <row r="840" spans="1:6" ht="15" customHeight="1">
      <c r="A840" s="607"/>
      <c r="B840" s="609"/>
      <c r="C840" s="377" t="s">
        <v>301</v>
      </c>
      <c r="D840" s="377"/>
      <c r="E840" s="439"/>
      <c r="F840" s="441" t="e">
        <f t="shared" si="9"/>
        <v>#DIV/0!</v>
      </c>
    </row>
    <row r="841" spans="1:6" ht="15" customHeight="1">
      <c r="A841" s="607"/>
      <c r="B841" s="609"/>
      <c r="C841" s="377" t="s">
        <v>303</v>
      </c>
      <c r="D841" s="377"/>
      <c r="E841" s="439"/>
      <c r="F841" s="441" t="e">
        <f t="shared" si="9"/>
        <v>#DIV/0!</v>
      </c>
    </row>
    <row r="842" spans="1:6" s="405" customFormat="1" ht="15" customHeight="1">
      <c r="A842" s="664" t="s">
        <v>195</v>
      </c>
      <c r="B842" s="666" t="s">
        <v>1061</v>
      </c>
      <c r="C842" s="627" t="s">
        <v>299</v>
      </c>
      <c r="D842" s="665">
        <f>D843+D844+D846</f>
        <v>128984</v>
      </c>
      <c r="E842" s="665">
        <f>E843+E844+E846</f>
        <v>121897.70000000001</v>
      </c>
      <c r="F842" s="665">
        <f>E842/D842*100</f>
        <v>94.50606276747504</v>
      </c>
    </row>
    <row r="843" spans="1:6" s="405" customFormat="1" ht="15.75">
      <c r="A843" s="664"/>
      <c r="B843" s="666"/>
      <c r="C843" s="627" t="s">
        <v>300</v>
      </c>
      <c r="D843" s="665">
        <f>D848+D873+D888+D898</f>
        <v>115555</v>
      </c>
      <c r="E843" s="665">
        <f>E848+E873+E888+E898</f>
        <v>106265.20000000001</v>
      </c>
      <c r="F843" s="665">
        <f>E843/D843*100</f>
        <v>91.96071134957381</v>
      </c>
    </row>
    <row r="844" spans="1:6" s="405" customFormat="1" ht="15.75">
      <c r="A844" s="664"/>
      <c r="B844" s="666"/>
      <c r="C844" s="627" t="s">
        <v>301</v>
      </c>
      <c r="D844" s="665">
        <f>D849</f>
        <v>235</v>
      </c>
      <c r="E844" s="665">
        <f>E849</f>
        <v>234.4</v>
      </c>
      <c r="F844" s="665">
        <f>E844/D844*100</f>
        <v>99.74468085106383</v>
      </c>
    </row>
    <row r="845" spans="1:6" s="405" customFormat="1" ht="15.75">
      <c r="A845" s="664"/>
      <c r="B845" s="666"/>
      <c r="C845" s="627" t="s">
        <v>302</v>
      </c>
      <c r="D845" s="665"/>
      <c r="E845" s="665"/>
      <c r="F845" s="665"/>
    </row>
    <row r="846" spans="1:6" s="405" customFormat="1" ht="15.75">
      <c r="A846" s="664"/>
      <c r="B846" s="666"/>
      <c r="C846" s="627" t="s">
        <v>303</v>
      </c>
      <c r="D846" s="665">
        <f>D851</f>
        <v>13194</v>
      </c>
      <c r="E846" s="665">
        <f>E851</f>
        <v>15398.1</v>
      </c>
      <c r="F846" s="665">
        <f>E846/D846*100</f>
        <v>116.70532060027286</v>
      </c>
    </row>
    <row r="847" spans="1:6" ht="15" customHeight="1">
      <c r="A847" s="595" t="s">
        <v>1186</v>
      </c>
      <c r="B847" s="606" t="s">
        <v>1062</v>
      </c>
      <c r="C847" s="88" t="s">
        <v>299</v>
      </c>
      <c r="D847" s="443">
        <f>D848+D849+D851</f>
        <v>110198</v>
      </c>
      <c r="E847" s="443">
        <f>E848+E849+E851</f>
        <v>107509</v>
      </c>
      <c r="F847" s="443">
        <f>E847/D847*100</f>
        <v>97.55984682117644</v>
      </c>
    </row>
    <row r="848" spans="1:6" ht="15.75">
      <c r="A848" s="595"/>
      <c r="B848" s="606"/>
      <c r="C848" s="88" t="s">
        <v>300</v>
      </c>
      <c r="D848" s="443">
        <f>D853+D863</f>
        <v>96769</v>
      </c>
      <c r="E848" s="443">
        <f>E853+E863</f>
        <v>91876.5</v>
      </c>
      <c r="F848" s="443">
        <f>E848/D848*100</f>
        <v>94.94414533579969</v>
      </c>
    </row>
    <row r="849" spans="1:6" ht="15.75">
      <c r="A849" s="595"/>
      <c r="B849" s="606"/>
      <c r="C849" s="88" t="s">
        <v>301</v>
      </c>
      <c r="D849" s="443">
        <v>235</v>
      </c>
      <c r="E849" s="443">
        <v>234.4</v>
      </c>
      <c r="F849" s="443">
        <f>E849/D849*100</f>
        <v>99.74468085106383</v>
      </c>
    </row>
    <row r="850" spans="1:6" ht="15.75">
      <c r="A850" s="595"/>
      <c r="B850" s="606"/>
      <c r="C850" s="88" t="s">
        <v>302</v>
      </c>
      <c r="D850" s="443"/>
      <c r="E850" s="443"/>
      <c r="F850" s="443"/>
    </row>
    <row r="851" spans="1:6" ht="15.75">
      <c r="A851" s="595"/>
      <c r="B851" s="606"/>
      <c r="C851" s="88" t="s">
        <v>303</v>
      </c>
      <c r="D851" s="443">
        <f>D856+D866</f>
        <v>13194</v>
      </c>
      <c r="E851" s="443">
        <f>E856+E866</f>
        <v>15398.1</v>
      </c>
      <c r="F851" s="443">
        <f>E851/D851*100</f>
        <v>116.70532060027286</v>
      </c>
    </row>
    <row r="852" spans="1:6" ht="15" customHeight="1">
      <c r="A852" s="595" t="s">
        <v>402</v>
      </c>
      <c r="B852" s="606" t="s">
        <v>930</v>
      </c>
      <c r="C852" s="88" t="s">
        <v>299</v>
      </c>
      <c r="D852" s="443">
        <f>D853+D856</f>
        <v>105083.7</v>
      </c>
      <c r="E852" s="443">
        <f>E853+E856</f>
        <v>103267.5</v>
      </c>
      <c r="F852" s="443">
        <f>E852/D852*100</f>
        <v>98.27166344542493</v>
      </c>
    </row>
    <row r="853" spans="1:6" ht="15.75">
      <c r="A853" s="595"/>
      <c r="B853" s="606"/>
      <c r="C853" s="88" t="s">
        <v>300</v>
      </c>
      <c r="D853" s="443">
        <v>91889.7</v>
      </c>
      <c r="E853" s="443">
        <v>88773.4</v>
      </c>
      <c r="F853" s="443">
        <f>E853/D853*100</f>
        <v>96.60865145930391</v>
      </c>
    </row>
    <row r="854" spans="1:6" ht="15.75">
      <c r="A854" s="595"/>
      <c r="B854" s="606"/>
      <c r="C854" s="88" t="s">
        <v>301</v>
      </c>
      <c r="D854" s="443"/>
      <c r="E854" s="443"/>
      <c r="F854" s="443"/>
    </row>
    <row r="855" spans="1:6" ht="15.75">
      <c r="A855" s="595"/>
      <c r="B855" s="606"/>
      <c r="C855" s="88" t="s">
        <v>302</v>
      </c>
      <c r="D855" s="443"/>
      <c r="E855" s="443"/>
      <c r="F855" s="443"/>
    </row>
    <row r="856" spans="1:6" ht="15.75">
      <c r="A856" s="595"/>
      <c r="B856" s="606"/>
      <c r="C856" s="444" t="s">
        <v>303</v>
      </c>
      <c r="D856" s="443">
        <v>13194</v>
      </c>
      <c r="E856" s="443">
        <v>14494.1</v>
      </c>
      <c r="F856" s="443">
        <f>E856/D856*100</f>
        <v>109.85372138850992</v>
      </c>
    </row>
    <row r="857" spans="1:6" ht="15" customHeight="1">
      <c r="A857" s="595" t="s">
        <v>585</v>
      </c>
      <c r="B857" s="606" t="s">
        <v>931</v>
      </c>
      <c r="C857" s="158" t="s">
        <v>299</v>
      </c>
      <c r="D857" s="88"/>
      <c r="E857" s="88"/>
      <c r="F857" s="443"/>
    </row>
    <row r="858" spans="1:6" ht="15.75">
      <c r="A858" s="595"/>
      <c r="B858" s="606"/>
      <c r="C858" s="158" t="s">
        <v>300</v>
      </c>
      <c r="D858" s="88"/>
      <c r="E858" s="88"/>
      <c r="F858" s="443"/>
    </row>
    <row r="859" spans="1:6" ht="15.75">
      <c r="A859" s="595"/>
      <c r="B859" s="606"/>
      <c r="C859" s="158" t="s">
        <v>301</v>
      </c>
      <c r="D859" s="88"/>
      <c r="E859" s="88"/>
      <c r="F859" s="443"/>
    </row>
    <row r="860" spans="1:6" ht="15.75">
      <c r="A860" s="595"/>
      <c r="B860" s="606"/>
      <c r="C860" s="158" t="s">
        <v>302</v>
      </c>
      <c r="D860" s="88"/>
      <c r="E860" s="88"/>
      <c r="F860" s="443"/>
    </row>
    <row r="861" spans="1:6" ht="15.75">
      <c r="A861" s="595"/>
      <c r="B861" s="606"/>
      <c r="C861" s="445" t="s">
        <v>303</v>
      </c>
      <c r="D861" s="88"/>
      <c r="E861" s="88"/>
      <c r="F861" s="443"/>
    </row>
    <row r="862" spans="1:6" ht="15" customHeight="1">
      <c r="A862" s="595" t="s">
        <v>587</v>
      </c>
      <c r="B862" s="597" t="s">
        <v>337</v>
      </c>
      <c r="C862" s="158" t="s">
        <v>299</v>
      </c>
      <c r="D862" s="88">
        <f>D863+D866</f>
        <v>4879.3</v>
      </c>
      <c r="E862" s="88">
        <f>E863+E866</f>
        <v>4007.1</v>
      </c>
      <c r="F862" s="443">
        <f>E862/D862*100</f>
        <v>82.12448506957965</v>
      </c>
    </row>
    <row r="863" spans="1:6" ht="15.75">
      <c r="A863" s="595"/>
      <c r="B863" s="597"/>
      <c r="C863" s="158" t="s">
        <v>300</v>
      </c>
      <c r="D863" s="88">
        <v>4879.3</v>
      </c>
      <c r="E863" s="88">
        <v>3103.1</v>
      </c>
      <c r="F863" s="443">
        <f>E863/D863*100</f>
        <v>63.597237308630326</v>
      </c>
    </row>
    <row r="864" spans="1:6" ht="15.75">
      <c r="A864" s="595"/>
      <c r="B864" s="597"/>
      <c r="C864" s="158" t="s">
        <v>301</v>
      </c>
      <c r="D864" s="88"/>
      <c r="E864" s="88"/>
      <c r="F864" s="443"/>
    </row>
    <row r="865" spans="1:6" ht="15.75">
      <c r="A865" s="595"/>
      <c r="B865" s="597"/>
      <c r="C865" s="158" t="s">
        <v>302</v>
      </c>
      <c r="D865" s="88"/>
      <c r="E865" s="88"/>
      <c r="F865" s="443"/>
    </row>
    <row r="866" spans="1:6" ht="15.75">
      <c r="A866" s="595"/>
      <c r="B866" s="597"/>
      <c r="C866" s="158" t="s">
        <v>303</v>
      </c>
      <c r="D866" s="88"/>
      <c r="E866" s="88">
        <v>904</v>
      </c>
      <c r="F866" s="443" t="e">
        <f>E866/D866*100</f>
        <v>#DIV/0!</v>
      </c>
    </row>
    <row r="867" spans="1:6" ht="15" customHeight="1">
      <c r="A867" s="595" t="s">
        <v>589</v>
      </c>
      <c r="B867" s="597" t="s">
        <v>263</v>
      </c>
      <c r="C867" s="158" t="s">
        <v>299</v>
      </c>
      <c r="D867" s="88">
        <v>235</v>
      </c>
      <c r="E867" s="88">
        <v>234.4</v>
      </c>
      <c r="F867" s="443">
        <f>E867/D867*100</f>
        <v>99.74468085106383</v>
      </c>
    </row>
    <row r="868" spans="1:6" ht="15.75">
      <c r="A868" s="595"/>
      <c r="B868" s="597"/>
      <c r="C868" s="158" t="s">
        <v>300</v>
      </c>
      <c r="D868" s="88"/>
      <c r="E868" s="88"/>
      <c r="F868" s="443"/>
    </row>
    <row r="869" spans="1:6" ht="15.75">
      <c r="A869" s="595"/>
      <c r="B869" s="597"/>
      <c r="C869" s="158" t="s">
        <v>301</v>
      </c>
      <c r="D869" s="88">
        <v>235</v>
      </c>
      <c r="E869" s="88">
        <v>234.4</v>
      </c>
      <c r="F869" s="443">
        <f>E869/D869*100</f>
        <v>99.74468085106383</v>
      </c>
    </row>
    <row r="870" spans="1:6" ht="15.75">
      <c r="A870" s="595"/>
      <c r="B870" s="597"/>
      <c r="C870" s="158" t="s">
        <v>302</v>
      </c>
      <c r="D870" s="88"/>
      <c r="E870" s="88"/>
      <c r="F870" s="443"/>
    </row>
    <row r="871" spans="1:6" ht="15.75">
      <c r="A871" s="595"/>
      <c r="B871" s="597"/>
      <c r="C871" s="445" t="s">
        <v>303</v>
      </c>
      <c r="D871" s="88"/>
      <c r="E871" s="88"/>
      <c r="F871" s="443"/>
    </row>
    <row r="872" spans="1:6" ht="15" customHeight="1">
      <c r="A872" s="595" t="s">
        <v>403</v>
      </c>
      <c r="B872" s="597" t="s">
        <v>264</v>
      </c>
      <c r="C872" s="158" t="s">
        <v>299</v>
      </c>
      <c r="D872" s="88">
        <f>D877+D882</f>
        <v>12318</v>
      </c>
      <c r="E872" s="88">
        <v>10670.6</v>
      </c>
      <c r="F872" s="443">
        <f>E872/D872*100</f>
        <v>86.62607566163338</v>
      </c>
    </row>
    <row r="873" spans="1:6" ht="15.75">
      <c r="A873" s="595"/>
      <c r="B873" s="597"/>
      <c r="C873" s="158" t="s">
        <v>300</v>
      </c>
      <c r="D873" s="88">
        <v>12318</v>
      </c>
      <c r="E873" s="88">
        <v>10670.6</v>
      </c>
      <c r="F873" s="443">
        <f>E873/D873*100</f>
        <v>86.62607566163338</v>
      </c>
    </row>
    <row r="874" spans="1:6" ht="15.75">
      <c r="A874" s="595"/>
      <c r="B874" s="597"/>
      <c r="C874" s="158" t="s">
        <v>301</v>
      </c>
      <c r="D874" s="88"/>
      <c r="E874" s="88"/>
      <c r="F874" s="443"/>
    </row>
    <row r="875" spans="1:6" ht="15.75">
      <c r="A875" s="595"/>
      <c r="B875" s="597"/>
      <c r="C875" s="158" t="s">
        <v>302</v>
      </c>
      <c r="D875" s="88"/>
      <c r="E875" s="88"/>
      <c r="F875" s="443"/>
    </row>
    <row r="876" spans="1:6" ht="15.75">
      <c r="A876" s="595"/>
      <c r="B876" s="597"/>
      <c r="C876" s="158" t="s">
        <v>303</v>
      </c>
      <c r="D876" s="88"/>
      <c r="E876" s="88"/>
      <c r="F876" s="443"/>
    </row>
    <row r="877" spans="1:6" ht="15" customHeight="1">
      <c r="A877" s="595" t="s">
        <v>404</v>
      </c>
      <c r="B877" s="597" t="s">
        <v>265</v>
      </c>
      <c r="C877" s="158" t="s">
        <v>299</v>
      </c>
      <c r="D877" s="88">
        <v>8504</v>
      </c>
      <c r="E877" s="88">
        <v>8284.3</v>
      </c>
      <c r="F877" s="443">
        <f>E877/D877*100</f>
        <v>97.4165098777046</v>
      </c>
    </row>
    <row r="878" spans="1:6" ht="15.75">
      <c r="A878" s="595"/>
      <c r="B878" s="597"/>
      <c r="C878" s="158" t="s">
        <v>300</v>
      </c>
      <c r="D878" s="88">
        <v>8304</v>
      </c>
      <c r="E878" s="88">
        <v>8284.3</v>
      </c>
      <c r="F878" s="443">
        <f>E878/D878*100</f>
        <v>99.7627649325626</v>
      </c>
    </row>
    <row r="879" spans="1:6" ht="15.75">
      <c r="A879" s="595"/>
      <c r="B879" s="597"/>
      <c r="C879" s="158" t="s">
        <v>301</v>
      </c>
      <c r="D879" s="88"/>
      <c r="E879" s="88"/>
      <c r="F879" s="443"/>
    </row>
    <row r="880" spans="1:6" ht="15.75">
      <c r="A880" s="595"/>
      <c r="B880" s="597"/>
      <c r="C880" s="158" t="s">
        <v>302</v>
      </c>
      <c r="D880" s="88"/>
      <c r="E880" s="88"/>
      <c r="F880" s="443"/>
    </row>
    <row r="881" spans="1:6" ht="15.75">
      <c r="A881" s="595"/>
      <c r="B881" s="597"/>
      <c r="C881" s="445" t="s">
        <v>303</v>
      </c>
      <c r="D881" s="88"/>
      <c r="E881" s="88"/>
      <c r="F881" s="443"/>
    </row>
    <row r="882" spans="1:6" ht="15" customHeight="1">
      <c r="A882" s="595" t="s">
        <v>405</v>
      </c>
      <c r="B882" s="597" t="s">
        <v>266</v>
      </c>
      <c r="C882" s="158" t="s">
        <v>299</v>
      </c>
      <c r="D882" s="88">
        <v>3814</v>
      </c>
      <c r="E882" s="88">
        <v>2386.3</v>
      </c>
      <c r="F882" s="443">
        <f>E882/D882*100</f>
        <v>62.56685894074463</v>
      </c>
    </row>
    <row r="883" spans="1:6" ht="15.75">
      <c r="A883" s="595"/>
      <c r="B883" s="597"/>
      <c r="C883" s="158" t="s">
        <v>300</v>
      </c>
      <c r="D883" s="88">
        <v>3814</v>
      </c>
      <c r="E883" s="88">
        <v>2386.3</v>
      </c>
      <c r="F883" s="443">
        <f>E883/D883*100</f>
        <v>62.56685894074463</v>
      </c>
    </row>
    <row r="884" spans="1:6" ht="15.75">
      <c r="A884" s="595"/>
      <c r="B884" s="597"/>
      <c r="C884" s="158" t="s">
        <v>301</v>
      </c>
      <c r="D884" s="88"/>
      <c r="E884" s="88"/>
      <c r="F884" s="443"/>
    </row>
    <row r="885" spans="1:6" ht="15.75">
      <c r="A885" s="595"/>
      <c r="B885" s="597"/>
      <c r="C885" s="158" t="s">
        <v>302</v>
      </c>
      <c r="D885" s="88"/>
      <c r="E885" s="88"/>
      <c r="F885" s="443"/>
    </row>
    <row r="886" spans="1:6" ht="15.75">
      <c r="A886" s="595"/>
      <c r="B886" s="597"/>
      <c r="C886" s="158" t="s">
        <v>303</v>
      </c>
      <c r="D886" s="88"/>
      <c r="E886" s="88"/>
      <c r="F886" s="443"/>
    </row>
    <row r="887" spans="1:6" ht="15" customHeight="1">
      <c r="A887" s="595" t="s">
        <v>1</v>
      </c>
      <c r="B887" s="597" t="s">
        <v>267</v>
      </c>
      <c r="C887" s="158" t="s">
        <v>299</v>
      </c>
      <c r="D887" s="88">
        <v>4141</v>
      </c>
      <c r="E887" s="88">
        <v>950.3</v>
      </c>
      <c r="F887" s="443">
        <f>E887/D887*100</f>
        <v>22.948563148997824</v>
      </c>
    </row>
    <row r="888" spans="1:6" ht="15.75">
      <c r="A888" s="595"/>
      <c r="B888" s="597"/>
      <c r="C888" s="158" t="s">
        <v>300</v>
      </c>
      <c r="D888" s="88">
        <v>4141</v>
      </c>
      <c r="E888" s="88">
        <v>950.3</v>
      </c>
      <c r="F888" s="443">
        <f>E888/D888*100</f>
        <v>22.948563148997824</v>
      </c>
    </row>
    <row r="889" spans="1:6" ht="15.75">
      <c r="A889" s="595"/>
      <c r="B889" s="597"/>
      <c r="C889" s="158" t="s">
        <v>301</v>
      </c>
      <c r="D889" s="88"/>
      <c r="E889" s="88"/>
      <c r="F889" s="443"/>
    </row>
    <row r="890" spans="1:6" ht="15.75">
      <c r="A890" s="595"/>
      <c r="B890" s="597"/>
      <c r="C890" s="158" t="s">
        <v>302</v>
      </c>
      <c r="D890" s="88"/>
      <c r="E890" s="88"/>
      <c r="F890" s="443"/>
    </row>
    <row r="891" spans="1:6" ht="15.75">
      <c r="A891" s="595"/>
      <c r="B891" s="597"/>
      <c r="C891" s="158" t="s">
        <v>303</v>
      </c>
      <c r="D891" s="88"/>
      <c r="E891" s="88"/>
      <c r="F891" s="443"/>
    </row>
    <row r="892" spans="1:6" ht="15" customHeight="1">
      <c r="A892" s="595" t="s">
        <v>3</v>
      </c>
      <c r="B892" s="597" t="s">
        <v>268</v>
      </c>
      <c r="C892" s="158" t="s">
        <v>299</v>
      </c>
      <c r="D892" s="88">
        <v>4141</v>
      </c>
      <c r="E892" s="88">
        <v>950.3</v>
      </c>
      <c r="F892" s="443">
        <f>E892/D892*100</f>
        <v>22.948563148997824</v>
      </c>
    </row>
    <row r="893" spans="1:6" ht="15.75">
      <c r="A893" s="595"/>
      <c r="B893" s="597"/>
      <c r="C893" s="158" t="s">
        <v>300</v>
      </c>
      <c r="D893" s="88">
        <v>4141</v>
      </c>
      <c r="E893" s="88">
        <v>950.3</v>
      </c>
      <c r="F893" s="443">
        <f>E893/D893*100</f>
        <v>22.948563148997824</v>
      </c>
    </row>
    <row r="894" spans="1:6" ht="15.75">
      <c r="A894" s="595"/>
      <c r="B894" s="597"/>
      <c r="C894" s="158" t="s">
        <v>301</v>
      </c>
      <c r="D894" s="88"/>
      <c r="E894" s="88"/>
      <c r="F894" s="443"/>
    </row>
    <row r="895" spans="1:6" ht="15.75">
      <c r="A895" s="595"/>
      <c r="B895" s="597"/>
      <c r="C895" s="158" t="s">
        <v>302</v>
      </c>
      <c r="D895" s="88"/>
      <c r="E895" s="88"/>
      <c r="F895" s="443"/>
    </row>
    <row r="896" spans="1:6" ht="15.75">
      <c r="A896" s="595"/>
      <c r="B896" s="597"/>
      <c r="C896" s="158" t="s">
        <v>303</v>
      </c>
      <c r="D896" s="88"/>
      <c r="E896" s="88"/>
      <c r="F896" s="443"/>
    </row>
    <row r="897" spans="1:6" ht="15" customHeight="1">
      <c r="A897" s="595" t="s">
        <v>269</v>
      </c>
      <c r="B897" s="597" t="s">
        <v>270</v>
      </c>
      <c r="C897" s="158" t="s">
        <v>299</v>
      </c>
      <c r="D897" s="88">
        <v>2327</v>
      </c>
      <c r="E897" s="88">
        <v>2767.8</v>
      </c>
      <c r="F897" s="443">
        <f>E897/D897*100</f>
        <v>118.94284486463258</v>
      </c>
    </row>
    <row r="898" spans="1:6" ht="15.75">
      <c r="A898" s="595"/>
      <c r="B898" s="597"/>
      <c r="C898" s="158" t="s">
        <v>300</v>
      </c>
      <c r="D898" s="88">
        <v>2327</v>
      </c>
      <c r="E898" s="88">
        <v>2767.8</v>
      </c>
      <c r="F898" s="443">
        <f>E898/D898*100</f>
        <v>118.94284486463258</v>
      </c>
    </row>
    <row r="899" spans="1:6" ht="15.75">
      <c r="A899" s="595"/>
      <c r="B899" s="597"/>
      <c r="C899" s="158" t="s">
        <v>301</v>
      </c>
      <c r="D899" s="88"/>
      <c r="E899" s="88"/>
      <c r="F899" s="443"/>
    </row>
    <row r="900" spans="1:6" ht="15.75">
      <c r="A900" s="595"/>
      <c r="B900" s="597"/>
      <c r="C900" s="158" t="s">
        <v>302</v>
      </c>
      <c r="D900" s="88"/>
      <c r="E900" s="88"/>
      <c r="F900" s="443"/>
    </row>
    <row r="901" spans="1:6" ht="15.75">
      <c r="A901" s="595"/>
      <c r="B901" s="597"/>
      <c r="C901" s="158" t="s">
        <v>303</v>
      </c>
      <c r="D901" s="88"/>
      <c r="E901" s="88"/>
      <c r="F901" s="443"/>
    </row>
    <row r="902" spans="1:6" ht="15" customHeight="1">
      <c r="A902" s="595" t="s">
        <v>271</v>
      </c>
      <c r="B902" s="597" t="s">
        <v>272</v>
      </c>
      <c r="C902" s="158" t="s">
        <v>299</v>
      </c>
      <c r="D902" s="88">
        <v>2327</v>
      </c>
      <c r="E902" s="88">
        <v>2632.9</v>
      </c>
      <c r="F902" s="443">
        <f>E902/D902*100</f>
        <v>113.14568113450795</v>
      </c>
    </row>
    <row r="903" spans="1:6" ht="15.75">
      <c r="A903" s="595"/>
      <c r="B903" s="597"/>
      <c r="C903" s="158" t="s">
        <v>300</v>
      </c>
      <c r="D903" s="158">
        <v>2327</v>
      </c>
      <c r="E903" s="88">
        <v>2632.9</v>
      </c>
      <c r="F903" s="443">
        <f>E903/D903*100</f>
        <v>113.14568113450795</v>
      </c>
    </row>
    <row r="904" spans="1:6" ht="15.75">
      <c r="A904" s="595"/>
      <c r="B904" s="597"/>
      <c r="C904" s="158" t="s">
        <v>301</v>
      </c>
      <c r="D904" s="88"/>
      <c r="E904" s="88"/>
      <c r="F904" s="443"/>
    </row>
    <row r="905" spans="1:6" ht="15.75">
      <c r="A905" s="595"/>
      <c r="B905" s="597"/>
      <c r="C905" s="158" t="s">
        <v>302</v>
      </c>
      <c r="D905" s="88"/>
      <c r="E905" s="88"/>
      <c r="F905" s="443"/>
    </row>
    <row r="906" spans="1:6" ht="15.75">
      <c r="A906" s="595"/>
      <c r="B906" s="597"/>
      <c r="C906" s="158" t="s">
        <v>303</v>
      </c>
      <c r="D906" s="88"/>
      <c r="E906" s="88"/>
      <c r="F906" s="443"/>
    </row>
    <row r="907" spans="1:6" ht="15" customHeight="1">
      <c r="A907" s="595" t="s">
        <v>273</v>
      </c>
      <c r="B907" s="597" t="s">
        <v>274</v>
      </c>
      <c r="C907" s="158" t="s">
        <v>299</v>
      </c>
      <c r="D907" s="88"/>
      <c r="E907" s="158">
        <v>134.9</v>
      </c>
      <c r="F907" s="443" t="e">
        <f>E907/D907*100</f>
        <v>#DIV/0!</v>
      </c>
    </row>
    <row r="908" spans="1:6" ht="15.75">
      <c r="A908" s="595"/>
      <c r="B908" s="597"/>
      <c r="C908" s="158" t="s">
        <v>300</v>
      </c>
      <c r="D908" s="158"/>
      <c r="E908" s="88">
        <v>134.9</v>
      </c>
      <c r="F908" s="443" t="e">
        <f>E908/D908*100</f>
        <v>#DIV/0!</v>
      </c>
    </row>
    <row r="909" spans="1:6" ht="15.75">
      <c r="A909" s="595"/>
      <c r="B909" s="597"/>
      <c r="C909" s="158" t="s">
        <v>301</v>
      </c>
      <c r="D909" s="158"/>
      <c r="E909" s="88"/>
      <c r="F909" s="443"/>
    </row>
    <row r="910" spans="1:6" ht="15.75">
      <c r="A910" s="595"/>
      <c r="B910" s="597"/>
      <c r="C910" s="158" t="s">
        <v>302</v>
      </c>
      <c r="D910" s="88"/>
      <c r="E910" s="88"/>
      <c r="F910" s="443"/>
    </row>
    <row r="911" spans="1:6" ht="15.75">
      <c r="A911" s="595"/>
      <c r="B911" s="597"/>
      <c r="C911" s="445" t="s">
        <v>303</v>
      </c>
      <c r="D911" s="88"/>
      <c r="E911" s="88"/>
      <c r="F911" s="443"/>
    </row>
    <row r="912" spans="1:6" ht="15.75">
      <c r="A912" s="62"/>
      <c r="B912" s="138"/>
      <c r="C912" s="88"/>
      <c r="D912" s="88"/>
      <c r="E912" s="88"/>
      <c r="F912" s="88"/>
    </row>
    <row r="913" spans="1:6" s="405" customFormat="1" ht="15.75" customHeight="1">
      <c r="A913" s="661" t="s">
        <v>196</v>
      </c>
      <c r="B913" s="631" t="s">
        <v>401</v>
      </c>
      <c r="C913" s="662" t="s">
        <v>299</v>
      </c>
      <c r="D913" s="663">
        <v>24875.9</v>
      </c>
      <c r="E913" s="663">
        <v>24071.5</v>
      </c>
      <c r="F913" s="663">
        <f>E913/D913*100</f>
        <v>96.76634815222765</v>
      </c>
    </row>
    <row r="914" spans="1:6" s="405" customFormat="1" ht="15.75">
      <c r="A914" s="661"/>
      <c r="B914" s="631"/>
      <c r="C914" s="662" t="s">
        <v>300</v>
      </c>
      <c r="D914" s="663">
        <v>10806.4</v>
      </c>
      <c r="E914" s="663">
        <v>10684.3</v>
      </c>
      <c r="F914" s="663">
        <f>E914/D914*100</f>
        <v>98.87011400651465</v>
      </c>
    </row>
    <row r="915" spans="1:6" s="405" customFormat="1" ht="15.75">
      <c r="A915" s="661"/>
      <c r="B915" s="631"/>
      <c r="C915" s="662" t="s">
        <v>301</v>
      </c>
      <c r="D915" s="663"/>
      <c r="E915" s="663"/>
      <c r="F915" s="663"/>
    </row>
    <row r="916" spans="1:6" s="405" customFormat="1" ht="15.75">
      <c r="A916" s="661"/>
      <c r="B916" s="631"/>
      <c r="C916" s="662" t="s">
        <v>302</v>
      </c>
      <c r="D916" s="663"/>
      <c r="E916" s="663"/>
      <c r="F916" s="663"/>
    </row>
    <row r="917" spans="1:6" s="405" customFormat="1" ht="70.5" customHeight="1">
      <c r="A917" s="661"/>
      <c r="B917" s="631"/>
      <c r="C917" s="662" t="s">
        <v>303</v>
      </c>
      <c r="D917" s="663">
        <v>14069.5</v>
      </c>
      <c r="E917" s="663">
        <v>13387.2</v>
      </c>
      <c r="F917" s="663">
        <f aca="true" t="shared" si="10" ref="F917:F949">E917/D917*100</f>
        <v>95.15050286079818</v>
      </c>
    </row>
    <row r="918" spans="1:6" ht="15.75" customHeight="1">
      <c r="A918" s="583" t="s">
        <v>1186</v>
      </c>
      <c r="B918" s="446" t="s">
        <v>1185</v>
      </c>
      <c r="C918" s="42" t="s">
        <v>299</v>
      </c>
      <c r="D918" s="381">
        <v>1153.2</v>
      </c>
      <c r="E918" s="381">
        <v>916.1</v>
      </c>
      <c r="F918" s="381">
        <f t="shared" si="10"/>
        <v>79.43981963232744</v>
      </c>
    </row>
    <row r="919" spans="1:6" ht="15.75">
      <c r="A919" s="583"/>
      <c r="B919" s="446"/>
      <c r="C919" s="42" t="s">
        <v>300</v>
      </c>
      <c r="D919" s="381">
        <v>512</v>
      </c>
      <c r="E919" s="381">
        <v>452.3</v>
      </c>
      <c r="F919" s="381">
        <f t="shared" si="10"/>
        <v>88.33984375</v>
      </c>
    </row>
    <row r="920" spans="1:6" ht="15.75">
      <c r="A920" s="583"/>
      <c r="B920" s="446"/>
      <c r="C920" s="42" t="s">
        <v>301</v>
      </c>
      <c r="D920" s="381"/>
      <c r="E920" s="381"/>
      <c r="F920" s="381"/>
    </row>
    <row r="921" spans="1:6" ht="15.75">
      <c r="A921" s="583"/>
      <c r="B921" s="446"/>
      <c r="C921" s="42" t="s">
        <v>302</v>
      </c>
      <c r="D921" s="381"/>
      <c r="E921" s="381"/>
      <c r="F921" s="381"/>
    </row>
    <row r="922" spans="1:6" ht="15.75">
      <c r="A922" s="583"/>
      <c r="B922" s="446"/>
      <c r="C922" s="42" t="s">
        <v>303</v>
      </c>
      <c r="D922" s="381">
        <v>641.2</v>
      </c>
      <c r="E922" s="381">
        <v>463.8</v>
      </c>
      <c r="F922" s="381">
        <f t="shared" si="10"/>
        <v>72.33312538989395</v>
      </c>
    </row>
    <row r="923" spans="1:6" ht="15.75" customHeight="1">
      <c r="A923" s="583" t="s">
        <v>402</v>
      </c>
      <c r="B923" s="446" t="s">
        <v>1187</v>
      </c>
      <c r="C923" s="42" t="s">
        <v>299</v>
      </c>
      <c r="D923" s="381">
        <v>1153.2</v>
      </c>
      <c r="E923" s="381">
        <v>916.1</v>
      </c>
      <c r="F923" s="381">
        <f t="shared" si="10"/>
        <v>79.43981963232744</v>
      </c>
    </row>
    <row r="924" spans="1:6" ht="15.75">
      <c r="A924" s="583"/>
      <c r="B924" s="446"/>
      <c r="C924" s="42" t="s">
        <v>300</v>
      </c>
      <c r="D924" s="381">
        <v>512</v>
      </c>
      <c r="E924" s="381">
        <v>452.3</v>
      </c>
      <c r="F924" s="381">
        <f t="shared" si="10"/>
        <v>88.33984375</v>
      </c>
    </row>
    <row r="925" spans="1:6" ht="15.75">
      <c r="A925" s="583"/>
      <c r="B925" s="446"/>
      <c r="C925" s="42" t="s">
        <v>301</v>
      </c>
      <c r="D925" s="381"/>
      <c r="E925" s="381"/>
      <c r="F925" s="381"/>
    </row>
    <row r="926" spans="1:6" ht="15.75">
      <c r="A926" s="583"/>
      <c r="B926" s="446"/>
      <c r="C926" s="42" t="s">
        <v>302</v>
      </c>
      <c r="D926" s="381"/>
      <c r="E926" s="381"/>
      <c r="F926" s="381"/>
    </row>
    <row r="927" spans="1:6" ht="99.75" customHeight="1">
      <c r="A927" s="583"/>
      <c r="B927" s="446"/>
      <c r="C927" s="42" t="s">
        <v>303</v>
      </c>
      <c r="D927" s="381">
        <v>641.2</v>
      </c>
      <c r="E927" s="381">
        <v>463.8</v>
      </c>
      <c r="F927" s="381">
        <f t="shared" si="10"/>
        <v>72.33312538989395</v>
      </c>
    </row>
    <row r="928" spans="1:6" ht="15.75" customHeight="1">
      <c r="A928" s="583" t="s">
        <v>403</v>
      </c>
      <c r="B928" s="446" t="s">
        <v>1189</v>
      </c>
      <c r="C928" s="42" t="s">
        <v>299</v>
      </c>
      <c r="D928" s="381">
        <v>23710.7</v>
      </c>
      <c r="E928" s="381">
        <v>23143.4</v>
      </c>
      <c r="F928" s="381">
        <f t="shared" si="10"/>
        <v>97.60740931309493</v>
      </c>
    </row>
    <row r="929" spans="1:6" ht="15.75">
      <c r="A929" s="583"/>
      <c r="B929" s="446"/>
      <c r="C929" s="42" t="s">
        <v>300</v>
      </c>
      <c r="D929" s="381">
        <v>10282.4</v>
      </c>
      <c r="E929" s="381">
        <v>10219.9</v>
      </c>
      <c r="F929" s="381">
        <f t="shared" si="10"/>
        <v>99.39216525324827</v>
      </c>
    </row>
    <row r="930" spans="1:6" ht="15.75">
      <c r="A930" s="583"/>
      <c r="B930" s="446"/>
      <c r="C930" s="42" t="s">
        <v>301</v>
      </c>
      <c r="D930" s="381"/>
      <c r="E930" s="381"/>
      <c r="F930" s="381"/>
    </row>
    <row r="931" spans="1:6" ht="15.75">
      <c r="A931" s="583"/>
      <c r="B931" s="446"/>
      <c r="C931" s="42" t="s">
        <v>302</v>
      </c>
      <c r="D931" s="381"/>
      <c r="E931" s="381"/>
      <c r="F931" s="381"/>
    </row>
    <row r="932" spans="1:6" ht="82.5" customHeight="1">
      <c r="A932" s="583"/>
      <c r="B932" s="446"/>
      <c r="C932" s="42" t="s">
        <v>303</v>
      </c>
      <c r="D932" s="381">
        <v>13428.3</v>
      </c>
      <c r="E932" s="381">
        <v>12923.4</v>
      </c>
      <c r="F932" s="381">
        <f t="shared" si="10"/>
        <v>96.24003038359287</v>
      </c>
    </row>
    <row r="933" spans="1:6" ht="15.75" customHeight="1">
      <c r="A933" s="583" t="s">
        <v>404</v>
      </c>
      <c r="B933" s="446" t="s">
        <v>392</v>
      </c>
      <c r="C933" s="42" t="s">
        <v>299</v>
      </c>
      <c r="D933" s="381">
        <v>22967</v>
      </c>
      <c r="E933" s="381">
        <v>22429</v>
      </c>
      <c r="F933" s="381">
        <f t="shared" si="10"/>
        <v>97.65750859929464</v>
      </c>
    </row>
    <row r="934" spans="1:6" ht="15.75">
      <c r="A934" s="583"/>
      <c r="B934" s="446"/>
      <c r="C934" s="42" t="s">
        <v>300</v>
      </c>
      <c r="D934" s="381">
        <v>9538.7</v>
      </c>
      <c r="E934" s="381">
        <v>9505.6</v>
      </c>
      <c r="F934" s="381">
        <f t="shared" si="10"/>
        <v>99.65299254615408</v>
      </c>
    </row>
    <row r="935" spans="1:6" ht="15.75">
      <c r="A935" s="583"/>
      <c r="B935" s="446"/>
      <c r="C935" s="42" t="s">
        <v>301</v>
      </c>
      <c r="D935" s="381"/>
      <c r="E935" s="381"/>
      <c r="F935" s="381"/>
    </row>
    <row r="936" spans="1:6" ht="15.75">
      <c r="A936" s="583"/>
      <c r="B936" s="446"/>
      <c r="C936" s="42" t="s">
        <v>302</v>
      </c>
      <c r="D936" s="381"/>
      <c r="E936" s="381"/>
      <c r="F936" s="381"/>
    </row>
    <row r="937" spans="1:6" ht="48.75" customHeight="1">
      <c r="A937" s="583"/>
      <c r="B937" s="446"/>
      <c r="C937" s="42" t="s">
        <v>303</v>
      </c>
      <c r="D937" s="381">
        <v>13428.3</v>
      </c>
      <c r="E937" s="381">
        <v>12923.4</v>
      </c>
      <c r="F937" s="381">
        <f t="shared" si="10"/>
        <v>96.24003038359287</v>
      </c>
    </row>
    <row r="938" spans="1:6" ht="15.75" customHeight="1">
      <c r="A938" s="583" t="s">
        <v>405</v>
      </c>
      <c r="B938" s="446" t="s">
        <v>0</v>
      </c>
      <c r="C938" s="42" t="s">
        <v>299</v>
      </c>
      <c r="D938" s="381">
        <v>743.7</v>
      </c>
      <c r="E938" s="381">
        <v>714.4</v>
      </c>
      <c r="F938" s="381">
        <f t="shared" si="10"/>
        <v>96.06023934382144</v>
      </c>
    </row>
    <row r="939" spans="1:6" ht="15.75">
      <c r="A939" s="583"/>
      <c r="B939" s="446"/>
      <c r="C939" s="42" t="s">
        <v>300</v>
      </c>
      <c r="D939" s="381">
        <v>743.7</v>
      </c>
      <c r="E939" s="381">
        <v>714.4</v>
      </c>
      <c r="F939" s="381">
        <f t="shared" si="10"/>
        <v>96.06023934382144</v>
      </c>
    </row>
    <row r="940" spans="1:6" ht="15.75">
      <c r="A940" s="583"/>
      <c r="B940" s="446"/>
      <c r="C940" s="42" t="s">
        <v>301</v>
      </c>
      <c r="D940" s="381"/>
      <c r="E940" s="381"/>
      <c r="F940" s="381"/>
    </row>
    <row r="941" spans="1:6" ht="15.75">
      <c r="A941" s="583"/>
      <c r="B941" s="446"/>
      <c r="C941" s="42" t="s">
        <v>302</v>
      </c>
      <c r="D941" s="381"/>
      <c r="E941" s="381"/>
      <c r="F941" s="381"/>
    </row>
    <row r="942" spans="1:6" ht="20.25" customHeight="1">
      <c r="A942" s="583"/>
      <c r="B942" s="446"/>
      <c r="C942" s="42" t="s">
        <v>303</v>
      </c>
      <c r="D942" s="381"/>
      <c r="E942" s="381"/>
      <c r="F942" s="381"/>
    </row>
    <row r="943" spans="1:6" ht="15.75" customHeight="1">
      <c r="A943" s="583" t="s">
        <v>1</v>
      </c>
      <c r="B943" s="446" t="s">
        <v>394</v>
      </c>
      <c r="C943" s="42" t="s">
        <v>299</v>
      </c>
      <c r="D943" s="381">
        <v>12</v>
      </c>
      <c r="E943" s="381">
        <v>12</v>
      </c>
      <c r="F943" s="381">
        <f t="shared" si="10"/>
        <v>100</v>
      </c>
    </row>
    <row r="944" spans="1:6" ht="15.75">
      <c r="A944" s="583"/>
      <c r="B944" s="446"/>
      <c r="C944" s="42" t="s">
        <v>300</v>
      </c>
      <c r="D944" s="381">
        <v>12</v>
      </c>
      <c r="E944" s="381">
        <v>12</v>
      </c>
      <c r="F944" s="381">
        <f t="shared" si="10"/>
        <v>100</v>
      </c>
    </row>
    <row r="945" spans="1:6" ht="15.75">
      <c r="A945" s="583"/>
      <c r="B945" s="446"/>
      <c r="C945" s="42" t="s">
        <v>301</v>
      </c>
      <c r="D945" s="381"/>
      <c r="E945" s="381"/>
      <c r="F945" s="381"/>
    </row>
    <row r="946" spans="1:6" ht="15.75">
      <c r="A946" s="583"/>
      <c r="B946" s="446"/>
      <c r="C946" s="42" t="s">
        <v>302</v>
      </c>
      <c r="D946" s="381"/>
      <c r="E946" s="381"/>
      <c r="F946" s="381"/>
    </row>
    <row r="947" spans="1:6" ht="15.75">
      <c r="A947" s="583"/>
      <c r="B947" s="446"/>
      <c r="C947" s="42" t="s">
        <v>303</v>
      </c>
      <c r="D947" s="381" t="s">
        <v>2</v>
      </c>
      <c r="E947" s="381" t="s">
        <v>2</v>
      </c>
      <c r="F947" s="381"/>
    </row>
    <row r="948" spans="1:6" ht="15.75" customHeight="1">
      <c r="A948" s="583" t="s">
        <v>3</v>
      </c>
      <c r="B948" s="446" t="s">
        <v>398</v>
      </c>
      <c r="C948" s="42" t="s">
        <v>299</v>
      </c>
      <c r="D948" s="381">
        <v>12</v>
      </c>
      <c r="E948" s="381">
        <v>12</v>
      </c>
      <c r="F948" s="381">
        <f t="shared" si="10"/>
        <v>100</v>
      </c>
    </row>
    <row r="949" spans="1:6" ht="15.75">
      <c r="A949" s="583"/>
      <c r="B949" s="446"/>
      <c r="C949" s="42" t="s">
        <v>300</v>
      </c>
      <c r="D949" s="381">
        <v>12</v>
      </c>
      <c r="E949" s="381">
        <v>12</v>
      </c>
      <c r="F949" s="381">
        <f t="shared" si="10"/>
        <v>100</v>
      </c>
    </row>
    <row r="950" spans="1:6" ht="15.75">
      <c r="A950" s="583"/>
      <c r="B950" s="446"/>
      <c r="C950" s="42" t="s">
        <v>301</v>
      </c>
      <c r="D950" s="381"/>
      <c r="E950" s="381"/>
      <c r="F950" s="381"/>
    </row>
    <row r="951" spans="1:6" ht="15.75">
      <c r="A951" s="583"/>
      <c r="B951" s="446"/>
      <c r="C951" s="42" t="s">
        <v>302</v>
      </c>
      <c r="D951" s="381"/>
      <c r="E951" s="381"/>
      <c r="F951" s="381"/>
    </row>
    <row r="952" spans="1:6" ht="15.75">
      <c r="A952" s="583"/>
      <c r="B952" s="446"/>
      <c r="C952" s="42" t="s">
        <v>303</v>
      </c>
      <c r="D952" s="381" t="s">
        <v>2</v>
      </c>
      <c r="E952" s="381" t="s">
        <v>2</v>
      </c>
      <c r="F952" s="381"/>
    </row>
    <row r="953" spans="1:6" ht="110.25" customHeight="1">
      <c r="A953" s="626" t="s">
        <v>197</v>
      </c>
      <c r="B953" s="626" t="s">
        <v>210</v>
      </c>
      <c r="C953" s="658" t="s">
        <v>299</v>
      </c>
      <c r="D953" s="627">
        <v>3143.512</v>
      </c>
      <c r="E953" s="627">
        <v>3143.512</v>
      </c>
      <c r="F953" s="627">
        <v>0</v>
      </c>
    </row>
    <row r="954" spans="1:6" ht="15.75">
      <c r="A954" s="626"/>
      <c r="B954" s="626"/>
      <c r="C954" s="627" t="s">
        <v>300</v>
      </c>
      <c r="D954" s="627">
        <v>69.512</v>
      </c>
      <c r="E954" s="627">
        <v>69.512</v>
      </c>
      <c r="F954" s="627">
        <v>0</v>
      </c>
    </row>
    <row r="955" spans="1:6" ht="15.75">
      <c r="A955" s="626"/>
      <c r="B955" s="626"/>
      <c r="C955" s="627" t="s">
        <v>301</v>
      </c>
      <c r="D955" s="627">
        <v>324</v>
      </c>
      <c r="E955" s="627">
        <v>324</v>
      </c>
      <c r="F955" s="627">
        <v>0</v>
      </c>
    </row>
    <row r="956" spans="1:6" ht="15.75">
      <c r="A956" s="626"/>
      <c r="B956" s="626"/>
      <c r="C956" s="658" t="s">
        <v>302</v>
      </c>
      <c r="D956" s="627">
        <v>2750</v>
      </c>
      <c r="E956" s="627">
        <v>2750</v>
      </c>
      <c r="F956" s="627">
        <v>0</v>
      </c>
    </row>
    <row r="957" spans="1:6" ht="15.75">
      <c r="A957" s="626"/>
      <c r="B957" s="626"/>
      <c r="C957" s="627" t="s">
        <v>303</v>
      </c>
      <c r="D957" s="627" t="s">
        <v>310</v>
      </c>
      <c r="E957" s="627" t="s">
        <v>310</v>
      </c>
      <c r="F957" s="627" t="s">
        <v>310</v>
      </c>
    </row>
    <row r="958" spans="1:6" ht="31.5">
      <c r="A958" s="617"/>
      <c r="B958" s="422" t="s">
        <v>440</v>
      </c>
      <c r="C958" s="377" t="s">
        <v>441</v>
      </c>
      <c r="D958" s="377">
        <v>30</v>
      </c>
      <c r="E958" s="377">
        <v>30</v>
      </c>
      <c r="F958" s="377">
        <v>0</v>
      </c>
    </row>
    <row r="959" spans="1:6" ht="31.5">
      <c r="A959" s="617"/>
      <c r="B959" s="138" t="s">
        <v>442</v>
      </c>
      <c r="C959" s="88" t="s">
        <v>443</v>
      </c>
      <c r="D959" s="88">
        <v>30</v>
      </c>
      <c r="E959" s="88">
        <v>30</v>
      </c>
      <c r="F959" s="88">
        <v>0</v>
      </c>
    </row>
    <row r="960" spans="1:6" ht="15.75">
      <c r="A960" s="617"/>
      <c r="B960" s="138"/>
      <c r="C960" s="88" t="s">
        <v>444</v>
      </c>
      <c r="D960" s="88" t="s">
        <v>310</v>
      </c>
      <c r="E960" s="88" t="s">
        <v>310</v>
      </c>
      <c r="F960" s="88" t="s">
        <v>310</v>
      </c>
    </row>
    <row r="961" spans="1:6" ht="15.75">
      <c r="A961" s="617"/>
      <c r="B961" s="138"/>
      <c r="C961" s="88" t="s">
        <v>445</v>
      </c>
      <c r="D961" s="88" t="s">
        <v>310</v>
      </c>
      <c r="E961" s="88" t="s">
        <v>310</v>
      </c>
      <c r="F961" s="88" t="s">
        <v>310</v>
      </c>
    </row>
    <row r="962" spans="1:6" ht="15.75">
      <c r="A962" s="617"/>
      <c r="B962" s="138"/>
      <c r="C962" s="88" t="s">
        <v>446</v>
      </c>
      <c r="D962" s="88" t="s">
        <v>310</v>
      </c>
      <c r="E962" s="88" t="s">
        <v>310</v>
      </c>
      <c r="F962" s="88" t="s">
        <v>310</v>
      </c>
    </row>
    <row r="963" spans="1:6" ht="15.75">
      <c r="A963" s="617"/>
      <c r="B963" s="138"/>
      <c r="C963" s="88" t="s">
        <v>447</v>
      </c>
      <c r="D963" s="88" t="s">
        <v>310</v>
      </c>
      <c r="E963" s="88" t="s">
        <v>310</v>
      </c>
      <c r="F963" s="88" t="s">
        <v>310</v>
      </c>
    </row>
    <row r="964" spans="1:6" ht="31.5">
      <c r="A964" s="596"/>
      <c r="B964" s="138" t="s">
        <v>448</v>
      </c>
      <c r="C964" s="88" t="s">
        <v>441</v>
      </c>
      <c r="D964" s="88">
        <v>30</v>
      </c>
      <c r="E964" s="88">
        <v>30</v>
      </c>
      <c r="F964" s="88">
        <v>0</v>
      </c>
    </row>
    <row r="965" spans="1:6" ht="31.5">
      <c r="A965" s="596"/>
      <c r="B965" s="138" t="s">
        <v>449</v>
      </c>
      <c r="C965" s="88" t="s">
        <v>443</v>
      </c>
      <c r="D965" s="88">
        <v>30</v>
      </c>
      <c r="E965" s="88">
        <v>30</v>
      </c>
      <c r="F965" s="88">
        <v>0</v>
      </c>
    </row>
    <row r="966" spans="1:6" ht="15.75">
      <c r="A966" s="596"/>
      <c r="B966" s="138"/>
      <c r="C966" s="88" t="s">
        <v>444</v>
      </c>
      <c r="D966" s="88" t="s">
        <v>310</v>
      </c>
      <c r="E966" s="88" t="s">
        <v>310</v>
      </c>
      <c r="F966" s="88" t="s">
        <v>310</v>
      </c>
    </row>
    <row r="967" spans="1:6" ht="15.75">
      <c r="A967" s="596"/>
      <c r="B967" s="138"/>
      <c r="C967" s="88" t="s">
        <v>445</v>
      </c>
      <c r="D967" s="88" t="s">
        <v>310</v>
      </c>
      <c r="E967" s="88" t="s">
        <v>310</v>
      </c>
      <c r="F967" s="88" t="s">
        <v>310</v>
      </c>
    </row>
    <row r="968" spans="1:6" ht="15.75">
      <c r="A968" s="596"/>
      <c r="B968" s="138"/>
      <c r="C968" s="88" t="s">
        <v>446</v>
      </c>
      <c r="D968" s="88" t="s">
        <v>310</v>
      </c>
      <c r="E968" s="88" t="s">
        <v>310</v>
      </c>
      <c r="F968" s="88" t="s">
        <v>310</v>
      </c>
    </row>
    <row r="969" spans="1:6" ht="15.75">
      <c r="A969" s="596"/>
      <c r="B969" s="138"/>
      <c r="C969" s="88" t="s">
        <v>447</v>
      </c>
      <c r="D969" s="88" t="s">
        <v>310</v>
      </c>
      <c r="E969" s="88" t="s">
        <v>310</v>
      </c>
      <c r="F969" s="88" t="s">
        <v>310</v>
      </c>
    </row>
    <row r="970" spans="1:6" ht="63">
      <c r="A970" s="596"/>
      <c r="B970" s="138" t="s">
        <v>450</v>
      </c>
      <c r="C970" s="88" t="s">
        <v>441</v>
      </c>
      <c r="D970" s="88">
        <v>0</v>
      </c>
      <c r="E970" s="88">
        <v>0</v>
      </c>
      <c r="F970" s="88">
        <v>0</v>
      </c>
    </row>
    <row r="971" spans="1:6" ht="15.75">
      <c r="A971" s="596"/>
      <c r="B971" s="138"/>
      <c r="C971" s="88" t="s">
        <v>443</v>
      </c>
      <c r="D971" s="88">
        <v>0</v>
      </c>
      <c r="E971" s="88">
        <v>0</v>
      </c>
      <c r="F971" s="88">
        <v>0</v>
      </c>
    </row>
    <row r="972" spans="1:6" ht="15.75">
      <c r="A972" s="596"/>
      <c r="B972" s="138"/>
      <c r="C972" s="88" t="s">
        <v>444</v>
      </c>
      <c r="D972" s="88" t="s">
        <v>310</v>
      </c>
      <c r="E972" s="88" t="s">
        <v>310</v>
      </c>
      <c r="F972" s="88" t="s">
        <v>310</v>
      </c>
    </row>
    <row r="973" spans="1:6" ht="15.75">
      <c r="A973" s="596"/>
      <c r="B973" s="138"/>
      <c r="C973" s="88" t="s">
        <v>445</v>
      </c>
      <c r="D973" s="88" t="s">
        <v>310</v>
      </c>
      <c r="E973" s="88" t="s">
        <v>310</v>
      </c>
      <c r="F973" s="88" t="s">
        <v>310</v>
      </c>
    </row>
    <row r="974" spans="1:6" ht="15.75">
      <c r="A974" s="596"/>
      <c r="B974" s="138"/>
      <c r="C974" s="88" t="s">
        <v>446</v>
      </c>
      <c r="D974" s="88" t="s">
        <v>310</v>
      </c>
      <c r="E974" s="88" t="s">
        <v>310</v>
      </c>
      <c r="F974" s="88" t="s">
        <v>310</v>
      </c>
    </row>
    <row r="975" spans="1:6" ht="15.75">
      <c r="A975" s="596"/>
      <c r="B975" s="138"/>
      <c r="C975" s="88" t="s">
        <v>447</v>
      </c>
      <c r="D975" s="88" t="s">
        <v>310</v>
      </c>
      <c r="E975" s="88" t="s">
        <v>310</v>
      </c>
      <c r="F975" s="88" t="s">
        <v>310</v>
      </c>
    </row>
    <row r="976" spans="1:6" ht="31.5">
      <c r="A976" s="596"/>
      <c r="B976" s="138" t="s">
        <v>451</v>
      </c>
      <c r="C976" s="88" t="s">
        <v>441</v>
      </c>
      <c r="D976" s="88">
        <v>20</v>
      </c>
      <c r="E976" s="88">
        <v>20</v>
      </c>
      <c r="F976" s="88">
        <v>0</v>
      </c>
    </row>
    <row r="977" spans="1:6" ht="15.75">
      <c r="A977" s="596"/>
      <c r="B977" s="138" t="s">
        <v>452</v>
      </c>
      <c r="C977" s="88" t="s">
        <v>443</v>
      </c>
      <c r="D977" s="88">
        <v>20</v>
      </c>
      <c r="E977" s="88">
        <v>20</v>
      </c>
      <c r="F977" s="88">
        <v>0</v>
      </c>
    </row>
    <row r="978" spans="1:6" ht="15.75">
      <c r="A978" s="596"/>
      <c r="B978" s="138" t="s">
        <v>453</v>
      </c>
      <c r="C978" s="88" t="s">
        <v>444</v>
      </c>
      <c r="D978" s="88" t="s">
        <v>310</v>
      </c>
      <c r="E978" s="88" t="s">
        <v>310</v>
      </c>
      <c r="F978" s="88" t="s">
        <v>310</v>
      </c>
    </row>
    <row r="979" spans="1:6" ht="15.75">
      <c r="A979" s="596"/>
      <c r="B979" s="138" t="s">
        <v>454</v>
      </c>
      <c r="C979" s="88" t="s">
        <v>445</v>
      </c>
      <c r="D979" s="88" t="s">
        <v>310</v>
      </c>
      <c r="E979" s="88" t="s">
        <v>310</v>
      </c>
      <c r="F979" s="88" t="s">
        <v>310</v>
      </c>
    </row>
    <row r="980" spans="1:6" ht="15.75">
      <c r="A980" s="596"/>
      <c r="B980" s="138"/>
      <c r="C980" s="88" t="s">
        <v>446</v>
      </c>
      <c r="D980" s="88" t="s">
        <v>310</v>
      </c>
      <c r="E980" s="88" t="s">
        <v>310</v>
      </c>
      <c r="F980" s="88" t="s">
        <v>310</v>
      </c>
    </row>
    <row r="981" spans="1:6" ht="15.75">
      <c r="A981" s="596"/>
      <c r="B981" s="138"/>
      <c r="C981" s="88" t="s">
        <v>447</v>
      </c>
      <c r="D981" s="88" t="s">
        <v>310</v>
      </c>
      <c r="E981" s="88" t="s">
        <v>310</v>
      </c>
      <c r="F981" s="88" t="s">
        <v>310</v>
      </c>
    </row>
    <row r="982" spans="1:6" ht="31.5">
      <c r="A982" s="596"/>
      <c r="B982" s="138" t="s">
        <v>455</v>
      </c>
      <c r="C982" s="88" t="s">
        <v>441</v>
      </c>
      <c r="D982" s="88">
        <v>0</v>
      </c>
      <c r="E982" s="88">
        <v>0</v>
      </c>
      <c r="F982" s="88">
        <v>0</v>
      </c>
    </row>
    <row r="983" spans="1:6" ht="15.75">
      <c r="A983" s="596"/>
      <c r="B983" s="138" t="s">
        <v>456</v>
      </c>
      <c r="C983" s="88" t="s">
        <v>443</v>
      </c>
      <c r="D983" s="88">
        <v>0</v>
      </c>
      <c r="E983" s="88">
        <v>0</v>
      </c>
      <c r="F983" s="88">
        <v>0</v>
      </c>
    </row>
    <row r="984" spans="1:6" ht="15.75">
      <c r="A984" s="596"/>
      <c r="B984" s="138" t="s">
        <v>457</v>
      </c>
      <c r="C984" s="88" t="s">
        <v>444</v>
      </c>
      <c r="D984" s="88" t="s">
        <v>310</v>
      </c>
      <c r="E984" s="88" t="s">
        <v>310</v>
      </c>
      <c r="F984" s="88" t="s">
        <v>310</v>
      </c>
    </row>
    <row r="985" spans="1:6" ht="15.75">
      <c r="A985" s="596"/>
      <c r="B985" s="138"/>
      <c r="C985" s="88" t="s">
        <v>445</v>
      </c>
      <c r="D985" s="88" t="s">
        <v>310</v>
      </c>
      <c r="E985" s="88" t="s">
        <v>310</v>
      </c>
      <c r="F985" s="88" t="s">
        <v>310</v>
      </c>
    </row>
    <row r="986" spans="1:6" ht="15.75">
      <c r="A986" s="596"/>
      <c r="B986" s="138"/>
      <c r="C986" s="88" t="s">
        <v>446</v>
      </c>
      <c r="D986" s="88" t="s">
        <v>310</v>
      </c>
      <c r="E986" s="88" t="s">
        <v>310</v>
      </c>
      <c r="F986" s="88" t="s">
        <v>310</v>
      </c>
    </row>
    <row r="987" spans="1:6" ht="15.75">
      <c r="A987" s="596"/>
      <c r="B987" s="138"/>
      <c r="C987" s="88" t="s">
        <v>447</v>
      </c>
      <c r="D987" s="88" t="s">
        <v>310</v>
      </c>
      <c r="E987" s="88" t="s">
        <v>310</v>
      </c>
      <c r="F987" s="88" t="s">
        <v>310</v>
      </c>
    </row>
    <row r="988" spans="1:6" ht="47.25">
      <c r="A988" s="596"/>
      <c r="B988" s="138" t="s">
        <v>458</v>
      </c>
      <c r="C988" s="88" t="s">
        <v>441</v>
      </c>
      <c r="D988" s="88">
        <v>20</v>
      </c>
      <c r="E988" s="88">
        <v>20</v>
      </c>
      <c r="F988" s="88">
        <v>0</v>
      </c>
    </row>
    <row r="989" spans="1:6" ht="15.75">
      <c r="A989" s="596"/>
      <c r="B989" s="138" t="s">
        <v>459</v>
      </c>
      <c r="C989" s="88" t="s">
        <v>443</v>
      </c>
      <c r="D989" s="88">
        <v>20</v>
      </c>
      <c r="E989" s="88">
        <v>20</v>
      </c>
      <c r="F989" s="88">
        <v>0</v>
      </c>
    </row>
    <row r="990" spans="1:6" ht="15.75">
      <c r="A990" s="596"/>
      <c r="B990" s="138"/>
      <c r="C990" s="88" t="s">
        <v>444</v>
      </c>
      <c r="D990" s="88" t="s">
        <v>310</v>
      </c>
      <c r="E990" s="88" t="s">
        <v>310</v>
      </c>
      <c r="F990" s="88" t="s">
        <v>310</v>
      </c>
    </row>
    <row r="991" spans="1:6" ht="15.75">
      <c r="A991" s="596"/>
      <c r="B991" s="138"/>
      <c r="C991" s="88" t="s">
        <v>445</v>
      </c>
      <c r="D991" s="88" t="s">
        <v>310</v>
      </c>
      <c r="E991" s="88" t="s">
        <v>310</v>
      </c>
      <c r="F991" s="88" t="s">
        <v>310</v>
      </c>
    </row>
    <row r="992" spans="1:6" ht="15.75">
      <c r="A992" s="596"/>
      <c r="B992" s="138"/>
      <c r="C992" s="88" t="s">
        <v>446</v>
      </c>
      <c r="D992" s="88" t="s">
        <v>310</v>
      </c>
      <c r="E992" s="88" t="s">
        <v>310</v>
      </c>
      <c r="F992" s="88" t="s">
        <v>310</v>
      </c>
    </row>
    <row r="993" spans="1:6" ht="15.75">
      <c r="A993" s="596"/>
      <c r="B993" s="138"/>
      <c r="C993" s="88" t="s">
        <v>447</v>
      </c>
      <c r="D993" s="88" t="s">
        <v>310</v>
      </c>
      <c r="E993" s="88" t="s">
        <v>310</v>
      </c>
      <c r="F993" s="88" t="s">
        <v>310</v>
      </c>
    </row>
    <row r="994" spans="1:6" ht="78.75">
      <c r="A994" s="596"/>
      <c r="B994" s="138" t="s">
        <v>460</v>
      </c>
      <c r="C994" s="88" t="s">
        <v>441</v>
      </c>
      <c r="D994" s="88">
        <v>3093.512</v>
      </c>
      <c r="E994" s="88">
        <v>3093.512</v>
      </c>
      <c r="F994" s="88">
        <v>0</v>
      </c>
    </row>
    <row r="995" spans="1:6" ht="15.75">
      <c r="A995" s="596"/>
      <c r="B995" s="138"/>
      <c r="C995" s="88" t="s">
        <v>443</v>
      </c>
      <c r="D995" s="88">
        <v>19.512</v>
      </c>
      <c r="E995" s="88">
        <v>19.512</v>
      </c>
      <c r="F995" s="88">
        <v>0</v>
      </c>
    </row>
    <row r="996" spans="1:6" ht="15.75">
      <c r="A996" s="596"/>
      <c r="B996" s="138"/>
      <c r="C996" s="88" t="s">
        <v>461</v>
      </c>
      <c r="D996" s="88">
        <v>324</v>
      </c>
      <c r="E996" s="88">
        <v>324</v>
      </c>
      <c r="F996" s="88">
        <v>0</v>
      </c>
    </row>
    <row r="997" spans="1:6" ht="15.75">
      <c r="A997" s="596"/>
      <c r="B997" s="138"/>
      <c r="C997" s="88" t="s">
        <v>462</v>
      </c>
      <c r="D997" s="88">
        <v>2750</v>
      </c>
      <c r="E997" s="88">
        <v>2750</v>
      </c>
      <c r="F997" s="88" t="s">
        <v>310</v>
      </c>
    </row>
    <row r="998" spans="1:6" ht="15.75">
      <c r="A998" s="596"/>
      <c r="B998" s="138"/>
      <c r="C998" s="88" t="s">
        <v>446</v>
      </c>
      <c r="D998" s="88" t="s">
        <v>310</v>
      </c>
      <c r="E998" s="88" t="s">
        <v>310</v>
      </c>
      <c r="F998" s="88" t="s">
        <v>310</v>
      </c>
    </row>
    <row r="999" spans="1:6" ht="15.75">
      <c r="A999" s="596"/>
      <c r="B999" s="138"/>
      <c r="C999" s="88" t="s">
        <v>447</v>
      </c>
      <c r="D999" s="88" t="s">
        <v>310</v>
      </c>
      <c r="E999" s="88" t="s">
        <v>310</v>
      </c>
      <c r="F999" s="88" t="s">
        <v>310</v>
      </c>
    </row>
    <row r="1000" spans="1:6" ht="31.5">
      <c r="A1000" s="596"/>
      <c r="B1000" s="138" t="s">
        <v>463</v>
      </c>
      <c r="C1000" s="88" t="s">
        <v>441</v>
      </c>
      <c r="D1000" s="88">
        <v>19.512</v>
      </c>
      <c r="E1000" s="88">
        <v>19.512</v>
      </c>
      <c r="F1000" s="88">
        <v>0</v>
      </c>
    </row>
    <row r="1001" spans="1:6" ht="15.75">
      <c r="A1001" s="596"/>
      <c r="B1001" s="138" t="s">
        <v>464</v>
      </c>
      <c r="C1001" s="88" t="s">
        <v>443</v>
      </c>
      <c r="D1001" s="88">
        <v>19.512</v>
      </c>
      <c r="E1001" s="88">
        <v>19.512</v>
      </c>
      <c r="F1001" s="88">
        <v>0</v>
      </c>
    </row>
    <row r="1002" spans="1:6" ht="47.25">
      <c r="A1002" s="596"/>
      <c r="B1002" s="138" t="s">
        <v>465</v>
      </c>
      <c r="C1002" s="88" t="s">
        <v>466</v>
      </c>
      <c r="D1002" s="88" t="s">
        <v>310</v>
      </c>
      <c r="E1002" s="88" t="s">
        <v>310</v>
      </c>
      <c r="F1002" s="88" t="s">
        <v>310</v>
      </c>
    </row>
    <row r="1003" spans="1:6" ht="15.75">
      <c r="A1003" s="596"/>
      <c r="B1003" s="138"/>
      <c r="C1003" s="88" t="s">
        <v>445</v>
      </c>
      <c r="D1003" s="88" t="s">
        <v>310</v>
      </c>
      <c r="E1003" s="88" t="s">
        <v>310</v>
      </c>
      <c r="F1003" s="88" t="s">
        <v>310</v>
      </c>
    </row>
    <row r="1004" spans="1:6" ht="15.75">
      <c r="A1004" s="596"/>
      <c r="B1004" s="138"/>
      <c r="C1004" s="88" t="s">
        <v>446</v>
      </c>
      <c r="D1004" s="88" t="s">
        <v>310</v>
      </c>
      <c r="E1004" s="88" t="s">
        <v>310</v>
      </c>
      <c r="F1004" s="88" t="s">
        <v>310</v>
      </c>
    </row>
    <row r="1005" spans="1:6" ht="15.75">
      <c r="A1005" s="596"/>
      <c r="B1005" s="138"/>
      <c r="C1005" s="88" t="s">
        <v>447</v>
      </c>
      <c r="D1005" s="88" t="s">
        <v>310</v>
      </c>
      <c r="E1005" s="88" t="s">
        <v>310</v>
      </c>
      <c r="F1005" s="88" t="s">
        <v>310</v>
      </c>
    </row>
    <row r="1006" spans="1:6" ht="61.5" customHeight="1">
      <c r="A1006" s="596"/>
      <c r="B1006" s="138" t="s">
        <v>467</v>
      </c>
      <c r="C1006" s="88" t="s">
        <v>441</v>
      </c>
      <c r="D1006" s="88">
        <v>2750</v>
      </c>
      <c r="E1006" s="88">
        <v>2750</v>
      </c>
      <c r="F1006" s="88">
        <v>0</v>
      </c>
    </row>
    <row r="1007" spans="1:6" ht="48.75" customHeight="1">
      <c r="A1007" s="596"/>
      <c r="B1007" s="138" t="s">
        <v>468</v>
      </c>
      <c r="C1007" s="88" t="s">
        <v>443</v>
      </c>
      <c r="D1007" s="88" t="s">
        <v>310</v>
      </c>
      <c r="E1007" s="88" t="s">
        <v>310</v>
      </c>
      <c r="F1007" s="88" t="s">
        <v>310</v>
      </c>
    </row>
    <row r="1008" spans="1:6" ht="15.75">
      <c r="A1008" s="596"/>
      <c r="B1008" s="138"/>
      <c r="C1008" s="88" t="s">
        <v>444</v>
      </c>
      <c r="D1008" s="88" t="s">
        <v>310</v>
      </c>
      <c r="E1008" s="88" t="s">
        <v>310</v>
      </c>
      <c r="F1008" s="88" t="s">
        <v>310</v>
      </c>
    </row>
    <row r="1009" spans="1:6" ht="15.75">
      <c r="A1009" s="596"/>
      <c r="B1009" s="138"/>
      <c r="C1009" s="88" t="s">
        <v>462</v>
      </c>
      <c r="D1009" s="88">
        <v>2750</v>
      </c>
      <c r="E1009" s="88">
        <v>2750</v>
      </c>
      <c r="F1009" s="88">
        <v>0</v>
      </c>
    </row>
    <row r="1010" spans="1:6" ht="17.25" customHeight="1">
      <c r="A1010" s="596"/>
      <c r="B1010" s="138"/>
      <c r="C1010" s="88" t="s">
        <v>446</v>
      </c>
      <c r="D1010" s="88" t="s">
        <v>310</v>
      </c>
      <c r="E1010" s="88" t="s">
        <v>310</v>
      </c>
      <c r="F1010" s="88" t="s">
        <v>310</v>
      </c>
    </row>
    <row r="1011" spans="1:6" ht="15.75" hidden="1">
      <c r="A1011" s="62"/>
      <c r="B1011" s="138"/>
      <c r="C1011" s="88" t="s">
        <v>447</v>
      </c>
      <c r="D1011" s="88" t="s">
        <v>310</v>
      </c>
      <c r="E1011" s="88" t="s">
        <v>310</v>
      </c>
      <c r="F1011" s="88" t="s">
        <v>310</v>
      </c>
    </row>
    <row r="1012" spans="1:6" ht="63">
      <c r="A1012" s="596"/>
      <c r="B1012" s="138" t="s">
        <v>469</v>
      </c>
      <c r="C1012" s="88" t="s">
        <v>441</v>
      </c>
      <c r="D1012" s="88">
        <v>0</v>
      </c>
      <c r="E1012" s="88">
        <v>0</v>
      </c>
      <c r="F1012" s="88">
        <v>0</v>
      </c>
    </row>
    <row r="1013" spans="1:6" ht="15.75">
      <c r="A1013" s="596"/>
      <c r="B1013" s="138" t="s">
        <v>470</v>
      </c>
      <c r="C1013" s="88" t="s">
        <v>443</v>
      </c>
      <c r="D1013" s="88">
        <v>0</v>
      </c>
      <c r="E1013" s="88">
        <v>0</v>
      </c>
      <c r="F1013" s="88">
        <v>0</v>
      </c>
    </row>
    <row r="1014" spans="1:6" ht="47.25">
      <c r="A1014" s="596"/>
      <c r="B1014" s="138" t="s">
        <v>471</v>
      </c>
      <c r="C1014" s="88" t="s">
        <v>461</v>
      </c>
      <c r="D1014" s="88" t="s">
        <v>310</v>
      </c>
      <c r="E1014" s="88" t="s">
        <v>310</v>
      </c>
      <c r="F1014" s="88" t="s">
        <v>310</v>
      </c>
    </row>
    <row r="1015" spans="1:10" s="405" customFormat="1" ht="94.5">
      <c r="A1015" s="652" t="s">
        <v>198</v>
      </c>
      <c r="B1015" s="657" t="s">
        <v>294</v>
      </c>
      <c r="C1015" s="658" t="s">
        <v>299</v>
      </c>
      <c r="D1015" s="634">
        <v>578003.2</v>
      </c>
      <c r="E1015" s="659">
        <v>461096.5</v>
      </c>
      <c r="F1015" s="659">
        <v>95.5</v>
      </c>
      <c r="G1015" s="660"/>
      <c r="H1015" s="660"/>
      <c r="I1015" s="660"/>
      <c r="J1015" s="660"/>
    </row>
    <row r="1016" spans="1:6" ht="15.75">
      <c r="A1016" s="193"/>
      <c r="B1016" s="138"/>
      <c r="C1016" s="88" t="s">
        <v>300</v>
      </c>
      <c r="D1016" s="256">
        <v>369868.5</v>
      </c>
      <c r="E1016" s="254">
        <v>270184.9</v>
      </c>
      <c r="F1016" s="254">
        <v>99.2</v>
      </c>
    </row>
    <row r="1017" spans="1:6" ht="15.75">
      <c r="A1017" s="193"/>
      <c r="B1017" s="138"/>
      <c r="C1017" s="88" t="s">
        <v>301</v>
      </c>
      <c r="D1017" s="256">
        <v>90859</v>
      </c>
      <c r="E1017" s="254">
        <v>103115</v>
      </c>
      <c r="F1017" s="254">
        <v>101.9</v>
      </c>
    </row>
    <row r="1018" spans="1:6" ht="15.75">
      <c r="A1018" s="62"/>
      <c r="B1018" s="138"/>
      <c r="C1018" s="378" t="s">
        <v>302</v>
      </c>
      <c r="D1018" s="256">
        <v>69724</v>
      </c>
      <c r="E1018" s="254">
        <v>44249.3</v>
      </c>
      <c r="F1018" s="254">
        <v>71.3</v>
      </c>
    </row>
    <row r="1019" spans="1:6" ht="15.75">
      <c r="A1019" s="62"/>
      <c r="B1019" s="138"/>
      <c r="C1019" s="88" t="s">
        <v>303</v>
      </c>
      <c r="D1019" s="256">
        <v>47551.7</v>
      </c>
      <c r="E1019" s="254">
        <v>43547.3</v>
      </c>
      <c r="F1019" s="254">
        <v>91.6</v>
      </c>
    </row>
    <row r="1020" spans="1:6" ht="15.75">
      <c r="A1020" s="579"/>
      <c r="B1020" s="598" t="s">
        <v>1040</v>
      </c>
      <c r="C1020" s="385" t="s">
        <v>299</v>
      </c>
      <c r="D1020" s="256">
        <v>200</v>
      </c>
      <c r="E1020" s="254">
        <v>199.6</v>
      </c>
      <c r="F1020" s="254">
        <v>99.8</v>
      </c>
    </row>
    <row r="1021" spans="1:6" ht="15.75">
      <c r="A1021" s="580"/>
      <c r="B1021" s="598"/>
      <c r="C1021" s="385" t="s">
        <v>300</v>
      </c>
      <c r="D1021" s="256">
        <v>200</v>
      </c>
      <c r="E1021" s="254">
        <v>199.6</v>
      </c>
      <c r="F1021" s="254">
        <v>99.8</v>
      </c>
    </row>
    <row r="1022" spans="1:6" ht="15.75">
      <c r="A1022" s="580"/>
      <c r="B1022" s="598"/>
      <c r="C1022" s="385" t="s">
        <v>301</v>
      </c>
      <c r="D1022" s="256">
        <v>0</v>
      </c>
      <c r="E1022" s="254">
        <v>0</v>
      </c>
      <c r="F1022" s="254" t="s">
        <v>310</v>
      </c>
    </row>
    <row r="1023" spans="1:6" ht="15.75">
      <c r="A1023" s="580"/>
      <c r="B1023" s="598"/>
      <c r="C1023" s="385" t="s">
        <v>302</v>
      </c>
      <c r="D1023" s="256">
        <v>0</v>
      </c>
      <c r="E1023" s="254">
        <v>0</v>
      </c>
      <c r="F1023" s="254" t="s">
        <v>310</v>
      </c>
    </row>
    <row r="1024" spans="1:6" ht="15.75">
      <c r="A1024" s="581"/>
      <c r="B1024" s="598"/>
      <c r="C1024" s="385" t="s">
        <v>303</v>
      </c>
      <c r="D1024" s="256">
        <v>0</v>
      </c>
      <c r="E1024" s="254">
        <v>0</v>
      </c>
      <c r="F1024" s="254" t="s">
        <v>310</v>
      </c>
    </row>
    <row r="1025" spans="1:6" ht="15.75">
      <c r="A1025" s="579"/>
      <c r="B1025" s="598" t="s">
        <v>1041</v>
      </c>
      <c r="C1025" s="385" t="s">
        <v>299</v>
      </c>
      <c r="D1025" s="256">
        <v>200</v>
      </c>
      <c r="E1025" s="254">
        <v>199.6</v>
      </c>
      <c r="F1025" s="254">
        <v>99.8</v>
      </c>
    </row>
    <row r="1026" spans="1:6" ht="15.75">
      <c r="A1026" s="580"/>
      <c r="B1026" s="598"/>
      <c r="C1026" s="385" t="s">
        <v>300</v>
      </c>
      <c r="D1026" s="256">
        <v>200</v>
      </c>
      <c r="E1026" s="254">
        <v>199.6</v>
      </c>
      <c r="F1026" s="254">
        <v>99.8</v>
      </c>
    </row>
    <row r="1027" spans="1:6" ht="15.75">
      <c r="A1027" s="580"/>
      <c r="B1027" s="598"/>
      <c r="C1027" s="385" t="s">
        <v>301</v>
      </c>
      <c r="D1027" s="256">
        <v>0</v>
      </c>
      <c r="E1027" s="254">
        <v>0</v>
      </c>
      <c r="F1027" s="254" t="s">
        <v>310</v>
      </c>
    </row>
    <row r="1028" spans="1:6" ht="15.75">
      <c r="A1028" s="580"/>
      <c r="B1028" s="598"/>
      <c r="C1028" s="385" t="s">
        <v>302</v>
      </c>
      <c r="D1028" s="256">
        <v>0</v>
      </c>
      <c r="E1028" s="254">
        <v>0</v>
      </c>
      <c r="F1028" s="254" t="s">
        <v>310</v>
      </c>
    </row>
    <row r="1029" spans="1:6" ht="15.75">
      <c r="A1029" s="581"/>
      <c r="B1029" s="598"/>
      <c r="C1029" s="385" t="s">
        <v>303</v>
      </c>
      <c r="D1029" s="256">
        <v>0</v>
      </c>
      <c r="E1029" s="254">
        <v>0</v>
      </c>
      <c r="F1029" s="254" t="s">
        <v>310</v>
      </c>
    </row>
    <row r="1030" spans="1:6" ht="15.75">
      <c r="A1030" s="579"/>
      <c r="B1030" s="598" t="s">
        <v>1042</v>
      </c>
      <c r="C1030" s="385" t="s">
        <v>299</v>
      </c>
      <c r="D1030" s="256">
        <v>63559.7</v>
      </c>
      <c r="E1030" s="254">
        <v>53800.5</v>
      </c>
      <c r="F1030" s="254">
        <v>93.1</v>
      </c>
    </row>
    <row r="1031" spans="1:6" ht="15.75">
      <c r="A1031" s="580"/>
      <c r="B1031" s="598"/>
      <c r="C1031" s="385" t="s">
        <v>300</v>
      </c>
      <c r="D1031" s="256">
        <v>16008</v>
      </c>
      <c r="E1031" s="254">
        <v>10253.2</v>
      </c>
      <c r="F1031" s="254">
        <v>100</v>
      </c>
    </row>
    <row r="1032" spans="1:6" ht="15.75">
      <c r="A1032" s="580"/>
      <c r="B1032" s="598"/>
      <c r="C1032" s="385" t="s">
        <v>301</v>
      </c>
      <c r="D1032" s="256">
        <v>0</v>
      </c>
      <c r="E1032" s="254">
        <v>0</v>
      </c>
      <c r="F1032" s="254" t="s">
        <v>310</v>
      </c>
    </row>
    <row r="1033" spans="1:6" ht="15.75">
      <c r="A1033" s="580"/>
      <c r="B1033" s="598"/>
      <c r="C1033" s="385" t="s">
        <v>302</v>
      </c>
      <c r="D1033" s="256">
        <v>0</v>
      </c>
      <c r="E1033" s="254">
        <v>0</v>
      </c>
      <c r="F1033" s="254" t="s">
        <v>310</v>
      </c>
    </row>
    <row r="1034" spans="1:6" ht="15.75">
      <c r="A1034" s="581"/>
      <c r="B1034" s="598"/>
      <c r="C1034" s="385" t="s">
        <v>303</v>
      </c>
      <c r="D1034" s="256">
        <v>47551.7</v>
      </c>
      <c r="E1034" s="254">
        <v>43547.3</v>
      </c>
      <c r="F1034" s="254">
        <v>91.6</v>
      </c>
    </row>
    <row r="1035" spans="1:6" ht="15.75">
      <c r="A1035" s="579"/>
      <c r="B1035" s="601" t="s">
        <v>1043</v>
      </c>
      <c r="C1035" s="385" t="s">
        <v>299</v>
      </c>
      <c r="D1035" s="256">
        <v>63559.7</v>
      </c>
      <c r="E1035" s="254">
        <v>53800.5</v>
      </c>
      <c r="F1035" s="254">
        <v>93.1</v>
      </c>
    </row>
    <row r="1036" spans="1:6" ht="15.75">
      <c r="A1036" s="580"/>
      <c r="B1036" s="601"/>
      <c r="C1036" s="385" t="s">
        <v>300</v>
      </c>
      <c r="D1036" s="256">
        <v>16008</v>
      </c>
      <c r="E1036" s="254">
        <v>10253.2</v>
      </c>
      <c r="F1036" s="254">
        <v>100</v>
      </c>
    </row>
    <row r="1037" spans="1:6" ht="15.75">
      <c r="A1037" s="580"/>
      <c r="B1037" s="601"/>
      <c r="C1037" s="385" t="s">
        <v>301</v>
      </c>
      <c r="D1037" s="256">
        <v>0</v>
      </c>
      <c r="E1037" s="254">
        <v>0</v>
      </c>
      <c r="F1037" s="254" t="s">
        <v>310</v>
      </c>
    </row>
    <row r="1038" spans="1:6" ht="15.75">
      <c r="A1038" s="580"/>
      <c r="B1038" s="601"/>
      <c r="C1038" s="385" t="s">
        <v>302</v>
      </c>
      <c r="D1038" s="256">
        <v>0</v>
      </c>
      <c r="E1038" s="254">
        <v>0</v>
      </c>
      <c r="F1038" s="254" t="s">
        <v>310</v>
      </c>
    </row>
    <row r="1039" spans="1:6" ht="15.75">
      <c r="A1039" s="581"/>
      <c r="B1039" s="601"/>
      <c r="C1039" s="385" t="s">
        <v>303</v>
      </c>
      <c r="D1039" s="256">
        <v>47551.7</v>
      </c>
      <c r="E1039" s="254">
        <v>43547.3</v>
      </c>
      <c r="F1039" s="254">
        <v>91.6</v>
      </c>
    </row>
    <row r="1040" spans="1:6" ht="15.75">
      <c r="A1040" s="579"/>
      <c r="B1040" s="598" t="s">
        <v>1044</v>
      </c>
      <c r="C1040" s="385" t="s">
        <v>299</v>
      </c>
      <c r="D1040" s="256">
        <v>352810</v>
      </c>
      <c r="E1040" s="254">
        <v>253281.5</v>
      </c>
      <c r="F1040" s="254"/>
    </row>
    <row r="1041" spans="1:6" ht="15.75">
      <c r="A1041" s="580"/>
      <c r="B1041" s="598"/>
      <c r="C1041" s="385" t="s">
        <v>300</v>
      </c>
      <c r="D1041" s="256">
        <v>192330</v>
      </c>
      <c r="E1041" s="254">
        <v>105982.2</v>
      </c>
      <c r="F1041" s="254">
        <v>100.1</v>
      </c>
    </row>
    <row r="1042" spans="1:6" ht="15.75">
      <c r="A1042" s="580"/>
      <c r="B1042" s="598"/>
      <c r="C1042" s="385" t="s">
        <v>301</v>
      </c>
      <c r="D1042" s="256">
        <v>90859</v>
      </c>
      <c r="E1042" s="254">
        <v>103115</v>
      </c>
      <c r="F1042" s="254">
        <v>101.9</v>
      </c>
    </row>
    <row r="1043" spans="1:6" ht="15.75">
      <c r="A1043" s="580"/>
      <c r="B1043" s="598"/>
      <c r="C1043" s="385" t="s">
        <v>302</v>
      </c>
      <c r="D1043" s="256">
        <v>69621</v>
      </c>
      <c r="E1043" s="254">
        <v>44184.3</v>
      </c>
      <c r="F1043" s="254">
        <v>71.3</v>
      </c>
    </row>
    <row r="1044" spans="1:6" ht="15.75">
      <c r="A1044" s="581"/>
      <c r="B1044" s="598"/>
      <c r="C1044" s="385" t="s">
        <v>303</v>
      </c>
      <c r="D1044" s="256">
        <v>0</v>
      </c>
      <c r="E1044" s="254">
        <v>0</v>
      </c>
      <c r="F1044" s="254" t="s">
        <v>310</v>
      </c>
    </row>
    <row r="1045" spans="1:6" ht="15.75">
      <c r="A1045" s="579"/>
      <c r="B1045" s="601" t="s">
        <v>1045</v>
      </c>
      <c r="C1045" s="385" t="s">
        <v>299</v>
      </c>
      <c r="D1045" s="256">
        <v>216725.5</v>
      </c>
      <c r="E1045" s="254">
        <v>132049.4</v>
      </c>
      <c r="F1045" s="254">
        <v>88.1</v>
      </c>
    </row>
    <row r="1046" spans="1:6" ht="15.75">
      <c r="A1046" s="580"/>
      <c r="B1046" s="601"/>
      <c r="C1046" s="385" t="s">
        <v>300</v>
      </c>
      <c r="D1046" s="256">
        <v>147104.5</v>
      </c>
      <c r="E1046" s="254">
        <v>87865.1</v>
      </c>
      <c r="F1046" s="254">
        <v>100</v>
      </c>
    </row>
    <row r="1047" spans="1:6" ht="15.75">
      <c r="A1047" s="580"/>
      <c r="B1047" s="601"/>
      <c r="C1047" s="385" t="s">
        <v>301</v>
      </c>
      <c r="D1047" s="256">
        <v>0</v>
      </c>
      <c r="E1047" s="254">
        <v>0</v>
      </c>
      <c r="F1047" s="254" t="s">
        <v>310</v>
      </c>
    </row>
    <row r="1048" spans="1:6" ht="15.75">
      <c r="A1048" s="580"/>
      <c r="B1048" s="601"/>
      <c r="C1048" s="385" t="s">
        <v>302</v>
      </c>
      <c r="D1048" s="256">
        <v>69621</v>
      </c>
      <c r="E1048" s="254">
        <v>44184.3</v>
      </c>
      <c r="F1048" s="254">
        <v>71.3</v>
      </c>
    </row>
    <row r="1049" spans="1:6" ht="15.75">
      <c r="A1049" s="581"/>
      <c r="B1049" s="601"/>
      <c r="C1049" s="385" t="s">
        <v>303</v>
      </c>
      <c r="D1049" s="256">
        <v>0</v>
      </c>
      <c r="E1049" s="254">
        <v>0</v>
      </c>
      <c r="F1049" s="254" t="s">
        <v>310</v>
      </c>
    </row>
    <row r="1050" spans="1:6" ht="44.25" customHeight="1">
      <c r="A1050" s="579"/>
      <c r="B1050" s="601" t="s">
        <v>413</v>
      </c>
      <c r="C1050" s="385" t="s">
        <v>299</v>
      </c>
      <c r="D1050" s="256">
        <v>90859</v>
      </c>
      <c r="E1050" s="254">
        <v>103115</v>
      </c>
      <c r="F1050" s="254">
        <v>101.9</v>
      </c>
    </row>
    <row r="1051" spans="1:6" ht="15.75">
      <c r="A1051" s="580"/>
      <c r="B1051" s="601"/>
      <c r="C1051" s="385" t="s">
        <v>300</v>
      </c>
      <c r="D1051" s="256">
        <v>0</v>
      </c>
      <c r="E1051" s="254">
        <v>0</v>
      </c>
      <c r="F1051" s="254" t="s">
        <v>310</v>
      </c>
    </row>
    <row r="1052" spans="1:6" ht="15.75">
      <c r="A1052" s="580"/>
      <c r="B1052" s="601"/>
      <c r="C1052" s="385" t="s">
        <v>301</v>
      </c>
      <c r="D1052" s="256">
        <v>90859</v>
      </c>
      <c r="E1052" s="254">
        <v>103115</v>
      </c>
      <c r="F1052" s="254">
        <v>101.9</v>
      </c>
    </row>
    <row r="1053" spans="1:6" ht="15.75">
      <c r="A1053" s="580"/>
      <c r="B1053" s="601"/>
      <c r="C1053" s="385" t="s">
        <v>302</v>
      </c>
      <c r="D1053" s="256">
        <v>0</v>
      </c>
      <c r="E1053" s="254">
        <v>0</v>
      </c>
      <c r="F1053" s="254" t="s">
        <v>310</v>
      </c>
    </row>
    <row r="1054" spans="1:6" ht="15.75">
      <c r="A1054" s="581"/>
      <c r="B1054" s="601"/>
      <c r="C1054" s="385" t="s">
        <v>303</v>
      </c>
      <c r="D1054" s="256">
        <v>0</v>
      </c>
      <c r="E1054" s="254">
        <v>0</v>
      </c>
      <c r="F1054" s="254" t="s">
        <v>310</v>
      </c>
    </row>
    <row r="1055" spans="1:6" ht="15.75">
      <c r="A1055" s="579"/>
      <c r="B1055" s="598" t="s">
        <v>414</v>
      </c>
      <c r="C1055" s="385" t="s">
        <v>299</v>
      </c>
      <c r="D1055" s="256">
        <v>28633.2</v>
      </c>
      <c r="E1055" s="254">
        <v>3079</v>
      </c>
      <c r="F1055" s="254">
        <v>100</v>
      </c>
    </row>
    <row r="1056" spans="1:6" ht="15.75">
      <c r="A1056" s="580"/>
      <c r="B1056" s="598"/>
      <c r="C1056" s="385" t="s">
        <v>300</v>
      </c>
      <c r="D1056" s="256">
        <v>28633.2</v>
      </c>
      <c r="E1056" s="254">
        <v>3079</v>
      </c>
      <c r="F1056" s="254">
        <v>100</v>
      </c>
    </row>
    <row r="1057" spans="1:6" ht="15.75">
      <c r="A1057" s="580"/>
      <c r="B1057" s="598"/>
      <c r="C1057" s="385" t="s">
        <v>301</v>
      </c>
      <c r="D1057" s="256">
        <v>0</v>
      </c>
      <c r="E1057" s="254">
        <v>0</v>
      </c>
      <c r="F1057" s="254" t="s">
        <v>310</v>
      </c>
    </row>
    <row r="1058" spans="1:6" ht="15.75">
      <c r="A1058" s="580"/>
      <c r="B1058" s="598"/>
      <c r="C1058" s="385" t="s">
        <v>302</v>
      </c>
      <c r="D1058" s="256">
        <v>0</v>
      </c>
      <c r="E1058" s="254">
        <v>0</v>
      </c>
      <c r="F1058" s="254" t="s">
        <v>310</v>
      </c>
    </row>
    <row r="1059" spans="1:6" ht="15.75">
      <c r="A1059" s="581"/>
      <c r="B1059" s="598"/>
      <c r="C1059" s="385" t="s">
        <v>303</v>
      </c>
      <c r="D1059" s="256">
        <v>0</v>
      </c>
      <c r="E1059" s="254">
        <v>0</v>
      </c>
      <c r="F1059" s="254" t="s">
        <v>310</v>
      </c>
    </row>
    <row r="1060" spans="1:6" ht="15.75" customHeight="1">
      <c r="A1060" s="579"/>
      <c r="B1060" s="597" t="s">
        <v>415</v>
      </c>
      <c r="C1060" s="464" t="s">
        <v>299</v>
      </c>
      <c r="D1060" s="256">
        <v>10382.3</v>
      </c>
      <c r="E1060" s="587">
        <v>8526.6</v>
      </c>
      <c r="F1060" s="587">
        <v>101.4</v>
      </c>
    </row>
    <row r="1061" spans="1:6" ht="15.75">
      <c r="A1061" s="580"/>
      <c r="B1061" s="597"/>
      <c r="C1061" s="464"/>
      <c r="D1061" s="256">
        <v>10382.3</v>
      </c>
      <c r="E1061" s="587"/>
      <c r="F1061" s="587"/>
    </row>
    <row r="1062" spans="1:6" ht="16.5" customHeight="1">
      <c r="A1062" s="580"/>
      <c r="B1062" s="597"/>
      <c r="C1062" s="385" t="s">
        <v>300</v>
      </c>
      <c r="D1062" s="256">
        <v>0</v>
      </c>
      <c r="E1062" s="254">
        <v>8526.6</v>
      </c>
      <c r="F1062" s="254">
        <v>101.4</v>
      </c>
    </row>
    <row r="1063" spans="1:6" ht="16.5" customHeight="1">
      <c r="A1063" s="580"/>
      <c r="B1063" s="597"/>
      <c r="C1063" s="385" t="s">
        <v>301</v>
      </c>
      <c r="D1063" s="256">
        <v>0</v>
      </c>
      <c r="E1063" s="254">
        <v>0</v>
      </c>
      <c r="F1063" s="254" t="s">
        <v>310</v>
      </c>
    </row>
    <row r="1064" spans="1:6" ht="16.5" customHeight="1">
      <c r="A1064" s="580"/>
      <c r="B1064" s="597"/>
      <c r="C1064" s="385" t="s">
        <v>302</v>
      </c>
      <c r="D1064" s="256">
        <v>0</v>
      </c>
      <c r="E1064" s="254">
        <v>0</v>
      </c>
      <c r="F1064" s="254" t="s">
        <v>310</v>
      </c>
    </row>
    <row r="1065" spans="1:6" ht="16.5" customHeight="1">
      <c r="A1065" s="581"/>
      <c r="B1065" s="597"/>
      <c r="C1065" s="385" t="s">
        <v>303</v>
      </c>
      <c r="D1065" s="256">
        <v>6210</v>
      </c>
      <c r="E1065" s="254">
        <v>0</v>
      </c>
      <c r="F1065" s="254" t="s">
        <v>310</v>
      </c>
    </row>
    <row r="1066" spans="1:6" ht="16.5" customHeight="1">
      <c r="A1066" s="579"/>
      <c r="B1066" s="387"/>
      <c r="C1066" s="385" t="s">
        <v>299</v>
      </c>
      <c r="D1066" s="256">
        <v>6210</v>
      </c>
      <c r="E1066" s="254">
        <v>6511.5</v>
      </c>
      <c r="F1066" s="254">
        <v>100</v>
      </c>
    </row>
    <row r="1067" spans="1:6" ht="16.5" customHeight="1">
      <c r="A1067" s="580"/>
      <c r="B1067" s="387" t="s">
        <v>416</v>
      </c>
      <c r="C1067" s="385" t="s">
        <v>300</v>
      </c>
      <c r="D1067" s="256">
        <v>0</v>
      </c>
      <c r="E1067" s="254">
        <v>6511.5</v>
      </c>
      <c r="F1067" s="254">
        <v>100</v>
      </c>
    </row>
    <row r="1068" spans="1:6" ht="16.5" customHeight="1">
      <c r="A1068" s="580"/>
      <c r="B1068" s="436"/>
      <c r="C1068" s="385" t="s">
        <v>301</v>
      </c>
      <c r="D1068" s="256">
        <v>0</v>
      </c>
      <c r="E1068" s="254">
        <v>0</v>
      </c>
      <c r="F1068" s="254" t="s">
        <v>310</v>
      </c>
    </row>
    <row r="1069" spans="1:6" ht="16.5" customHeight="1">
      <c r="A1069" s="580"/>
      <c r="B1069" s="436"/>
      <c r="C1069" s="385" t="s">
        <v>302</v>
      </c>
      <c r="D1069" s="256">
        <v>0</v>
      </c>
      <c r="E1069" s="254">
        <v>0</v>
      </c>
      <c r="F1069" s="254" t="s">
        <v>310</v>
      </c>
    </row>
    <row r="1070" spans="1:6" ht="16.5" customHeight="1">
      <c r="A1070" s="581"/>
      <c r="B1070" s="436"/>
      <c r="C1070" s="385" t="s">
        <v>303</v>
      </c>
      <c r="D1070" s="256">
        <v>1803</v>
      </c>
      <c r="E1070" s="254">
        <v>0</v>
      </c>
      <c r="F1070" s="254" t="s">
        <v>310</v>
      </c>
    </row>
    <row r="1071" spans="1:6" ht="16.5" customHeight="1">
      <c r="A1071" s="579"/>
      <c r="B1071" s="598" t="s">
        <v>417</v>
      </c>
      <c r="C1071" s="385" t="s">
        <v>299</v>
      </c>
      <c r="D1071" s="256">
        <v>1803</v>
      </c>
      <c r="E1071" s="254">
        <v>1510.6</v>
      </c>
      <c r="F1071" s="254">
        <v>94.1</v>
      </c>
    </row>
    <row r="1072" spans="1:6" ht="16.5" customHeight="1">
      <c r="A1072" s="580"/>
      <c r="B1072" s="598"/>
      <c r="C1072" s="385" t="s">
        <v>300</v>
      </c>
      <c r="D1072" s="256">
        <v>0</v>
      </c>
      <c r="E1072" s="254">
        <v>1510.6</v>
      </c>
      <c r="F1072" s="254">
        <v>94.1</v>
      </c>
    </row>
    <row r="1073" spans="1:6" ht="16.5" customHeight="1">
      <c r="A1073" s="580"/>
      <c r="B1073" s="598"/>
      <c r="C1073" s="385" t="s">
        <v>301</v>
      </c>
      <c r="D1073" s="256">
        <v>0</v>
      </c>
      <c r="E1073" s="254">
        <v>0</v>
      </c>
      <c r="F1073" s="254" t="s">
        <v>310</v>
      </c>
    </row>
    <row r="1074" spans="1:6" ht="16.5" customHeight="1">
      <c r="A1074" s="580"/>
      <c r="B1074" s="598"/>
      <c r="C1074" s="385" t="s">
        <v>302</v>
      </c>
      <c r="D1074" s="256">
        <v>0</v>
      </c>
      <c r="E1074" s="254">
        <v>0</v>
      </c>
      <c r="F1074" s="254" t="s">
        <v>310</v>
      </c>
    </row>
    <row r="1075" spans="1:6" ht="16.5" customHeight="1">
      <c r="A1075" s="581"/>
      <c r="B1075" s="598"/>
      <c r="C1075" s="385" t="s">
        <v>303</v>
      </c>
      <c r="D1075" s="256">
        <v>1730</v>
      </c>
      <c r="E1075" s="254">
        <v>0</v>
      </c>
      <c r="F1075" s="254" t="s">
        <v>310</v>
      </c>
    </row>
    <row r="1076" spans="1:6" ht="16.5" customHeight="1">
      <c r="A1076" s="579"/>
      <c r="B1076" s="598" t="s">
        <v>418</v>
      </c>
      <c r="C1076" s="385" t="s">
        <v>299</v>
      </c>
      <c r="D1076" s="256">
        <v>1730</v>
      </c>
      <c r="E1076" s="254">
        <v>1510.6</v>
      </c>
      <c r="F1076" s="254">
        <v>119.2</v>
      </c>
    </row>
    <row r="1077" spans="1:6" ht="16.5" customHeight="1">
      <c r="A1077" s="580"/>
      <c r="B1077" s="598"/>
      <c r="C1077" s="385" t="s">
        <v>300</v>
      </c>
      <c r="D1077" s="256">
        <v>0</v>
      </c>
      <c r="E1077" s="254">
        <v>1510.6</v>
      </c>
      <c r="F1077" s="254">
        <v>119.2</v>
      </c>
    </row>
    <row r="1078" spans="1:6" ht="16.5" customHeight="1">
      <c r="A1078" s="580"/>
      <c r="B1078" s="598"/>
      <c r="C1078" s="385" t="s">
        <v>301</v>
      </c>
      <c r="D1078" s="256">
        <v>0</v>
      </c>
      <c r="E1078" s="254">
        <v>0</v>
      </c>
      <c r="F1078" s="254" t="s">
        <v>310</v>
      </c>
    </row>
    <row r="1079" spans="1:6" ht="16.5" customHeight="1">
      <c r="A1079" s="580"/>
      <c r="B1079" s="598"/>
      <c r="C1079" s="385" t="s">
        <v>302</v>
      </c>
      <c r="D1079" s="256">
        <v>0</v>
      </c>
      <c r="E1079" s="254">
        <v>0</v>
      </c>
      <c r="F1079" s="254" t="s">
        <v>310</v>
      </c>
    </row>
    <row r="1080" spans="1:6" ht="16.5" customHeight="1">
      <c r="A1080" s="581"/>
      <c r="B1080" s="598"/>
      <c r="C1080" s="385" t="s">
        <v>303</v>
      </c>
      <c r="D1080" s="256">
        <v>73</v>
      </c>
      <c r="E1080" s="254">
        <v>0</v>
      </c>
      <c r="F1080" s="254" t="s">
        <v>310</v>
      </c>
    </row>
    <row r="1081" spans="1:6" ht="16.5" customHeight="1">
      <c r="A1081" s="579"/>
      <c r="B1081" s="598" t="s">
        <v>419</v>
      </c>
      <c r="C1081" s="385" t="s">
        <v>299</v>
      </c>
      <c r="D1081" s="256">
        <v>73</v>
      </c>
      <c r="E1081" s="254">
        <v>0</v>
      </c>
      <c r="F1081" s="254" t="s">
        <v>310</v>
      </c>
    </row>
    <row r="1082" spans="1:6" ht="16.5" customHeight="1">
      <c r="A1082" s="580"/>
      <c r="B1082" s="598"/>
      <c r="C1082" s="385" t="s">
        <v>300</v>
      </c>
      <c r="D1082" s="256">
        <v>0</v>
      </c>
      <c r="E1082" s="254">
        <v>0</v>
      </c>
      <c r="F1082" s="254" t="s">
        <v>310</v>
      </c>
    </row>
    <row r="1083" spans="1:6" ht="16.5" customHeight="1">
      <c r="A1083" s="580"/>
      <c r="B1083" s="598"/>
      <c r="C1083" s="385" t="s">
        <v>301</v>
      </c>
      <c r="D1083" s="256">
        <v>0</v>
      </c>
      <c r="E1083" s="254">
        <v>0</v>
      </c>
      <c r="F1083" s="254" t="s">
        <v>310</v>
      </c>
    </row>
    <row r="1084" spans="1:6" ht="16.5" customHeight="1">
      <c r="A1084" s="580"/>
      <c r="B1084" s="598"/>
      <c r="C1084" s="385" t="s">
        <v>302</v>
      </c>
      <c r="D1084" s="256">
        <v>0</v>
      </c>
      <c r="E1084" s="254">
        <v>0</v>
      </c>
      <c r="F1084" s="254" t="s">
        <v>310</v>
      </c>
    </row>
    <row r="1085" spans="1:6" ht="16.5" customHeight="1">
      <c r="A1085" s="581"/>
      <c r="B1085" s="598"/>
      <c r="C1085" s="385" t="s">
        <v>303</v>
      </c>
      <c r="D1085" s="256">
        <v>148059.5</v>
      </c>
      <c r="E1085" s="254">
        <v>0</v>
      </c>
      <c r="F1085" s="254" t="s">
        <v>310</v>
      </c>
    </row>
    <row r="1086" spans="1:6" ht="15.75">
      <c r="A1086" s="579"/>
      <c r="B1086" s="464" t="s">
        <v>420</v>
      </c>
      <c r="C1086" s="385" t="s">
        <v>299</v>
      </c>
      <c r="D1086" s="256">
        <v>147956.5</v>
      </c>
      <c r="E1086" s="254">
        <v>140706.9</v>
      </c>
      <c r="F1086" s="254">
        <v>98.3</v>
      </c>
    </row>
    <row r="1087" spans="1:6" ht="15.75">
      <c r="A1087" s="580"/>
      <c r="B1087" s="464"/>
      <c r="C1087" s="385" t="s">
        <v>300</v>
      </c>
      <c r="D1087" s="256">
        <v>0</v>
      </c>
      <c r="E1087" s="254">
        <v>140641.9</v>
      </c>
      <c r="F1087" s="254">
        <v>98.3</v>
      </c>
    </row>
    <row r="1088" spans="1:6" ht="15.75">
      <c r="A1088" s="580"/>
      <c r="B1088" s="464"/>
      <c r="C1088" s="385" t="s">
        <v>301</v>
      </c>
      <c r="D1088" s="256">
        <v>103</v>
      </c>
      <c r="E1088" s="254">
        <v>0</v>
      </c>
      <c r="F1088" s="254" t="s">
        <v>310</v>
      </c>
    </row>
    <row r="1089" spans="1:6" ht="15.75">
      <c r="A1089" s="580"/>
      <c r="B1089" s="464"/>
      <c r="C1089" s="385" t="s">
        <v>302</v>
      </c>
      <c r="D1089" s="256">
        <v>0</v>
      </c>
      <c r="E1089" s="254">
        <v>65</v>
      </c>
      <c r="F1089" s="254">
        <v>63.1</v>
      </c>
    </row>
    <row r="1090" spans="1:6" ht="16.5" customHeight="1">
      <c r="A1090" s="581"/>
      <c r="B1090" s="464"/>
      <c r="C1090" s="385" t="s">
        <v>303</v>
      </c>
      <c r="D1090" s="256">
        <v>119146.2</v>
      </c>
      <c r="E1090" s="254">
        <v>0</v>
      </c>
      <c r="F1090" s="254" t="s">
        <v>310</v>
      </c>
    </row>
    <row r="1091" spans="1:6" ht="16.5" customHeight="1">
      <c r="A1091" s="579"/>
      <c r="B1091" s="464" t="s">
        <v>421</v>
      </c>
      <c r="C1091" s="385" t="s">
        <v>299</v>
      </c>
      <c r="D1091" s="256">
        <v>119146.2</v>
      </c>
      <c r="E1091" s="254">
        <v>128783.3</v>
      </c>
      <c r="F1091" s="254">
        <v>98.2</v>
      </c>
    </row>
    <row r="1092" spans="1:6" ht="16.5" customHeight="1">
      <c r="A1092" s="580"/>
      <c r="B1092" s="464"/>
      <c r="C1092" s="385" t="s">
        <v>300</v>
      </c>
      <c r="D1092" s="256">
        <v>0</v>
      </c>
      <c r="E1092" s="254">
        <v>128783.3</v>
      </c>
      <c r="F1092" s="254">
        <v>98.2</v>
      </c>
    </row>
    <row r="1093" spans="1:6" ht="16.5" customHeight="1">
      <c r="A1093" s="580"/>
      <c r="B1093" s="464"/>
      <c r="C1093" s="385" t="s">
        <v>301</v>
      </c>
      <c r="D1093" s="256">
        <v>0</v>
      </c>
      <c r="E1093" s="254">
        <v>0</v>
      </c>
      <c r="F1093" s="254" t="s">
        <v>310</v>
      </c>
    </row>
    <row r="1094" spans="1:6" ht="16.5" customHeight="1">
      <c r="A1094" s="580"/>
      <c r="B1094" s="464"/>
      <c r="C1094" s="385" t="s">
        <v>302</v>
      </c>
      <c r="D1094" s="256">
        <v>0</v>
      </c>
      <c r="E1094" s="254">
        <v>0</v>
      </c>
      <c r="F1094" s="254" t="s">
        <v>310</v>
      </c>
    </row>
    <row r="1095" spans="1:6" ht="16.5" customHeight="1">
      <c r="A1095" s="581"/>
      <c r="B1095" s="464"/>
      <c r="C1095" s="385" t="s">
        <v>303</v>
      </c>
      <c r="D1095" s="256">
        <v>28147.3</v>
      </c>
      <c r="E1095" s="254">
        <v>0</v>
      </c>
      <c r="F1095" s="254" t="s">
        <v>310</v>
      </c>
    </row>
    <row r="1096" spans="1:6" ht="16.5" customHeight="1">
      <c r="A1096" s="579"/>
      <c r="B1096" s="598" t="s">
        <v>422</v>
      </c>
      <c r="C1096" s="385" t="s">
        <v>299</v>
      </c>
      <c r="D1096" s="256">
        <v>28147.3</v>
      </c>
      <c r="E1096" s="254">
        <v>11195.7</v>
      </c>
      <c r="F1096" s="254">
        <v>99.9</v>
      </c>
    </row>
    <row r="1097" spans="1:6" ht="16.5" customHeight="1">
      <c r="A1097" s="580"/>
      <c r="B1097" s="598"/>
      <c r="C1097" s="385" t="s">
        <v>300</v>
      </c>
      <c r="D1097" s="256">
        <v>0</v>
      </c>
      <c r="E1097" s="254">
        <v>11195.7</v>
      </c>
      <c r="F1097" s="254">
        <v>99.9</v>
      </c>
    </row>
    <row r="1098" spans="1:6" ht="16.5" customHeight="1">
      <c r="A1098" s="580"/>
      <c r="B1098" s="598"/>
      <c r="C1098" s="385" t="s">
        <v>301</v>
      </c>
      <c r="D1098" s="256">
        <v>0</v>
      </c>
      <c r="E1098" s="254">
        <v>0</v>
      </c>
      <c r="F1098" s="254" t="s">
        <v>310</v>
      </c>
    </row>
    <row r="1099" spans="1:6" ht="16.5" customHeight="1">
      <c r="A1099" s="580"/>
      <c r="B1099" s="598"/>
      <c r="C1099" s="385" t="s">
        <v>302</v>
      </c>
      <c r="D1099" s="256">
        <v>0</v>
      </c>
      <c r="E1099" s="254">
        <v>0</v>
      </c>
      <c r="F1099" s="254" t="s">
        <v>310</v>
      </c>
    </row>
    <row r="1100" spans="1:6" ht="16.5" customHeight="1">
      <c r="A1100" s="581"/>
      <c r="B1100" s="598"/>
      <c r="C1100" s="385" t="s">
        <v>303</v>
      </c>
      <c r="D1100" s="256">
        <v>663</v>
      </c>
      <c r="E1100" s="254">
        <v>0</v>
      </c>
      <c r="F1100" s="254" t="s">
        <v>310</v>
      </c>
    </row>
    <row r="1101" spans="1:6" ht="16.5" customHeight="1">
      <c r="A1101" s="579"/>
      <c r="B1101" s="598" t="s">
        <v>423</v>
      </c>
      <c r="C1101" s="385" t="s">
        <v>299</v>
      </c>
      <c r="D1101" s="256">
        <v>663</v>
      </c>
      <c r="E1101" s="254">
        <v>662.9</v>
      </c>
      <c r="F1101" s="254">
        <v>100</v>
      </c>
    </row>
    <row r="1102" spans="1:6" ht="16.5" customHeight="1">
      <c r="A1102" s="580"/>
      <c r="B1102" s="598"/>
      <c r="C1102" s="385" t="s">
        <v>300</v>
      </c>
      <c r="D1102" s="256">
        <v>0</v>
      </c>
      <c r="E1102" s="254">
        <v>662.9</v>
      </c>
      <c r="F1102" s="254">
        <v>100</v>
      </c>
    </row>
    <row r="1103" spans="1:6" ht="16.5" customHeight="1">
      <c r="A1103" s="580"/>
      <c r="B1103" s="598"/>
      <c r="C1103" s="385" t="s">
        <v>301</v>
      </c>
      <c r="D1103" s="256">
        <v>0</v>
      </c>
      <c r="E1103" s="254">
        <v>0</v>
      </c>
      <c r="F1103" s="254" t="s">
        <v>310</v>
      </c>
    </row>
    <row r="1104" spans="1:6" ht="16.5" customHeight="1">
      <c r="A1104" s="580"/>
      <c r="B1104" s="598"/>
      <c r="C1104" s="385" t="s">
        <v>302</v>
      </c>
      <c r="D1104" s="256">
        <v>0</v>
      </c>
      <c r="E1104" s="254">
        <v>0</v>
      </c>
      <c r="F1104" s="254" t="s">
        <v>310</v>
      </c>
    </row>
    <row r="1105" spans="1:6" ht="16.5" customHeight="1">
      <c r="A1105" s="581"/>
      <c r="B1105" s="598"/>
      <c r="C1105" s="385" t="s">
        <v>303</v>
      </c>
      <c r="D1105" s="256">
        <v>103</v>
      </c>
      <c r="E1105" s="254">
        <v>0</v>
      </c>
      <c r="F1105" s="254" t="s">
        <v>310</v>
      </c>
    </row>
    <row r="1106" spans="1:6" ht="44.25" customHeight="1">
      <c r="A1106" s="579"/>
      <c r="B1106" s="598" t="s">
        <v>98</v>
      </c>
      <c r="C1106" s="385" t="s">
        <v>299</v>
      </c>
      <c r="D1106" s="256">
        <v>0</v>
      </c>
      <c r="E1106" s="254">
        <v>65</v>
      </c>
      <c r="F1106" s="254">
        <v>63.1</v>
      </c>
    </row>
    <row r="1107" spans="1:6" ht="16.5" customHeight="1">
      <c r="A1107" s="580"/>
      <c r="B1107" s="598"/>
      <c r="C1107" s="385" t="s">
        <v>300</v>
      </c>
      <c r="D1107" s="256">
        <v>0</v>
      </c>
      <c r="E1107" s="254">
        <v>0</v>
      </c>
      <c r="F1107" s="254" t="s">
        <v>310</v>
      </c>
    </row>
    <row r="1108" spans="1:6" ht="16.5" customHeight="1">
      <c r="A1108" s="580"/>
      <c r="B1108" s="598"/>
      <c r="C1108" s="385" t="s">
        <v>301</v>
      </c>
      <c r="D1108" s="256">
        <v>103</v>
      </c>
      <c r="E1108" s="254">
        <v>0</v>
      </c>
      <c r="F1108" s="254" t="s">
        <v>310</v>
      </c>
    </row>
    <row r="1109" spans="1:6" ht="16.5" customHeight="1">
      <c r="A1109" s="580"/>
      <c r="B1109" s="598"/>
      <c r="C1109" s="385" t="s">
        <v>302</v>
      </c>
      <c r="D1109" s="256">
        <v>0</v>
      </c>
      <c r="E1109" s="254">
        <v>65</v>
      </c>
      <c r="F1109" s="254">
        <v>63.1</v>
      </c>
    </row>
    <row r="1110" spans="1:6" ht="16.5" customHeight="1">
      <c r="A1110" s="581"/>
      <c r="B1110" s="598"/>
      <c r="C1110" s="385" t="s">
        <v>303</v>
      </c>
      <c r="D1110" s="256">
        <v>0</v>
      </c>
      <c r="E1110" s="254">
        <v>0</v>
      </c>
      <c r="F1110" s="254" t="s">
        <v>310</v>
      </c>
    </row>
    <row r="1111" spans="1:6" ht="16.5" customHeight="1">
      <c r="A1111" s="579"/>
      <c r="B1111" s="598" t="s">
        <v>23</v>
      </c>
      <c r="C1111" s="385" t="s">
        <v>299</v>
      </c>
      <c r="D1111" s="256">
        <v>0</v>
      </c>
      <c r="E1111" s="254">
        <v>0</v>
      </c>
      <c r="F1111" s="254" t="s">
        <v>310</v>
      </c>
    </row>
    <row r="1112" spans="1:6" ht="16.5" customHeight="1">
      <c r="A1112" s="580"/>
      <c r="B1112" s="598"/>
      <c r="C1112" s="385" t="s">
        <v>300</v>
      </c>
      <c r="D1112" s="256">
        <v>0</v>
      </c>
      <c r="E1112" s="254">
        <v>0</v>
      </c>
      <c r="F1112" s="254" t="s">
        <v>310</v>
      </c>
    </row>
    <row r="1113" spans="1:6" ht="16.5" customHeight="1">
      <c r="A1113" s="580"/>
      <c r="B1113" s="598"/>
      <c r="C1113" s="385" t="s">
        <v>301</v>
      </c>
      <c r="D1113" s="256">
        <v>0</v>
      </c>
      <c r="E1113" s="254">
        <v>0</v>
      </c>
      <c r="F1113" s="254" t="s">
        <v>310</v>
      </c>
    </row>
    <row r="1114" spans="1:6" ht="16.5" customHeight="1">
      <c r="A1114" s="580"/>
      <c r="B1114" s="598"/>
      <c r="C1114" s="385" t="s">
        <v>302</v>
      </c>
      <c r="D1114" s="256">
        <v>0</v>
      </c>
      <c r="E1114" s="254">
        <v>0</v>
      </c>
      <c r="F1114" s="254" t="s">
        <v>310</v>
      </c>
    </row>
    <row r="1115" spans="1:6" ht="16.5" customHeight="1">
      <c r="A1115" s="581"/>
      <c r="B1115" s="598"/>
      <c r="C1115" s="385" t="s">
        <v>303</v>
      </c>
      <c r="D1115" s="256">
        <v>11571</v>
      </c>
      <c r="E1115" s="254">
        <v>0</v>
      </c>
      <c r="F1115" s="254" t="s">
        <v>310</v>
      </c>
    </row>
    <row r="1116" spans="1:6" ht="28.5" customHeight="1">
      <c r="A1116" s="579"/>
      <c r="B1116" s="464" t="s">
        <v>24</v>
      </c>
      <c r="C1116" s="385" t="s">
        <v>299</v>
      </c>
      <c r="D1116" s="256">
        <v>11571</v>
      </c>
      <c r="E1116" s="254">
        <v>11597.4</v>
      </c>
      <c r="F1116" s="254">
        <v>99.6</v>
      </c>
    </row>
    <row r="1117" spans="1:6" ht="16.5" customHeight="1">
      <c r="A1117" s="580"/>
      <c r="B1117" s="464"/>
      <c r="C1117" s="385" t="s">
        <v>300</v>
      </c>
      <c r="D1117" s="256">
        <v>0</v>
      </c>
      <c r="E1117" s="254">
        <v>11597.4</v>
      </c>
      <c r="F1117" s="254">
        <v>99.6</v>
      </c>
    </row>
    <row r="1118" spans="1:6" ht="16.5" customHeight="1">
      <c r="A1118" s="580"/>
      <c r="B1118" s="464"/>
      <c r="C1118" s="385" t="s">
        <v>301</v>
      </c>
      <c r="D1118" s="256">
        <v>0</v>
      </c>
      <c r="E1118" s="254">
        <v>0</v>
      </c>
      <c r="F1118" s="254">
        <v>0</v>
      </c>
    </row>
    <row r="1119" spans="1:6" ht="16.5" customHeight="1">
      <c r="A1119" s="580"/>
      <c r="B1119" s="464"/>
      <c r="C1119" s="385" t="s">
        <v>302</v>
      </c>
      <c r="D1119" s="256">
        <v>0</v>
      </c>
      <c r="E1119" s="254">
        <v>0</v>
      </c>
      <c r="F1119" s="254">
        <v>0</v>
      </c>
    </row>
    <row r="1120" spans="1:6" ht="16.5" customHeight="1">
      <c r="A1120" s="581"/>
      <c r="B1120" s="464"/>
      <c r="C1120" s="385" t="s">
        <v>303</v>
      </c>
      <c r="D1120" s="256">
        <v>11571</v>
      </c>
      <c r="E1120" s="254">
        <v>0</v>
      </c>
      <c r="F1120" s="254">
        <v>0</v>
      </c>
    </row>
    <row r="1121" spans="1:6" ht="16.5" customHeight="1">
      <c r="A1121" s="579"/>
      <c r="B1121" s="601" t="s">
        <v>1036</v>
      </c>
      <c r="C1121" s="385" t="s">
        <v>299</v>
      </c>
      <c r="D1121" s="256">
        <v>11571</v>
      </c>
      <c r="E1121" s="254">
        <v>11597.4</v>
      </c>
      <c r="F1121" s="254">
        <v>99.6</v>
      </c>
    </row>
    <row r="1122" spans="1:6" ht="16.5" customHeight="1">
      <c r="A1122" s="580"/>
      <c r="B1122" s="601"/>
      <c r="C1122" s="385" t="s">
        <v>300</v>
      </c>
      <c r="D1122" s="256">
        <v>0</v>
      </c>
      <c r="E1122" s="254">
        <v>11597.4</v>
      </c>
      <c r="F1122" s="254">
        <v>99.6</v>
      </c>
    </row>
    <row r="1123" spans="1:6" ht="16.5" customHeight="1">
      <c r="A1123" s="580"/>
      <c r="B1123" s="601"/>
      <c r="C1123" s="385" t="s">
        <v>301</v>
      </c>
      <c r="D1123" s="256">
        <v>0</v>
      </c>
      <c r="E1123" s="254">
        <v>0</v>
      </c>
      <c r="F1123" s="254">
        <v>0</v>
      </c>
    </row>
    <row r="1124" spans="1:6" ht="16.5" customHeight="1">
      <c r="A1124" s="580"/>
      <c r="B1124" s="601"/>
      <c r="C1124" s="385" t="s">
        <v>302</v>
      </c>
      <c r="D1124" s="256">
        <v>0</v>
      </c>
      <c r="E1124" s="254">
        <v>0</v>
      </c>
      <c r="F1124" s="254">
        <v>0</v>
      </c>
    </row>
    <row r="1125" spans="1:6" ht="16.5" customHeight="1">
      <c r="A1125" s="581"/>
      <c r="B1125" s="601"/>
      <c r="C1125" s="385" t="s">
        <v>303</v>
      </c>
      <c r="D1125" s="256">
        <v>0</v>
      </c>
      <c r="E1125" s="254">
        <v>0</v>
      </c>
      <c r="F1125" s="254">
        <v>0</v>
      </c>
    </row>
    <row r="1126" spans="1:6" ht="44.25" customHeight="1">
      <c r="A1126" s="579"/>
      <c r="B1126" s="464" t="s">
        <v>25</v>
      </c>
      <c r="C1126" s="385" t="s">
        <v>299</v>
      </c>
      <c r="D1126" s="256">
        <v>0</v>
      </c>
      <c r="E1126" s="254">
        <v>0</v>
      </c>
      <c r="F1126" s="254">
        <v>0</v>
      </c>
    </row>
    <row r="1127" spans="1:6" ht="16.5" customHeight="1">
      <c r="A1127" s="580"/>
      <c r="B1127" s="464"/>
      <c r="C1127" s="385" t="s">
        <v>300</v>
      </c>
      <c r="D1127" s="256">
        <v>0</v>
      </c>
      <c r="E1127" s="254">
        <v>0</v>
      </c>
      <c r="F1127" s="254">
        <v>0</v>
      </c>
    </row>
    <row r="1128" spans="1:6" ht="16.5" customHeight="1">
      <c r="A1128" s="580"/>
      <c r="B1128" s="464"/>
      <c r="C1128" s="385" t="s">
        <v>301</v>
      </c>
      <c r="D1128" s="256">
        <v>0</v>
      </c>
      <c r="E1128" s="254">
        <v>0</v>
      </c>
      <c r="F1128" s="254">
        <v>0</v>
      </c>
    </row>
    <row r="1129" spans="1:6" ht="16.5" customHeight="1">
      <c r="A1129" s="580"/>
      <c r="B1129" s="464"/>
      <c r="C1129" s="385" t="s">
        <v>302</v>
      </c>
      <c r="D1129" s="256">
        <v>0</v>
      </c>
      <c r="E1129" s="254">
        <v>0</v>
      </c>
      <c r="F1129" s="254">
        <v>0</v>
      </c>
    </row>
    <row r="1130" spans="1:6" ht="16.5" customHeight="1">
      <c r="A1130" s="581"/>
      <c r="B1130" s="464"/>
      <c r="C1130" s="385" t="s">
        <v>303</v>
      </c>
      <c r="D1130" s="256">
        <v>0</v>
      </c>
      <c r="E1130" s="254">
        <v>0</v>
      </c>
      <c r="F1130" s="254">
        <v>0</v>
      </c>
    </row>
    <row r="1131" spans="1:6" ht="20.25" customHeight="1">
      <c r="A1131" s="62"/>
      <c r="B1131" s="138"/>
      <c r="C1131" s="88"/>
      <c r="D1131" s="88"/>
      <c r="E1131" s="88"/>
      <c r="F1131" s="88"/>
    </row>
    <row r="1132" spans="1:6" ht="19.5" customHeight="1">
      <c r="A1132" s="653" t="s">
        <v>199</v>
      </c>
      <c r="B1132" s="636" t="s">
        <v>295</v>
      </c>
      <c r="C1132" s="627" t="s">
        <v>299</v>
      </c>
      <c r="D1132" s="654">
        <v>98598.7</v>
      </c>
      <c r="E1132" s="654">
        <v>88252.9</v>
      </c>
      <c r="F1132" s="656">
        <v>89.5</v>
      </c>
    </row>
    <row r="1133" spans="1:6" ht="20.25" customHeight="1">
      <c r="A1133" s="653"/>
      <c r="B1133" s="636"/>
      <c r="C1133" s="627" t="s">
        <v>300</v>
      </c>
      <c r="D1133" s="654">
        <v>98598.7</v>
      </c>
      <c r="E1133" s="654">
        <v>88252.9</v>
      </c>
      <c r="F1133" s="656">
        <v>89.5</v>
      </c>
    </row>
    <row r="1134" spans="1:6" ht="18" customHeight="1">
      <c r="A1134" s="653"/>
      <c r="B1134" s="636"/>
      <c r="C1134" s="627" t="s">
        <v>301</v>
      </c>
      <c r="D1134" s="655"/>
      <c r="E1134" s="656">
        <v>0</v>
      </c>
      <c r="F1134" s="656">
        <v>0</v>
      </c>
    </row>
    <row r="1135" spans="1:6" ht="18" customHeight="1">
      <c r="A1135" s="653"/>
      <c r="B1135" s="636"/>
      <c r="C1135" s="627" t="s">
        <v>302</v>
      </c>
      <c r="D1135" s="656">
        <v>0</v>
      </c>
      <c r="E1135" s="656">
        <v>0</v>
      </c>
      <c r="F1135" s="656">
        <v>0</v>
      </c>
    </row>
    <row r="1136" spans="1:6" ht="18" customHeight="1">
      <c r="A1136" s="653"/>
      <c r="B1136" s="636"/>
      <c r="C1136" s="627" t="s">
        <v>303</v>
      </c>
      <c r="D1136" s="656">
        <v>0</v>
      </c>
      <c r="E1136" s="656">
        <v>0</v>
      </c>
      <c r="F1136" s="656">
        <v>0</v>
      </c>
    </row>
    <row r="1137" spans="1:6" ht="19.5" customHeight="1">
      <c r="A1137" s="583" t="s">
        <v>1186</v>
      </c>
      <c r="B1137" s="446" t="s">
        <v>1231</v>
      </c>
      <c r="C1137" s="88" t="s">
        <v>299</v>
      </c>
      <c r="D1137" s="39">
        <v>0</v>
      </c>
      <c r="E1137" s="39">
        <v>0</v>
      </c>
      <c r="F1137" s="656">
        <v>0</v>
      </c>
    </row>
    <row r="1138" spans="1:6" ht="18.75" customHeight="1">
      <c r="A1138" s="583"/>
      <c r="B1138" s="446"/>
      <c r="C1138" s="88" t="s">
        <v>300</v>
      </c>
      <c r="D1138" s="39">
        <v>0</v>
      </c>
      <c r="E1138" s="39">
        <v>0</v>
      </c>
      <c r="F1138" s="39">
        <v>0</v>
      </c>
    </row>
    <row r="1139" spans="1:6" ht="18" customHeight="1">
      <c r="A1139" s="583"/>
      <c r="B1139" s="446"/>
      <c r="C1139" s="88" t="s">
        <v>301</v>
      </c>
      <c r="D1139" s="39">
        <v>0</v>
      </c>
      <c r="E1139" s="39">
        <v>0</v>
      </c>
      <c r="F1139" s="39">
        <v>0</v>
      </c>
    </row>
    <row r="1140" spans="1:6" ht="19.5" customHeight="1">
      <c r="A1140" s="583"/>
      <c r="B1140" s="446"/>
      <c r="C1140" s="88" t="s">
        <v>302</v>
      </c>
      <c r="D1140" s="39">
        <v>0</v>
      </c>
      <c r="E1140" s="39">
        <v>0</v>
      </c>
      <c r="F1140" s="39">
        <v>0</v>
      </c>
    </row>
    <row r="1141" spans="1:6" ht="20.25" customHeight="1">
      <c r="A1141" s="583"/>
      <c r="B1141" s="446"/>
      <c r="C1141" s="88" t="s">
        <v>303</v>
      </c>
      <c r="D1141" s="39">
        <v>0</v>
      </c>
      <c r="E1141" s="39">
        <v>0</v>
      </c>
      <c r="F1141" s="39">
        <v>0</v>
      </c>
    </row>
    <row r="1142" spans="1:6" ht="19.5" customHeight="1">
      <c r="A1142" s="583" t="s">
        <v>402</v>
      </c>
      <c r="B1142" s="446" t="s">
        <v>1232</v>
      </c>
      <c r="C1142" s="88" t="s">
        <v>299</v>
      </c>
      <c r="D1142" s="39">
        <v>0</v>
      </c>
      <c r="E1142" s="39">
        <v>0</v>
      </c>
      <c r="F1142" s="39">
        <v>0</v>
      </c>
    </row>
    <row r="1143" spans="1:6" ht="19.5" customHeight="1">
      <c r="A1143" s="583"/>
      <c r="B1143" s="446"/>
      <c r="C1143" s="88" t="s">
        <v>300</v>
      </c>
      <c r="D1143" s="39">
        <v>0</v>
      </c>
      <c r="E1143" s="39">
        <v>0</v>
      </c>
      <c r="F1143" s="39">
        <v>0</v>
      </c>
    </row>
    <row r="1144" spans="1:6" ht="19.5" customHeight="1">
      <c r="A1144" s="583"/>
      <c r="B1144" s="446"/>
      <c r="C1144" s="88" t="s">
        <v>301</v>
      </c>
      <c r="D1144" s="39">
        <v>0</v>
      </c>
      <c r="E1144" s="39">
        <v>0</v>
      </c>
      <c r="F1144" s="39">
        <v>0</v>
      </c>
    </row>
    <row r="1145" spans="1:6" ht="19.5" customHeight="1">
      <c r="A1145" s="583"/>
      <c r="B1145" s="446"/>
      <c r="C1145" s="88" t="s">
        <v>302</v>
      </c>
      <c r="D1145" s="39">
        <v>0</v>
      </c>
      <c r="E1145" s="39">
        <v>0</v>
      </c>
      <c r="F1145" s="39">
        <v>0</v>
      </c>
    </row>
    <row r="1146" spans="1:6" ht="18.75" customHeight="1">
      <c r="A1146" s="583"/>
      <c r="B1146" s="446"/>
      <c r="C1146" s="88" t="s">
        <v>303</v>
      </c>
      <c r="D1146" s="39">
        <v>0</v>
      </c>
      <c r="E1146" s="39">
        <v>0</v>
      </c>
      <c r="F1146" s="39">
        <v>0</v>
      </c>
    </row>
    <row r="1147" spans="1:6" ht="17.25" customHeight="1">
      <c r="A1147" s="586" t="s">
        <v>403</v>
      </c>
      <c r="B1147" s="584" t="s">
        <v>1233</v>
      </c>
      <c r="C1147" s="88" t="s">
        <v>299</v>
      </c>
      <c r="D1147" s="39">
        <v>0</v>
      </c>
      <c r="E1147" s="39">
        <v>0</v>
      </c>
      <c r="F1147" s="39">
        <v>0</v>
      </c>
    </row>
    <row r="1148" spans="1:6" ht="16.5" customHeight="1">
      <c r="A1148" s="587"/>
      <c r="B1148" s="584"/>
      <c r="C1148" s="88" t="s">
        <v>300</v>
      </c>
      <c r="D1148" s="39">
        <v>0</v>
      </c>
      <c r="E1148" s="39">
        <v>0</v>
      </c>
      <c r="F1148" s="39">
        <v>0</v>
      </c>
    </row>
    <row r="1149" spans="1:6" ht="15.75" customHeight="1">
      <c r="A1149" s="587"/>
      <c r="B1149" s="584"/>
      <c r="C1149" s="88" t="s">
        <v>301</v>
      </c>
      <c r="D1149" s="39">
        <v>0</v>
      </c>
      <c r="E1149" s="39">
        <v>0</v>
      </c>
      <c r="F1149" s="39">
        <v>0</v>
      </c>
    </row>
    <row r="1150" spans="1:6" ht="15.75" customHeight="1">
      <c r="A1150" s="587"/>
      <c r="B1150" s="584"/>
      <c r="C1150" s="88" t="s">
        <v>302</v>
      </c>
      <c r="D1150" s="39">
        <v>0</v>
      </c>
      <c r="E1150" s="39">
        <v>0</v>
      </c>
      <c r="F1150" s="39">
        <v>0</v>
      </c>
    </row>
    <row r="1151" spans="1:6" ht="18" customHeight="1">
      <c r="A1151" s="587"/>
      <c r="B1151" s="584"/>
      <c r="C1151" s="88" t="s">
        <v>303</v>
      </c>
      <c r="D1151" s="39">
        <v>0</v>
      </c>
      <c r="E1151" s="39">
        <v>0</v>
      </c>
      <c r="F1151" s="39">
        <v>0</v>
      </c>
    </row>
    <row r="1152" spans="1:6" ht="18.75" customHeight="1">
      <c r="A1152" s="583" t="s">
        <v>404</v>
      </c>
      <c r="B1152" s="584" t="s">
        <v>1234</v>
      </c>
      <c r="C1152" s="88" t="s">
        <v>299</v>
      </c>
      <c r="D1152" s="39">
        <v>0</v>
      </c>
      <c r="E1152" s="39">
        <v>0</v>
      </c>
      <c r="F1152" s="39">
        <v>0</v>
      </c>
    </row>
    <row r="1153" spans="1:6" ht="17.25" customHeight="1">
      <c r="A1153" s="583"/>
      <c r="B1153" s="584"/>
      <c r="C1153" s="88" t="s">
        <v>300</v>
      </c>
      <c r="D1153" s="39">
        <v>0</v>
      </c>
      <c r="E1153" s="39">
        <v>0</v>
      </c>
      <c r="F1153" s="39">
        <v>0</v>
      </c>
    </row>
    <row r="1154" spans="1:6" ht="17.25" customHeight="1">
      <c r="A1154" s="583"/>
      <c r="B1154" s="584"/>
      <c r="C1154" s="88" t="s">
        <v>301</v>
      </c>
      <c r="D1154" s="39">
        <v>0</v>
      </c>
      <c r="E1154" s="39">
        <v>0</v>
      </c>
      <c r="F1154" s="39">
        <v>0</v>
      </c>
    </row>
    <row r="1155" spans="1:6" ht="16.5" customHeight="1">
      <c r="A1155" s="583"/>
      <c r="B1155" s="584"/>
      <c r="C1155" s="88" t="s">
        <v>302</v>
      </c>
      <c r="D1155" s="39">
        <v>0</v>
      </c>
      <c r="E1155" s="39">
        <v>0</v>
      </c>
      <c r="F1155" s="39">
        <v>0</v>
      </c>
    </row>
    <row r="1156" spans="1:6" ht="18.75" customHeight="1">
      <c r="A1156" s="583"/>
      <c r="B1156" s="584"/>
      <c r="C1156" s="88" t="s">
        <v>303</v>
      </c>
      <c r="D1156" s="39">
        <v>0</v>
      </c>
      <c r="E1156" s="39">
        <v>0</v>
      </c>
      <c r="F1156" s="39">
        <v>0</v>
      </c>
    </row>
    <row r="1157" spans="1:6" ht="18.75" customHeight="1">
      <c r="A1157" s="583" t="s">
        <v>405</v>
      </c>
      <c r="B1157" s="584" t="s">
        <v>1235</v>
      </c>
      <c r="C1157" s="88" t="s">
        <v>299</v>
      </c>
      <c r="D1157" s="39">
        <v>0</v>
      </c>
      <c r="E1157" s="39">
        <v>0</v>
      </c>
      <c r="F1157" s="39">
        <v>0</v>
      </c>
    </row>
    <row r="1158" spans="1:6" ht="18.75" customHeight="1">
      <c r="A1158" s="583"/>
      <c r="B1158" s="584"/>
      <c r="C1158" s="88" t="s">
        <v>300</v>
      </c>
      <c r="D1158" s="39">
        <v>0</v>
      </c>
      <c r="E1158" s="39">
        <v>0</v>
      </c>
      <c r="F1158" s="39">
        <v>0</v>
      </c>
    </row>
    <row r="1159" spans="1:6" ht="18.75" customHeight="1">
      <c r="A1159" s="583"/>
      <c r="B1159" s="584"/>
      <c r="C1159" s="88" t="s">
        <v>301</v>
      </c>
      <c r="D1159" s="39">
        <v>0</v>
      </c>
      <c r="E1159" s="39">
        <v>0</v>
      </c>
      <c r="F1159" s="39">
        <v>0</v>
      </c>
    </row>
    <row r="1160" spans="1:6" ht="18.75" customHeight="1">
      <c r="A1160" s="583"/>
      <c r="B1160" s="584"/>
      <c r="C1160" s="88" t="s">
        <v>302</v>
      </c>
      <c r="D1160" s="39">
        <v>0</v>
      </c>
      <c r="E1160" s="39">
        <v>0</v>
      </c>
      <c r="F1160" s="39">
        <v>0</v>
      </c>
    </row>
    <row r="1161" spans="1:6" ht="18.75" customHeight="1">
      <c r="A1161" s="583"/>
      <c r="B1161" s="584"/>
      <c r="C1161" s="88" t="s">
        <v>303</v>
      </c>
      <c r="D1161" s="39">
        <v>0</v>
      </c>
      <c r="E1161" s="39">
        <v>0</v>
      </c>
      <c r="F1161" s="39">
        <v>0</v>
      </c>
    </row>
    <row r="1162" spans="1:6" ht="18.75" customHeight="1">
      <c r="A1162" s="583" t="s">
        <v>1</v>
      </c>
      <c r="B1162" s="446" t="s">
        <v>1236</v>
      </c>
      <c r="C1162" s="88" t="s">
        <v>299</v>
      </c>
      <c r="D1162" s="151">
        <v>64142</v>
      </c>
      <c r="E1162" s="151">
        <v>56914</v>
      </c>
      <c r="F1162" s="39">
        <v>88.7</v>
      </c>
    </row>
    <row r="1163" spans="1:6" ht="18.75" customHeight="1">
      <c r="A1163" s="583"/>
      <c r="B1163" s="446"/>
      <c r="C1163" s="88" t="s">
        <v>300</v>
      </c>
      <c r="D1163" s="151">
        <v>64142</v>
      </c>
      <c r="E1163" s="151">
        <v>56914</v>
      </c>
      <c r="F1163" s="39">
        <v>88.7</v>
      </c>
    </row>
    <row r="1164" spans="1:6" ht="18.75" customHeight="1">
      <c r="A1164" s="583"/>
      <c r="B1164" s="446"/>
      <c r="C1164" s="88" t="s">
        <v>301</v>
      </c>
      <c r="D1164" s="236">
        <v>0</v>
      </c>
      <c r="E1164" s="236">
        <v>0</v>
      </c>
      <c r="F1164" s="236">
        <v>0</v>
      </c>
    </row>
    <row r="1165" spans="1:6" ht="18.75" customHeight="1">
      <c r="A1165" s="583"/>
      <c r="B1165" s="446"/>
      <c r="C1165" s="88" t="s">
        <v>302</v>
      </c>
      <c r="D1165" s="236">
        <v>0</v>
      </c>
      <c r="E1165" s="236">
        <v>0</v>
      </c>
      <c r="F1165" s="236">
        <v>0</v>
      </c>
    </row>
    <row r="1166" spans="1:6" ht="18.75" customHeight="1">
      <c r="A1166" s="583"/>
      <c r="B1166" s="446"/>
      <c r="C1166" s="88" t="s">
        <v>303</v>
      </c>
      <c r="D1166" s="236">
        <v>0</v>
      </c>
      <c r="E1166" s="236">
        <v>0</v>
      </c>
      <c r="F1166" s="236">
        <v>0</v>
      </c>
    </row>
    <row r="1167" spans="1:6" ht="18.75" customHeight="1">
      <c r="A1167" s="583" t="s">
        <v>3</v>
      </c>
      <c r="B1167" s="584" t="s">
        <v>1237</v>
      </c>
      <c r="C1167" s="88" t="s">
        <v>299</v>
      </c>
      <c r="D1167" s="151">
        <v>64142</v>
      </c>
      <c r="E1167" s="151">
        <v>56914</v>
      </c>
      <c r="F1167" s="39">
        <v>88.7</v>
      </c>
    </row>
    <row r="1168" spans="1:6" ht="18.75" customHeight="1">
      <c r="A1168" s="583"/>
      <c r="B1168" s="584"/>
      <c r="C1168" s="88" t="s">
        <v>300</v>
      </c>
      <c r="D1168" s="151">
        <v>64142</v>
      </c>
      <c r="E1168" s="151">
        <v>56914</v>
      </c>
      <c r="F1168" s="39">
        <v>88.7</v>
      </c>
    </row>
    <row r="1169" spans="1:6" ht="18.75" customHeight="1">
      <c r="A1169" s="583"/>
      <c r="B1169" s="584"/>
      <c r="C1169" s="88" t="s">
        <v>301</v>
      </c>
      <c r="D1169" s="236">
        <v>0</v>
      </c>
      <c r="E1169" s="236">
        <v>0</v>
      </c>
      <c r="F1169" s="236">
        <v>0</v>
      </c>
    </row>
    <row r="1170" spans="1:6" ht="18.75" customHeight="1">
      <c r="A1170" s="583"/>
      <c r="B1170" s="584"/>
      <c r="C1170" s="88" t="s">
        <v>302</v>
      </c>
      <c r="D1170" s="236">
        <v>0</v>
      </c>
      <c r="E1170" s="236">
        <v>0</v>
      </c>
      <c r="F1170" s="236">
        <v>0</v>
      </c>
    </row>
    <row r="1171" spans="1:6" ht="18.75" customHeight="1">
      <c r="A1171" s="583"/>
      <c r="B1171" s="584"/>
      <c r="C1171" s="88" t="s">
        <v>303</v>
      </c>
      <c r="D1171" s="236">
        <v>0</v>
      </c>
      <c r="E1171" s="236">
        <v>0</v>
      </c>
      <c r="F1171" s="236">
        <v>0</v>
      </c>
    </row>
    <row r="1172" spans="1:6" ht="20.25" customHeight="1">
      <c r="A1172" s="583" t="s">
        <v>269</v>
      </c>
      <c r="B1172" s="446" t="s">
        <v>1238</v>
      </c>
      <c r="C1172" s="88" t="s">
        <v>299</v>
      </c>
      <c r="D1172" s="151">
        <v>34456.7</v>
      </c>
      <c r="E1172" s="151">
        <v>31338.8</v>
      </c>
      <c r="F1172" s="39">
        <v>90.95</v>
      </c>
    </row>
    <row r="1173" spans="1:6" ht="21" customHeight="1">
      <c r="A1173" s="583"/>
      <c r="B1173" s="446"/>
      <c r="C1173" s="88" t="s">
        <v>300</v>
      </c>
      <c r="D1173" s="151">
        <v>34456.7</v>
      </c>
      <c r="E1173" s="151">
        <v>31338.8</v>
      </c>
      <c r="F1173" s="39">
        <v>90.95</v>
      </c>
    </row>
    <row r="1174" spans="1:6" ht="18.75" customHeight="1">
      <c r="A1174" s="583"/>
      <c r="B1174" s="446"/>
      <c r="C1174" s="88" t="s">
        <v>301</v>
      </c>
      <c r="D1174" s="236">
        <v>0</v>
      </c>
      <c r="E1174" s="236">
        <v>0</v>
      </c>
      <c r="F1174" s="236">
        <v>0</v>
      </c>
    </row>
    <row r="1175" spans="1:6" ht="18.75" customHeight="1">
      <c r="A1175" s="583"/>
      <c r="B1175" s="446"/>
      <c r="C1175" s="88" t="s">
        <v>302</v>
      </c>
      <c r="D1175" s="236">
        <v>0</v>
      </c>
      <c r="E1175" s="236">
        <v>0</v>
      </c>
      <c r="F1175" s="236">
        <v>0</v>
      </c>
    </row>
    <row r="1176" spans="1:6" ht="20.25" customHeight="1">
      <c r="A1176" s="583"/>
      <c r="B1176" s="446"/>
      <c r="C1176" s="88" t="s">
        <v>303</v>
      </c>
      <c r="D1176" s="236">
        <v>0</v>
      </c>
      <c r="E1176" s="236">
        <v>0</v>
      </c>
      <c r="F1176" s="236">
        <v>0</v>
      </c>
    </row>
    <row r="1177" spans="1:6" ht="18.75" customHeight="1">
      <c r="A1177" s="583" t="s">
        <v>271</v>
      </c>
      <c r="B1177" s="584" t="s">
        <v>1239</v>
      </c>
      <c r="C1177" s="88" t="s">
        <v>299</v>
      </c>
      <c r="D1177" s="151">
        <v>34456.7</v>
      </c>
      <c r="E1177" s="151">
        <v>31338.8</v>
      </c>
      <c r="F1177" s="39">
        <v>90.95</v>
      </c>
    </row>
    <row r="1178" spans="1:6" ht="18.75" customHeight="1">
      <c r="A1178" s="587"/>
      <c r="B1178" s="584"/>
      <c r="C1178" s="88" t="s">
        <v>300</v>
      </c>
      <c r="D1178" s="151">
        <v>34456.7</v>
      </c>
      <c r="E1178" s="151">
        <v>31338.8</v>
      </c>
      <c r="F1178" s="39">
        <v>90.95</v>
      </c>
    </row>
    <row r="1179" spans="1:6" ht="18.75" customHeight="1">
      <c r="A1179" s="587"/>
      <c r="B1179" s="584"/>
      <c r="C1179" s="88" t="s">
        <v>301</v>
      </c>
      <c r="D1179" s="236">
        <v>0</v>
      </c>
      <c r="E1179" s="236">
        <v>0</v>
      </c>
      <c r="F1179" s="236">
        <v>0</v>
      </c>
    </row>
    <row r="1180" spans="1:6" ht="18" customHeight="1">
      <c r="A1180" s="587"/>
      <c r="B1180" s="584"/>
      <c r="C1180" s="88" t="s">
        <v>302</v>
      </c>
      <c r="D1180" s="236">
        <v>0</v>
      </c>
      <c r="E1180" s="236">
        <v>0</v>
      </c>
      <c r="F1180" s="236">
        <v>0</v>
      </c>
    </row>
    <row r="1181" spans="1:6" ht="20.25" customHeight="1">
      <c r="A1181" s="587"/>
      <c r="B1181" s="584"/>
      <c r="C1181" s="88" t="s">
        <v>303</v>
      </c>
      <c r="D1181" s="236">
        <v>0</v>
      </c>
      <c r="E1181" s="236">
        <v>0</v>
      </c>
      <c r="F1181" s="236">
        <v>0</v>
      </c>
    </row>
    <row r="1182" spans="1:6" s="142" customFormat="1" ht="17.25" customHeight="1">
      <c r="A1182" s="634"/>
      <c r="B1182" s="635"/>
      <c r="C1182" s="627"/>
      <c r="D1182" s="627"/>
      <c r="E1182" s="627"/>
      <c r="F1182" s="627"/>
    </row>
    <row r="1183" spans="1:8" s="405" customFormat="1" ht="15.75">
      <c r="A1183" s="647" t="s">
        <v>262</v>
      </c>
      <c r="B1183" s="631" t="s">
        <v>1295</v>
      </c>
      <c r="C1183" s="648" t="s">
        <v>299</v>
      </c>
      <c r="D1183" s="649">
        <v>455205.17</v>
      </c>
      <c r="E1183" s="650">
        <v>452424.13</v>
      </c>
      <c r="F1183" s="651">
        <v>99.39</v>
      </c>
      <c r="H1183" s="406"/>
    </row>
    <row r="1184" spans="1:8" s="405" customFormat="1" ht="15.75">
      <c r="A1184" s="647"/>
      <c r="B1184" s="631"/>
      <c r="C1184" s="648" t="s">
        <v>300</v>
      </c>
      <c r="D1184" s="649">
        <v>253179.67</v>
      </c>
      <c r="E1184" s="650">
        <v>250398.66</v>
      </c>
      <c r="F1184" s="651">
        <v>98.9</v>
      </c>
      <c r="H1184" s="406"/>
    </row>
    <row r="1185" spans="1:8" s="405" customFormat="1" ht="15.75">
      <c r="A1185" s="647"/>
      <c r="B1185" s="631"/>
      <c r="C1185" s="648" t="s">
        <v>302</v>
      </c>
      <c r="D1185" s="649">
        <v>8310</v>
      </c>
      <c r="E1185" s="650">
        <v>8310</v>
      </c>
      <c r="F1185" s="651">
        <v>100</v>
      </c>
      <c r="H1185" s="406"/>
    </row>
    <row r="1186" spans="1:8" s="405" customFormat="1" ht="15.75">
      <c r="A1186" s="647"/>
      <c r="B1186" s="631"/>
      <c r="C1186" s="648" t="s">
        <v>1296</v>
      </c>
      <c r="D1186" s="649">
        <v>128425</v>
      </c>
      <c r="E1186" s="650">
        <v>128425</v>
      </c>
      <c r="F1186" s="651">
        <v>100</v>
      </c>
      <c r="H1186" s="406"/>
    </row>
    <row r="1187" spans="1:8" s="405" customFormat="1" ht="15.75">
      <c r="A1187" s="647"/>
      <c r="B1187" s="631"/>
      <c r="C1187" s="648" t="s">
        <v>303</v>
      </c>
      <c r="D1187" s="652" t="s">
        <v>1297</v>
      </c>
      <c r="E1187" s="650">
        <v>65290.47</v>
      </c>
      <c r="F1187" s="651">
        <v>100</v>
      </c>
      <c r="H1187" s="407"/>
    </row>
    <row r="1188" spans="1:8" ht="15.75">
      <c r="A1188" s="585" t="s">
        <v>1298</v>
      </c>
      <c r="B1188" s="529" t="s">
        <v>1299</v>
      </c>
      <c r="C1188" s="157" t="s">
        <v>299</v>
      </c>
      <c r="D1188" s="395">
        <v>428887.57</v>
      </c>
      <c r="E1188" s="396">
        <v>426418.802</v>
      </c>
      <c r="F1188" s="41">
        <v>99.42</v>
      </c>
      <c r="H1188" s="276"/>
    </row>
    <row r="1189" spans="1:8" ht="15.75">
      <c r="A1189" s="585"/>
      <c r="B1189" s="529"/>
      <c r="C1189" s="157" t="s">
        <v>300</v>
      </c>
      <c r="D1189" s="395">
        <v>226862.07</v>
      </c>
      <c r="E1189" s="396">
        <v>224393.3</v>
      </c>
      <c r="F1189" s="41">
        <v>98.31</v>
      </c>
      <c r="H1189" s="398"/>
    </row>
    <row r="1190" spans="1:8" ht="15.75">
      <c r="A1190" s="585"/>
      <c r="B1190" s="529"/>
      <c r="C1190" s="157" t="s">
        <v>302</v>
      </c>
      <c r="D1190" s="395">
        <v>8310</v>
      </c>
      <c r="E1190" s="396">
        <v>8310</v>
      </c>
      <c r="F1190" s="41">
        <v>100</v>
      </c>
      <c r="H1190" s="397"/>
    </row>
    <row r="1191" spans="1:8" ht="15.75">
      <c r="A1191" s="585"/>
      <c r="B1191" s="529"/>
      <c r="C1191" s="157" t="s">
        <v>1296</v>
      </c>
      <c r="D1191" s="395">
        <v>128425</v>
      </c>
      <c r="E1191" s="396">
        <v>128425</v>
      </c>
      <c r="F1191" s="41">
        <v>100</v>
      </c>
      <c r="H1191" s="397"/>
    </row>
    <row r="1192" spans="1:8" ht="15.75">
      <c r="A1192" s="585"/>
      <c r="B1192" s="529"/>
      <c r="C1192" s="157" t="s">
        <v>303</v>
      </c>
      <c r="D1192" s="62" t="s">
        <v>1297</v>
      </c>
      <c r="E1192" s="396">
        <v>65290.47</v>
      </c>
      <c r="F1192" s="41">
        <v>100</v>
      </c>
      <c r="H1192" s="397"/>
    </row>
    <row r="1193" spans="1:8" ht="15.75">
      <c r="A1193" s="585" t="s">
        <v>1247</v>
      </c>
      <c r="B1193" s="529" t="s">
        <v>1300</v>
      </c>
      <c r="C1193" s="157" t="s">
        <v>299</v>
      </c>
      <c r="D1193" s="433">
        <v>8310</v>
      </c>
      <c r="E1193" s="396">
        <v>8310</v>
      </c>
      <c r="F1193" s="41">
        <v>100</v>
      </c>
      <c r="H1193" s="276"/>
    </row>
    <row r="1194" spans="1:8" ht="15.75">
      <c r="A1194" s="585"/>
      <c r="B1194" s="529"/>
      <c r="C1194" s="157" t="s">
        <v>300</v>
      </c>
      <c r="D1194" s="161">
        <v>0</v>
      </c>
      <c r="E1194" s="399">
        <v>0</v>
      </c>
      <c r="F1194" s="41"/>
      <c r="H1194" s="276"/>
    </row>
    <row r="1195" spans="1:6" ht="15.75">
      <c r="A1195" s="585"/>
      <c r="B1195" s="529"/>
      <c r="C1195" s="157" t="s">
        <v>302</v>
      </c>
      <c r="D1195" s="433">
        <v>8310</v>
      </c>
      <c r="E1195" s="396">
        <v>8310</v>
      </c>
      <c r="F1195" s="41">
        <v>100</v>
      </c>
    </row>
    <row r="1196" spans="1:6" ht="15.75">
      <c r="A1196" s="585"/>
      <c r="B1196" s="529"/>
      <c r="C1196" s="157" t="s">
        <v>1296</v>
      </c>
      <c r="D1196" s="161">
        <v>0</v>
      </c>
      <c r="E1196" s="399">
        <v>0</v>
      </c>
      <c r="F1196" s="41"/>
    </row>
    <row r="1197" spans="1:6" ht="15.75">
      <c r="A1197" s="585"/>
      <c r="B1197" s="529"/>
      <c r="C1197" s="157" t="s">
        <v>303</v>
      </c>
      <c r="D1197" s="161">
        <v>0</v>
      </c>
      <c r="E1197" s="399">
        <v>0</v>
      </c>
      <c r="F1197" s="41"/>
    </row>
    <row r="1198" spans="1:6" ht="15.75">
      <c r="A1198" s="585" t="s">
        <v>402</v>
      </c>
      <c r="B1198" s="529" t="s">
        <v>1301</v>
      </c>
      <c r="C1198" s="157" t="s">
        <v>299</v>
      </c>
      <c r="D1198" s="433">
        <v>8310</v>
      </c>
      <c r="E1198" s="396">
        <v>8310</v>
      </c>
      <c r="F1198" s="41">
        <v>100</v>
      </c>
    </row>
    <row r="1199" spans="1:6" ht="15.75">
      <c r="A1199" s="585"/>
      <c r="B1199" s="529"/>
      <c r="C1199" s="157" t="s">
        <v>300</v>
      </c>
      <c r="D1199" s="161">
        <v>0</v>
      </c>
      <c r="E1199" s="399">
        <v>0</v>
      </c>
      <c r="F1199" s="41"/>
    </row>
    <row r="1200" spans="1:7" ht="15.75">
      <c r="A1200" s="585"/>
      <c r="B1200" s="529"/>
      <c r="C1200" s="157" t="s">
        <v>302</v>
      </c>
      <c r="D1200" s="433">
        <v>8310</v>
      </c>
      <c r="E1200" s="396">
        <v>8310</v>
      </c>
      <c r="F1200" s="41">
        <v>100</v>
      </c>
      <c r="G1200" s="400"/>
    </row>
    <row r="1201" spans="1:6" ht="15.75">
      <c r="A1201" s="585"/>
      <c r="B1201" s="529"/>
      <c r="C1201" s="157" t="s">
        <v>1296</v>
      </c>
      <c r="D1201" s="161">
        <v>0</v>
      </c>
      <c r="E1201" s="399">
        <v>0</v>
      </c>
      <c r="F1201" s="41"/>
    </row>
    <row r="1202" spans="1:6" ht="15.75">
      <c r="A1202" s="585"/>
      <c r="B1202" s="529"/>
      <c r="C1202" s="157" t="s">
        <v>303</v>
      </c>
      <c r="D1202" s="161">
        <v>0</v>
      </c>
      <c r="E1202" s="399">
        <v>0</v>
      </c>
      <c r="F1202" s="41"/>
    </row>
    <row r="1203" spans="1:6" ht="15.75">
      <c r="A1203" s="582" t="s">
        <v>1249</v>
      </c>
      <c r="B1203" s="446" t="s">
        <v>1302</v>
      </c>
      <c r="C1203" s="40" t="s">
        <v>299</v>
      </c>
      <c r="D1203" s="401">
        <v>15371</v>
      </c>
      <c r="E1203" s="396">
        <v>12805.987</v>
      </c>
      <c r="F1203" s="41">
        <v>83.3</v>
      </c>
    </row>
    <row r="1204" spans="1:6" ht="15.75">
      <c r="A1204" s="582"/>
      <c r="B1204" s="446"/>
      <c r="C1204" s="40" t="s">
        <v>300</v>
      </c>
      <c r="D1204" s="401">
        <v>15371</v>
      </c>
      <c r="E1204" s="396">
        <v>12805.987</v>
      </c>
      <c r="F1204" s="41">
        <v>83.3</v>
      </c>
    </row>
    <row r="1205" spans="1:6" ht="15.75">
      <c r="A1205" s="582"/>
      <c r="B1205" s="446"/>
      <c r="C1205" s="40" t="s">
        <v>302</v>
      </c>
      <c r="D1205" s="41">
        <v>0</v>
      </c>
      <c r="E1205" s="399">
        <v>0</v>
      </c>
      <c r="F1205" s="41"/>
    </row>
    <row r="1206" spans="1:6" ht="15.75">
      <c r="A1206" s="582"/>
      <c r="B1206" s="446"/>
      <c r="C1206" s="40" t="s">
        <v>1296</v>
      </c>
      <c r="D1206" s="41">
        <v>0</v>
      </c>
      <c r="E1206" s="399">
        <v>0</v>
      </c>
      <c r="F1206" s="41"/>
    </row>
    <row r="1207" spans="1:6" ht="15.75">
      <c r="A1207" s="582"/>
      <c r="B1207" s="446"/>
      <c r="C1207" s="40" t="s">
        <v>303</v>
      </c>
      <c r="D1207" s="41">
        <v>0</v>
      </c>
      <c r="E1207" s="399">
        <v>0</v>
      </c>
      <c r="F1207" s="41"/>
    </row>
    <row r="1208" spans="1:6" ht="15.75">
      <c r="A1208" s="582" t="s">
        <v>404</v>
      </c>
      <c r="B1208" s="446" t="s">
        <v>1303</v>
      </c>
      <c r="C1208" s="40" t="s">
        <v>299</v>
      </c>
      <c r="D1208" s="401">
        <v>15371</v>
      </c>
      <c r="E1208" s="396">
        <v>12805.987</v>
      </c>
      <c r="F1208" s="41">
        <v>83.3</v>
      </c>
    </row>
    <row r="1209" spans="1:6" ht="15.75">
      <c r="A1209" s="582"/>
      <c r="B1209" s="446"/>
      <c r="C1209" s="40" t="s">
        <v>300</v>
      </c>
      <c r="D1209" s="402" t="s">
        <v>1304</v>
      </c>
      <c r="E1209" s="396">
        <v>12805.987</v>
      </c>
      <c r="F1209" s="41">
        <v>83.3</v>
      </c>
    </row>
    <row r="1210" spans="1:6" ht="15.75">
      <c r="A1210" s="582"/>
      <c r="B1210" s="446"/>
      <c r="C1210" s="40" t="s">
        <v>302</v>
      </c>
      <c r="D1210" s="41">
        <v>0</v>
      </c>
      <c r="E1210" s="399">
        <v>0</v>
      </c>
      <c r="F1210" s="41"/>
    </row>
    <row r="1211" spans="1:6" ht="15.75">
      <c r="A1211" s="582"/>
      <c r="B1211" s="446"/>
      <c r="C1211" s="40" t="s">
        <v>1296</v>
      </c>
      <c r="D1211" s="41">
        <v>0</v>
      </c>
      <c r="E1211" s="399">
        <v>0</v>
      </c>
      <c r="F1211" s="41"/>
    </row>
    <row r="1212" spans="1:6" ht="15.75">
      <c r="A1212" s="582"/>
      <c r="B1212" s="446"/>
      <c r="C1212" s="40" t="s">
        <v>303</v>
      </c>
      <c r="D1212" s="41">
        <v>0</v>
      </c>
      <c r="E1212" s="399">
        <v>0</v>
      </c>
      <c r="F1212" s="41"/>
    </row>
    <row r="1213" spans="1:6" ht="15.75">
      <c r="A1213" s="582" t="s">
        <v>1251</v>
      </c>
      <c r="B1213" s="446" t="s">
        <v>1305</v>
      </c>
      <c r="C1213" s="40" t="s">
        <v>299</v>
      </c>
      <c r="D1213" s="403">
        <v>128425</v>
      </c>
      <c r="E1213" s="396">
        <v>128425</v>
      </c>
      <c r="F1213" s="41">
        <v>100</v>
      </c>
    </row>
    <row r="1214" spans="1:6" ht="15.75">
      <c r="A1214" s="582"/>
      <c r="B1214" s="446"/>
      <c r="C1214" s="40" t="s">
        <v>300</v>
      </c>
      <c r="D1214" s="41">
        <v>0</v>
      </c>
      <c r="E1214" s="399">
        <v>0</v>
      </c>
      <c r="F1214" s="41"/>
    </row>
    <row r="1215" spans="1:6" ht="15.75">
      <c r="A1215" s="582"/>
      <c r="B1215" s="446"/>
      <c r="C1215" s="40" t="s">
        <v>302</v>
      </c>
      <c r="D1215" s="41">
        <v>0</v>
      </c>
      <c r="E1215" s="399">
        <v>0</v>
      </c>
      <c r="F1215" s="41"/>
    </row>
    <row r="1216" spans="1:6" ht="15.75">
      <c r="A1216" s="582"/>
      <c r="B1216" s="446"/>
      <c r="C1216" s="40" t="s">
        <v>1296</v>
      </c>
      <c r="D1216" s="403">
        <v>128425</v>
      </c>
      <c r="E1216" s="396">
        <v>128425</v>
      </c>
      <c r="F1216" s="41">
        <v>100</v>
      </c>
    </row>
    <row r="1217" spans="1:6" ht="15.75">
      <c r="A1217" s="582"/>
      <c r="B1217" s="446"/>
      <c r="C1217" s="40" t="s">
        <v>303</v>
      </c>
      <c r="D1217" s="41">
        <v>0</v>
      </c>
      <c r="E1217" s="396"/>
      <c r="F1217" s="41"/>
    </row>
    <row r="1218" spans="1:6" ht="15.75">
      <c r="A1218" s="582" t="s">
        <v>3</v>
      </c>
      <c r="B1218" s="446" t="s">
        <v>1306</v>
      </c>
      <c r="C1218" s="40" t="s">
        <v>299</v>
      </c>
      <c r="D1218" s="254" t="s">
        <v>1307</v>
      </c>
      <c r="E1218" s="396">
        <v>70000</v>
      </c>
      <c r="F1218" s="41">
        <v>100</v>
      </c>
    </row>
    <row r="1219" spans="1:6" ht="15.75">
      <c r="A1219" s="582"/>
      <c r="B1219" s="446"/>
      <c r="C1219" s="40" t="s">
        <v>300</v>
      </c>
      <c r="D1219" s="41">
        <v>0</v>
      </c>
      <c r="E1219" s="396">
        <v>0</v>
      </c>
      <c r="F1219" s="41"/>
    </row>
    <row r="1220" spans="1:6" ht="15.75">
      <c r="A1220" s="582"/>
      <c r="B1220" s="446"/>
      <c r="C1220" s="40" t="s">
        <v>302</v>
      </c>
      <c r="D1220" s="41">
        <v>0</v>
      </c>
      <c r="E1220" s="396">
        <v>0</v>
      </c>
      <c r="F1220" s="41"/>
    </row>
    <row r="1221" spans="1:6" ht="15.75">
      <c r="A1221" s="582"/>
      <c r="B1221" s="446"/>
      <c r="C1221" s="40" t="s">
        <v>1296</v>
      </c>
      <c r="D1221" s="254" t="s">
        <v>1307</v>
      </c>
      <c r="E1221" s="396">
        <v>70000</v>
      </c>
      <c r="F1221" s="41">
        <v>100</v>
      </c>
    </row>
    <row r="1222" spans="1:6" ht="15.75">
      <c r="A1222" s="582"/>
      <c r="B1222" s="446"/>
      <c r="C1222" s="40" t="s">
        <v>303</v>
      </c>
      <c r="D1222" s="41">
        <v>0</v>
      </c>
      <c r="E1222" s="396">
        <v>0</v>
      </c>
      <c r="F1222" s="41"/>
    </row>
    <row r="1223" spans="1:6" ht="15.75">
      <c r="A1223" s="582" t="s">
        <v>1308</v>
      </c>
      <c r="B1223" s="446" t="s">
        <v>1309</v>
      </c>
      <c r="C1223" s="40" t="s">
        <v>299</v>
      </c>
      <c r="D1223" s="254" t="s">
        <v>1310</v>
      </c>
      <c r="E1223" s="396">
        <v>28425</v>
      </c>
      <c r="F1223" s="41">
        <v>100</v>
      </c>
    </row>
    <row r="1224" spans="1:6" ht="15.75">
      <c r="A1224" s="582"/>
      <c r="B1224" s="446"/>
      <c r="C1224" s="40" t="s">
        <v>300</v>
      </c>
      <c r="D1224" s="41">
        <v>0</v>
      </c>
      <c r="E1224" s="396">
        <v>0</v>
      </c>
      <c r="F1224" s="41"/>
    </row>
    <row r="1225" spans="1:6" ht="15.75">
      <c r="A1225" s="582"/>
      <c r="B1225" s="446"/>
      <c r="C1225" s="40" t="s">
        <v>302</v>
      </c>
      <c r="D1225" s="41">
        <v>0</v>
      </c>
      <c r="E1225" s="396">
        <v>0</v>
      </c>
      <c r="F1225" s="41"/>
    </row>
    <row r="1226" spans="1:6" ht="15.75">
      <c r="A1226" s="582"/>
      <c r="B1226" s="446"/>
      <c r="C1226" s="40" t="s">
        <v>1296</v>
      </c>
      <c r="D1226" s="254" t="s">
        <v>1310</v>
      </c>
      <c r="E1226" s="396">
        <v>28425</v>
      </c>
      <c r="F1226" s="41">
        <v>100</v>
      </c>
    </row>
    <row r="1227" spans="1:6" ht="15.75">
      <c r="A1227" s="582"/>
      <c r="B1227" s="446"/>
      <c r="C1227" s="40" t="s">
        <v>303</v>
      </c>
      <c r="D1227" s="41">
        <v>0</v>
      </c>
      <c r="E1227" s="396">
        <v>0</v>
      </c>
      <c r="F1227" s="41"/>
    </row>
    <row r="1228" spans="1:6" ht="15.75">
      <c r="A1228" s="582" t="s">
        <v>1311</v>
      </c>
      <c r="B1228" s="446" t="s">
        <v>1312</v>
      </c>
      <c r="C1228" s="40" t="s">
        <v>299</v>
      </c>
      <c r="D1228" s="254" t="s">
        <v>1313</v>
      </c>
      <c r="E1228" s="396">
        <v>30000</v>
      </c>
      <c r="F1228" s="41">
        <v>100</v>
      </c>
    </row>
    <row r="1229" spans="1:6" ht="15.75">
      <c r="A1229" s="582"/>
      <c r="B1229" s="446"/>
      <c r="C1229" s="40" t="s">
        <v>300</v>
      </c>
      <c r="D1229" s="41">
        <v>0</v>
      </c>
      <c r="E1229" s="396">
        <v>0</v>
      </c>
      <c r="F1229" s="41"/>
    </row>
    <row r="1230" spans="1:6" ht="15.75">
      <c r="A1230" s="582"/>
      <c r="B1230" s="446"/>
      <c r="C1230" s="40" t="s">
        <v>302</v>
      </c>
      <c r="D1230" s="41">
        <v>0</v>
      </c>
      <c r="E1230" s="396">
        <v>0</v>
      </c>
      <c r="F1230" s="41"/>
    </row>
    <row r="1231" spans="1:6" ht="15.75">
      <c r="A1231" s="582"/>
      <c r="B1231" s="446"/>
      <c r="C1231" s="40" t="s">
        <v>1296</v>
      </c>
      <c r="D1231" s="254" t="s">
        <v>1313</v>
      </c>
      <c r="E1231" s="396">
        <v>30000</v>
      </c>
      <c r="F1231" s="41">
        <v>100</v>
      </c>
    </row>
    <row r="1232" spans="1:6" ht="15.75">
      <c r="A1232" s="582"/>
      <c r="B1232" s="446"/>
      <c r="C1232" s="40" t="s">
        <v>303</v>
      </c>
      <c r="D1232" s="41">
        <v>0</v>
      </c>
      <c r="E1232" s="396">
        <v>0</v>
      </c>
      <c r="F1232" s="41"/>
    </row>
    <row r="1233" spans="1:6" ht="15.75">
      <c r="A1233" s="582" t="s">
        <v>269</v>
      </c>
      <c r="B1233" s="446" t="s">
        <v>1314</v>
      </c>
      <c r="C1233" s="40" t="s">
        <v>299</v>
      </c>
      <c r="D1233" s="254" t="s">
        <v>1315</v>
      </c>
      <c r="E1233" s="396">
        <v>97612.24</v>
      </c>
      <c r="F1233" s="41">
        <v>100.1</v>
      </c>
    </row>
    <row r="1234" spans="1:6" ht="15.75">
      <c r="A1234" s="582"/>
      <c r="B1234" s="446"/>
      <c r="C1234" s="40" t="s">
        <v>300</v>
      </c>
      <c r="D1234" s="254" t="s">
        <v>1315</v>
      </c>
      <c r="E1234" s="396">
        <v>97612.236</v>
      </c>
      <c r="F1234" s="41">
        <v>100.1</v>
      </c>
    </row>
    <row r="1235" spans="1:6" ht="15.75">
      <c r="A1235" s="582"/>
      <c r="B1235" s="446"/>
      <c r="C1235" s="40" t="s">
        <v>302</v>
      </c>
      <c r="D1235" s="41">
        <v>0</v>
      </c>
      <c r="E1235" s="396"/>
      <c r="F1235" s="41"/>
    </row>
    <row r="1236" spans="1:6" ht="15.75">
      <c r="A1236" s="582"/>
      <c r="B1236" s="446"/>
      <c r="C1236" s="40" t="s">
        <v>1296</v>
      </c>
      <c r="D1236" s="41">
        <v>0</v>
      </c>
      <c r="E1236" s="396"/>
      <c r="F1236" s="41"/>
    </row>
    <row r="1237" spans="1:6" ht="15.75">
      <c r="A1237" s="582"/>
      <c r="B1237" s="446"/>
      <c r="C1237" s="40" t="s">
        <v>303</v>
      </c>
      <c r="D1237" s="41">
        <v>0</v>
      </c>
      <c r="E1237" s="396"/>
      <c r="F1237" s="41"/>
    </row>
    <row r="1238" spans="1:6" ht="15.75">
      <c r="A1238" s="582" t="s">
        <v>255</v>
      </c>
      <c r="B1238" s="446" t="s">
        <v>1316</v>
      </c>
      <c r="C1238" s="40" t="s">
        <v>299</v>
      </c>
      <c r="D1238" s="254" t="s">
        <v>1317</v>
      </c>
      <c r="E1238" s="396">
        <v>86249.883</v>
      </c>
      <c r="F1238" s="41">
        <v>100</v>
      </c>
    </row>
    <row r="1239" spans="1:6" ht="15.75">
      <c r="A1239" s="582"/>
      <c r="B1239" s="446"/>
      <c r="C1239" s="40" t="s">
        <v>300</v>
      </c>
      <c r="D1239" s="254" t="s">
        <v>1317</v>
      </c>
      <c r="E1239" s="396">
        <v>86249.883</v>
      </c>
      <c r="F1239" s="41">
        <v>100</v>
      </c>
    </row>
    <row r="1240" spans="1:6" ht="15.75">
      <c r="A1240" s="582"/>
      <c r="B1240" s="446"/>
      <c r="C1240" s="40" t="s">
        <v>302</v>
      </c>
      <c r="D1240" s="41">
        <v>0</v>
      </c>
      <c r="E1240" s="396"/>
      <c r="F1240" s="41"/>
    </row>
    <row r="1241" spans="1:6" ht="15.75">
      <c r="A1241" s="582"/>
      <c r="B1241" s="446"/>
      <c r="C1241" s="40" t="s">
        <v>1296</v>
      </c>
      <c r="D1241" s="41">
        <v>0</v>
      </c>
      <c r="E1241" s="396"/>
      <c r="F1241" s="41"/>
    </row>
    <row r="1242" spans="1:6" ht="15.75">
      <c r="A1242" s="582"/>
      <c r="B1242" s="446"/>
      <c r="C1242" s="40" t="s">
        <v>303</v>
      </c>
      <c r="D1242" s="41">
        <v>0</v>
      </c>
      <c r="E1242" s="396"/>
      <c r="F1242" s="41"/>
    </row>
    <row r="1243" spans="1:6" ht="15.75">
      <c r="A1243" s="582" t="s">
        <v>273</v>
      </c>
      <c r="B1243" s="446" t="s">
        <v>1318</v>
      </c>
      <c r="C1243" s="40" t="s">
        <v>299</v>
      </c>
      <c r="D1243" s="403">
        <v>10664</v>
      </c>
      <c r="E1243" s="396">
        <v>10663.13</v>
      </c>
      <c r="F1243" s="41">
        <v>100</v>
      </c>
    </row>
    <row r="1244" spans="1:6" ht="15.75">
      <c r="A1244" s="582"/>
      <c r="B1244" s="446"/>
      <c r="C1244" s="40" t="s">
        <v>300</v>
      </c>
      <c r="D1244" s="403">
        <v>10664</v>
      </c>
      <c r="E1244" s="396">
        <v>10663.13</v>
      </c>
      <c r="F1244" s="41">
        <v>100</v>
      </c>
    </row>
    <row r="1245" spans="1:6" ht="15.75">
      <c r="A1245" s="582"/>
      <c r="B1245" s="446"/>
      <c r="C1245" s="40" t="s">
        <v>302</v>
      </c>
      <c r="D1245" s="41">
        <v>0</v>
      </c>
      <c r="E1245" s="396">
        <v>0</v>
      </c>
      <c r="F1245" s="41"/>
    </row>
    <row r="1246" spans="1:6" ht="15.75">
      <c r="A1246" s="582"/>
      <c r="B1246" s="446"/>
      <c r="C1246" s="40" t="s">
        <v>1296</v>
      </c>
      <c r="D1246" s="41">
        <v>0</v>
      </c>
      <c r="E1246" s="396">
        <v>0</v>
      </c>
      <c r="F1246" s="41"/>
    </row>
    <row r="1247" spans="1:6" ht="15.75">
      <c r="A1247" s="582"/>
      <c r="B1247" s="446"/>
      <c r="C1247" s="40" t="s">
        <v>303</v>
      </c>
      <c r="D1247" s="41">
        <v>0</v>
      </c>
      <c r="E1247" s="396">
        <v>0</v>
      </c>
      <c r="F1247" s="41"/>
    </row>
    <row r="1248" spans="1:6" ht="15.75">
      <c r="A1248" s="582" t="s">
        <v>1319</v>
      </c>
      <c r="B1248" s="446" t="s">
        <v>1320</v>
      </c>
      <c r="C1248" s="40" t="s">
        <v>299</v>
      </c>
      <c r="D1248" s="404">
        <v>461</v>
      </c>
      <c r="E1248" s="396">
        <v>460.65</v>
      </c>
      <c r="F1248" s="41">
        <v>100</v>
      </c>
    </row>
    <row r="1249" spans="1:6" ht="15.75">
      <c r="A1249" s="582"/>
      <c r="B1249" s="446"/>
      <c r="C1249" s="40" t="s">
        <v>300</v>
      </c>
      <c r="D1249" s="404">
        <v>461</v>
      </c>
      <c r="E1249" s="396">
        <v>460.647</v>
      </c>
      <c r="F1249" s="41">
        <v>100</v>
      </c>
    </row>
    <row r="1250" spans="1:6" ht="15.75">
      <c r="A1250" s="582"/>
      <c r="B1250" s="446"/>
      <c r="C1250" s="40" t="s">
        <v>302</v>
      </c>
      <c r="D1250" s="396">
        <v>0</v>
      </c>
      <c r="E1250" s="396">
        <v>0</v>
      </c>
      <c r="F1250" s="41"/>
    </row>
    <row r="1251" spans="1:6" ht="15.75">
      <c r="A1251" s="582"/>
      <c r="B1251" s="446"/>
      <c r="C1251" s="40" t="s">
        <v>1296</v>
      </c>
      <c r="D1251" s="396">
        <v>0</v>
      </c>
      <c r="E1251" s="396">
        <v>0</v>
      </c>
      <c r="F1251" s="41"/>
    </row>
    <row r="1252" spans="1:6" ht="15.75">
      <c r="A1252" s="582"/>
      <c r="B1252" s="446"/>
      <c r="C1252" s="40" t="s">
        <v>303</v>
      </c>
      <c r="D1252" s="396">
        <v>0</v>
      </c>
      <c r="E1252" s="396">
        <v>0</v>
      </c>
      <c r="F1252" s="41"/>
    </row>
    <row r="1253" spans="1:6" ht="15.75">
      <c r="A1253" s="582" t="s">
        <v>1321</v>
      </c>
      <c r="B1253" s="446" t="s">
        <v>1322</v>
      </c>
      <c r="C1253" s="40" t="s">
        <v>299</v>
      </c>
      <c r="D1253" s="254">
        <v>140.98</v>
      </c>
      <c r="E1253" s="396">
        <v>238.576</v>
      </c>
      <c r="F1253" s="41">
        <v>169.3</v>
      </c>
    </row>
    <row r="1254" spans="1:6" ht="15.75">
      <c r="A1254" s="582"/>
      <c r="B1254" s="446"/>
      <c r="C1254" s="40" t="s">
        <v>300</v>
      </c>
      <c r="D1254" s="254">
        <v>140.98</v>
      </c>
      <c r="E1254" s="396">
        <v>238.576</v>
      </c>
      <c r="F1254" s="41">
        <v>169.3</v>
      </c>
    </row>
    <row r="1255" spans="1:6" ht="15.75">
      <c r="A1255" s="582"/>
      <c r="B1255" s="446"/>
      <c r="C1255" s="40" t="s">
        <v>302</v>
      </c>
      <c r="D1255" s="396">
        <v>0</v>
      </c>
      <c r="E1255" s="396">
        <v>0</v>
      </c>
      <c r="F1255" s="41"/>
    </row>
    <row r="1256" spans="1:6" ht="15.75">
      <c r="A1256" s="582"/>
      <c r="B1256" s="446"/>
      <c r="C1256" s="40" t="s">
        <v>1296</v>
      </c>
      <c r="D1256" s="396">
        <v>0</v>
      </c>
      <c r="E1256" s="396">
        <v>0</v>
      </c>
      <c r="F1256" s="41"/>
    </row>
    <row r="1257" spans="1:6" ht="15.75">
      <c r="A1257" s="582"/>
      <c r="B1257" s="446"/>
      <c r="C1257" s="40" t="s">
        <v>303</v>
      </c>
      <c r="D1257" s="396">
        <v>0</v>
      </c>
      <c r="E1257" s="396">
        <v>0</v>
      </c>
      <c r="F1257" s="41"/>
    </row>
    <row r="1258" spans="1:6" ht="15.75">
      <c r="A1258" s="582" t="s">
        <v>1323</v>
      </c>
      <c r="B1258" s="446" t="s">
        <v>1324</v>
      </c>
      <c r="C1258" s="40" t="s">
        <v>299</v>
      </c>
      <c r="D1258" s="254" t="s">
        <v>1325</v>
      </c>
      <c r="E1258" s="396">
        <v>109371.89</v>
      </c>
      <c r="F1258" s="41">
        <v>100</v>
      </c>
    </row>
    <row r="1259" spans="1:6" ht="15.75">
      <c r="A1259" s="582"/>
      <c r="B1259" s="446"/>
      <c r="C1259" s="40" t="s">
        <v>300</v>
      </c>
      <c r="D1259" s="254" t="s">
        <v>1325</v>
      </c>
      <c r="E1259" s="396">
        <v>109371.89</v>
      </c>
      <c r="F1259" s="41">
        <v>100</v>
      </c>
    </row>
    <row r="1260" spans="1:6" ht="15.75">
      <c r="A1260" s="582"/>
      <c r="B1260" s="446"/>
      <c r="C1260" s="40" t="s">
        <v>302</v>
      </c>
      <c r="D1260" s="396">
        <v>0</v>
      </c>
      <c r="E1260" s="396">
        <v>0</v>
      </c>
      <c r="F1260" s="41"/>
    </row>
    <row r="1261" spans="1:6" ht="15.75">
      <c r="A1261" s="582"/>
      <c r="B1261" s="446"/>
      <c r="C1261" s="40" t="s">
        <v>1296</v>
      </c>
      <c r="D1261" s="396">
        <v>0</v>
      </c>
      <c r="E1261" s="396">
        <v>0</v>
      </c>
      <c r="F1261" s="41"/>
    </row>
    <row r="1262" spans="1:6" ht="15.75">
      <c r="A1262" s="582"/>
      <c r="B1262" s="446"/>
      <c r="C1262" s="40" t="s">
        <v>303</v>
      </c>
      <c r="D1262" s="396">
        <v>0</v>
      </c>
      <c r="E1262" s="396">
        <v>0</v>
      </c>
      <c r="F1262" s="41"/>
    </row>
    <row r="1263" spans="1:6" ht="15.75">
      <c r="A1263" s="582" t="s">
        <v>1326</v>
      </c>
      <c r="B1263" s="446" t="s">
        <v>1327</v>
      </c>
      <c r="C1263" s="40" t="s">
        <v>299</v>
      </c>
      <c r="D1263" s="403">
        <v>109371.89</v>
      </c>
      <c r="E1263" s="396">
        <v>109371.89</v>
      </c>
      <c r="F1263" s="41">
        <v>100</v>
      </c>
    </row>
    <row r="1264" spans="1:6" ht="15.75">
      <c r="A1264" s="582"/>
      <c r="B1264" s="446"/>
      <c r="C1264" s="40" t="s">
        <v>300</v>
      </c>
      <c r="D1264" s="403">
        <v>109371.89</v>
      </c>
      <c r="E1264" s="396">
        <v>109371.89</v>
      </c>
      <c r="F1264" s="41">
        <v>100</v>
      </c>
    </row>
    <row r="1265" spans="1:6" ht="15.75">
      <c r="A1265" s="582"/>
      <c r="B1265" s="446"/>
      <c r="C1265" s="40" t="s">
        <v>302</v>
      </c>
      <c r="D1265" s="396">
        <v>0</v>
      </c>
      <c r="E1265" s="396">
        <v>0</v>
      </c>
      <c r="F1265" s="41"/>
    </row>
    <row r="1266" spans="1:6" ht="15.75">
      <c r="A1266" s="582"/>
      <c r="B1266" s="446"/>
      <c r="C1266" s="40" t="s">
        <v>1296</v>
      </c>
      <c r="D1266" s="396">
        <v>0</v>
      </c>
      <c r="E1266" s="396">
        <v>0</v>
      </c>
      <c r="F1266" s="41"/>
    </row>
    <row r="1267" spans="1:6" ht="15.75">
      <c r="A1267" s="582"/>
      <c r="B1267" s="446"/>
      <c r="C1267" s="40" t="s">
        <v>303</v>
      </c>
      <c r="D1267" s="396">
        <v>0</v>
      </c>
      <c r="E1267" s="396">
        <v>0</v>
      </c>
      <c r="F1267" s="41"/>
    </row>
    <row r="1268" spans="1:6" ht="15.75">
      <c r="A1268" s="582" t="s">
        <v>1328</v>
      </c>
      <c r="B1268" s="446" t="s">
        <v>1329</v>
      </c>
      <c r="C1268" s="40" t="s">
        <v>299</v>
      </c>
      <c r="D1268" s="254" t="s">
        <v>1297</v>
      </c>
      <c r="E1268" s="396">
        <v>65290.47</v>
      </c>
      <c r="F1268" s="41">
        <v>100</v>
      </c>
    </row>
    <row r="1269" spans="1:6" ht="15.75">
      <c r="A1269" s="582"/>
      <c r="B1269" s="446"/>
      <c r="C1269" s="40" t="s">
        <v>300</v>
      </c>
      <c r="D1269" s="396">
        <v>0</v>
      </c>
      <c r="E1269" s="396">
        <v>0</v>
      </c>
      <c r="F1269" s="41"/>
    </row>
    <row r="1270" spans="1:6" ht="15.75">
      <c r="A1270" s="582"/>
      <c r="B1270" s="446"/>
      <c r="C1270" s="40" t="s">
        <v>302</v>
      </c>
      <c r="D1270" s="396">
        <v>0</v>
      </c>
      <c r="E1270" s="396">
        <v>0</v>
      </c>
      <c r="F1270" s="41"/>
    </row>
    <row r="1271" spans="1:6" ht="15.75">
      <c r="A1271" s="582"/>
      <c r="B1271" s="446"/>
      <c r="C1271" s="40" t="s">
        <v>1296</v>
      </c>
      <c r="D1271" s="396">
        <v>0</v>
      </c>
      <c r="E1271" s="396">
        <v>0</v>
      </c>
      <c r="F1271" s="41"/>
    </row>
    <row r="1272" spans="1:6" ht="15.75">
      <c r="A1272" s="582"/>
      <c r="B1272" s="446"/>
      <c r="C1272" s="40" t="s">
        <v>303</v>
      </c>
      <c r="D1272" s="254" t="s">
        <v>1297</v>
      </c>
      <c r="E1272" s="396">
        <v>65290.47</v>
      </c>
      <c r="F1272" s="41">
        <v>100</v>
      </c>
    </row>
    <row r="1273" spans="1:6" ht="15.75">
      <c r="A1273" s="582" t="s">
        <v>776</v>
      </c>
      <c r="B1273" s="446" t="s">
        <v>1330</v>
      </c>
      <c r="C1273" s="40" t="s">
        <v>299</v>
      </c>
      <c r="D1273" s="254" t="s">
        <v>1297</v>
      </c>
      <c r="E1273" s="396">
        <v>65290.47</v>
      </c>
      <c r="F1273" s="41">
        <v>100</v>
      </c>
    </row>
    <row r="1274" spans="1:6" ht="15.75">
      <c r="A1274" s="582"/>
      <c r="B1274" s="446"/>
      <c r="C1274" s="40" t="s">
        <v>300</v>
      </c>
      <c r="D1274" s="396">
        <v>0</v>
      </c>
      <c r="E1274" s="396">
        <v>0</v>
      </c>
      <c r="F1274" s="41"/>
    </row>
    <row r="1275" spans="1:6" ht="15.75">
      <c r="A1275" s="582"/>
      <c r="B1275" s="446"/>
      <c r="C1275" s="40" t="s">
        <v>302</v>
      </c>
      <c r="D1275" s="396">
        <v>0</v>
      </c>
      <c r="E1275" s="396">
        <v>0</v>
      </c>
      <c r="F1275" s="41"/>
    </row>
    <row r="1276" spans="1:6" ht="15.75">
      <c r="A1276" s="582"/>
      <c r="B1276" s="446"/>
      <c r="C1276" s="40" t="s">
        <v>1296</v>
      </c>
      <c r="D1276" s="396">
        <v>0</v>
      </c>
      <c r="E1276" s="396">
        <v>0</v>
      </c>
      <c r="F1276" s="41"/>
    </row>
    <row r="1277" spans="1:6" ht="15.75">
      <c r="A1277" s="582"/>
      <c r="B1277" s="446"/>
      <c r="C1277" s="40" t="s">
        <v>303</v>
      </c>
      <c r="D1277" s="254" t="s">
        <v>1297</v>
      </c>
      <c r="E1277" s="396">
        <v>65290.47</v>
      </c>
      <c r="F1277" s="41">
        <v>100</v>
      </c>
    </row>
    <row r="1278" spans="1:6" ht="15.75">
      <c r="A1278" s="582" t="s">
        <v>1181</v>
      </c>
      <c r="B1278" s="446" t="s">
        <v>1331</v>
      </c>
      <c r="C1278" s="40" t="s">
        <v>299</v>
      </c>
      <c r="D1278" s="254">
        <v>4603.31</v>
      </c>
      <c r="E1278" s="396">
        <v>4603.219</v>
      </c>
      <c r="F1278" s="41">
        <v>100</v>
      </c>
    </row>
    <row r="1279" spans="1:6" ht="15.75">
      <c r="A1279" s="582"/>
      <c r="B1279" s="446"/>
      <c r="C1279" s="40" t="s">
        <v>300</v>
      </c>
      <c r="D1279" s="254">
        <v>4603.31</v>
      </c>
      <c r="E1279" s="396">
        <v>4603.219</v>
      </c>
      <c r="F1279" s="41">
        <v>100</v>
      </c>
    </row>
    <row r="1280" spans="1:6" ht="15.75">
      <c r="A1280" s="582"/>
      <c r="B1280" s="446"/>
      <c r="C1280" s="40" t="s">
        <v>302</v>
      </c>
      <c r="D1280" s="396">
        <v>0</v>
      </c>
      <c r="E1280" s="396">
        <v>0</v>
      </c>
      <c r="F1280" s="41"/>
    </row>
    <row r="1281" spans="1:6" ht="15.75">
      <c r="A1281" s="582"/>
      <c r="B1281" s="446"/>
      <c r="C1281" s="40" t="s">
        <v>1296</v>
      </c>
      <c r="D1281" s="396">
        <v>0</v>
      </c>
      <c r="E1281" s="396">
        <v>0</v>
      </c>
      <c r="F1281" s="41"/>
    </row>
    <row r="1282" spans="1:6" ht="15.75">
      <c r="A1282" s="582"/>
      <c r="B1282" s="446"/>
      <c r="C1282" s="40" t="s">
        <v>303</v>
      </c>
      <c r="D1282" s="396">
        <v>0</v>
      </c>
      <c r="E1282" s="396">
        <v>0</v>
      </c>
      <c r="F1282" s="41"/>
    </row>
    <row r="1283" spans="1:6" ht="15.75">
      <c r="A1283" s="582" t="s">
        <v>1170</v>
      </c>
      <c r="B1283" s="446" t="s">
        <v>1332</v>
      </c>
      <c r="C1283" s="40" t="s">
        <v>299</v>
      </c>
      <c r="D1283" s="254" t="s">
        <v>1333</v>
      </c>
      <c r="E1283" s="396">
        <v>4603.219</v>
      </c>
      <c r="F1283" s="41">
        <v>100</v>
      </c>
    </row>
    <row r="1284" spans="1:6" ht="15.75">
      <c r="A1284" s="582"/>
      <c r="B1284" s="446"/>
      <c r="C1284" s="40" t="s">
        <v>300</v>
      </c>
      <c r="D1284" s="254" t="s">
        <v>1333</v>
      </c>
      <c r="E1284" s="396">
        <v>4603.219</v>
      </c>
      <c r="F1284" s="41">
        <v>100</v>
      </c>
    </row>
    <row r="1285" spans="1:6" ht="15.75">
      <c r="A1285" s="582"/>
      <c r="B1285" s="446"/>
      <c r="C1285" s="40" t="s">
        <v>302</v>
      </c>
      <c r="D1285" s="396">
        <v>0</v>
      </c>
      <c r="E1285" s="396">
        <v>0</v>
      </c>
      <c r="F1285" s="41"/>
    </row>
    <row r="1286" spans="1:6" ht="15.75">
      <c r="A1286" s="582"/>
      <c r="B1286" s="446"/>
      <c r="C1286" s="40" t="s">
        <v>1296</v>
      </c>
      <c r="D1286" s="396">
        <v>0</v>
      </c>
      <c r="E1286" s="396">
        <v>0</v>
      </c>
      <c r="F1286" s="41"/>
    </row>
    <row r="1287" spans="1:6" ht="15.75">
      <c r="A1287" s="582"/>
      <c r="B1287" s="446"/>
      <c r="C1287" s="40" t="s">
        <v>303</v>
      </c>
      <c r="D1287" s="396">
        <v>0</v>
      </c>
      <c r="E1287" s="396">
        <v>0</v>
      </c>
      <c r="F1287" s="41"/>
    </row>
    <row r="1288" spans="1:6" ht="15.75">
      <c r="A1288" s="582" t="s">
        <v>1334</v>
      </c>
      <c r="B1288" s="446" t="s">
        <v>1335</v>
      </c>
      <c r="C1288" s="40" t="s">
        <v>299</v>
      </c>
      <c r="D1288" s="403">
        <v>26317.6</v>
      </c>
      <c r="E1288" s="396">
        <v>26005.332</v>
      </c>
      <c r="F1288" s="41">
        <v>98.81</v>
      </c>
    </row>
    <row r="1289" spans="1:6" ht="15.75">
      <c r="A1289" s="582"/>
      <c r="B1289" s="446"/>
      <c r="C1289" s="40" t="s">
        <v>300</v>
      </c>
      <c r="D1289" s="403">
        <v>26317.6</v>
      </c>
      <c r="E1289" s="396">
        <v>26005.33</v>
      </c>
      <c r="F1289" s="41">
        <v>98.81</v>
      </c>
    </row>
    <row r="1290" spans="1:6" ht="15.75">
      <c r="A1290" s="582"/>
      <c r="B1290" s="446"/>
      <c r="C1290" s="40" t="s">
        <v>302</v>
      </c>
      <c r="D1290" s="396">
        <v>0</v>
      </c>
      <c r="E1290" s="396">
        <v>0</v>
      </c>
      <c r="F1290" s="41"/>
    </row>
    <row r="1291" spans="1:6" ht="15.75">
      <c r="A1291" s="582"/>
      <c r="B1291" s="446"/>
      <c r="C1291" s="40" t="s">
        <v>1296</v>
      </c>
      <c r="D1291" s="396">
        <v>0</v>
      </c>
      <c r="E1291" s="396">
        <v>0</v>
      </c>
      <c r="F1291" s="41"/>
    </row>
    <row r="1292" spans="1:6" ht="15.75">
      <c r="A1292" s="582"/>
      <c r="B1292" s="446"/>
      <c r="C1292" s="40" t="s">
        <v>303</v>
      </c>
      <c r="D1292" s="396">
        <v>0</v>
      </c>
      <c r="E1292" s="396">
        <v>0</v>
      </c>
      <c r="F1292" s="41"/>
    </row>
    <row r="1293" spans="1:6" ht="15.75">
      <c r="A1293" s="582" t="s">
        <v>1336</v>
      </c>
      <c r="B1293" s="446" t="s">
        <v>1337</v>
      </c>
      <c r="C1293" s="40" t="s">
        <v>299</v>
      </c>
      <c r="D1293" s="403">
        <v>26317.6</v>
      </c>
      <c r="E1293" s="396">
        <v>26005.332</v>
      </c>
      <c r="F1293" s="41">
        <v>98.81</v>
      </c>
    </row>
    <row r="1294" spans="1:6" ht="15.75">
      <c r="A1294" s="582"/>
      <c r="B1294" s="446"/>
      <c r="C1294" s="40" t="s">
        <v>300</v>
      </c>
      <c r="D1294" s="403">
        <v>26317.6</v>
      </c>
      <c r="E1294" s="396">
        <v>26005.332</v>
      </c>
      <c r="F1294" s="41">
        <v>98.81</v>
      </c>
    </row>
    <row r="1295" spans="1:6" ht="15.75">
      <c r="A1295" s="582"/>
      <c r="B1295" s="446"/>
      <c r="C1295" s="40" t="s">
        <v>302</v>
      </c>
      <c r="D1295" s="396">
        <v>0</v>
      </c>
      <c r="E1295" s="396">
        <v>0</v>
      </c>
      <c r="F1295" s="41"/>
    </row>
    <row r="1296" spans="1:6" ht="15.75">
      <c r="A1296" s="582"/>
      <c r="B1296" s="446"/>
      <c r="C1296" s="40" t="s">
        <v>1296</v>
      </c>
      <c r="D1296" s="396">
        <v>0</v>
      </c>
      <c r="E1296" s="396">
        <v>0</v>
      </c>
      <c r="F1296" s="41"/>
    </row>
    <row r="1297" spans="1:6" ht="15.75">
      <c r="A1297" s="582"/>
      <c r="B1297" s="446"/>
      <c r="C1297" s="40" t="s">
        <v>303</v>
      </c>
      <c r="D1297" s="396">
        <v>0</v>
      </c>
      <c r="E1297" s="396">
        <v>0</v>
      </c>
      <c r="F1297" s="41"/>
    </row>
    <row r="1298" spans="1:6" s="142" customFormat="1" ht="15" customHeight="1">
      <c r="A1298" s="634"/>
      <c r="B1298" s="635"/>
      <c r="C1298" s="627"/>
      <c r="D1298" s="627"/>
      <c r="E1298" s="627"/>
      <c r="F1298" s="627"/>
    </row>
    <row r="1299" spans="1:6" ht="19.5" customHeight="1">
      <c r="A1299" s="636" t="s">
        <v>201</v>
      </c>
      <c r="B1299" s="637" t="s">
        <v>296</v>
      </c>
      <c r="C1299" s="638" t="s">
        <v>1172</v>
      </c>
      <c r="D1299" s="639">
        <f>D1304+D1309+D1314+D1319+D1324+D1329+D1334</f>
        <v>11321.7</v>
      </c>
      <c r="E1299" s="640">
        <f>E1304+E1309+E1314+E1319+E1324+E1329+E1334</f>
        <v>11203.519999999999</v>
      </c>
      <c r="F1299" s="641">
        <f>E1299/D1299*100</f>
        <v>98.9561638269871</v>
      </c>
    </row>
    <row r="1300" spans="1:6" ht="15.75">
      <c r="A1300" s="636"/>
      <c r="B1300" s="637"/>
      <c r="C1300" s="642" t="s">
        <v>300</v>
      </c>
      <c r="D1300" s="643">
        <v>11321.7</v>
      </c>
      <c r="E1300" s="644">
        <v>11203.52</v>
      </c>
      <c r="F1300" s="641">
        <f>E1300/D1300*100</f>
        <v>98.95616382698711</v>
      </c>
    </row>
    <row r="1301" spans="1:6" ht="15.75">
      <c r="A1301" s="636"/>
      <c r="B1301" s="637"/>
      <c r="C1301" s="642" t="s">
        <v>301</v>
      </c>
      <c r="D1301" s="645" t="s">
        <v>1174</v>
      </c>
      <c r="E1301" s="646" t="s">
        <v>1174</v>
      </c>
      <c r="F1301" s="646" t="s">
        <v>1174</v>
      </c>
    </row>
    <row r="1302" spans="1:6" ht="16.5" customHeight="1">
      <c r="A1302" s="636"/>
      <c r="B1302" s="637"/>
      <c r="C1302" s="642" t="s">
        <v>302</v>
      </c>
      <c r="D1302" s="645" t="s">
        <v>1174</v>
      </c>
      <c r="E1302" s="646" t="s">
        <v>1174</v>
      </c>
      <c r="F1302" s="646" t="s">
        <v>1174</v>
      </c>
    </row>
    <row r="1303" spans="1:6" ht="15.75">
      <c r="A1303" s="636"/>
      <c r="B1303" s="637"/>
      <c r="C1303" s="642" t="s">
        <v>303</v>
      </c>
      <c r="D1303" s="645" t="s">
        <v>1174</v>
      </c>
      <c r="E1303" s="646" t="s">
        <v>1174</v>
      </c>
      <c r="F1303" s="646" t="s">
        <v>1174</v>
      </c>
    </row>
    <row r="1304" spans="1:6" ht="27.75" customHeight="1">
      <c r="A1304" s="600" t="s">
        <v>1173</v>
      </c>
      <c r="B1304" s="602" t="s">
        <v>164</v>
      </c>
      <c r="C1304" s="423" t="s">
        <v>1172</v>
      </c>
      <c r="D1304" s="424">
        <v>1114</v>
      </c>
      <c r="E1304" s="425">
        <v>1076.661</v>
      </c>
      <c r="F1304" s="426">
        <f>E1304/D1304*100</f>
        <v>96.64820466786355</v>
      </c>
    </row>
    <row r="1305" spans="1:6" ht="15.75">
      <c r="A1305" s="600"/>
      <c r="B1305" s="602"/>
      <c r="C1305" s="427" t="s">
        <v>300</v>
      </c>
      <c r="D1305" s="424">
        <v>1114</v>
      </c>
      <c r="E1305" s="425">
        <v>1076.661</v>
      </c>
      <c r="F1305" s="426">
        <f>E1305/D1305*100</f>
        <v>96.64820466786355</v>
      </c>
    </row>
    <row r="1306" spans="1:6" ht="15.75">
      <c r="A1306" s="600"/>
      <c r="B1306" s="602"/>
      <c r="C1306" s="427" t="s">
        <v>301</v>
      </c>
      <c r="D1306" s="428" t="s">
        <v>1174</v>
      </c>
      <c r="E1306" s="429" t="s">
        <v>1174</v>
      </c>
      <c r="F1306" s="429" t="s">
        <v>1174</v>
      </c>
    </row>
    <row r="1307" spans="1:6" ht="15" customHeight="1">
      <c r="A1307" s="600"/>
      <c r="B1307" s="602"/>
      <c r="C1307" s="427" t="s">
        <v>302</v>
      </c>
      <c r="D1307" s="428" t="s">
        <v>1174</v>
      </c>
      <c r="E1307" s="429" t="s">
        <v>1174</v>
      </c>
      <c r="F1307" s="429" t="s">
        <v>1174</v>
      </c>
    </row>
    <row r="1308" spans="1:6" ht="24.75" customHeight="1">
      <c r="A1308" s="600"/>
      <c r="B1308" s="602"/>
      <c r="C1308" s="427" t="s">
        <v>303</v>
      </c>
      <c r="D1308" s="428" t="s">
        <v>1174</v>
      </c>
      <c r="E1308" s="429" t="s">
        <v>1174</v>
      </c>
      <c r="F1308" s="429" t="s">
        <v>1174</v>
      </c>
    </row>
    <row r="1309" spans="1:6" ht="24" customHeight="1">
      <c r="A1309" s="600" t="s">
        <v>1175</v>
      </c>
      <c r="B1309" s="603" t="s">
        <v>165</v>
      </c>
      <c r="C1309" s="423" t="s">
        <v>1172</v>
      </c>
      <c r="D1309" s="430">
        <v>2053.2</v>
      </c>
      <c r="E1309" s="431">
        <v>2048.658</v>
      </c>
      <c r="F1309" s="426">
        <f>E1309/D1309*100</f>
        <v>99.77878433664524</v>
      </c>
    </row>
    <row r="1310" spans="1:6" ht="15.75">
      <c r="A1310" s="600"/>
      <c r="B1310" s="603"/>
      <c r="C1310" s="427" t="s">
        <v>300</v>
      </c>
      <c r="D1310" s="430">
        <v>2053.2</v>
      </c>
      <c r="E1310" s="431">
        <v>2048.658</v>
      </c>
      <c r="F1310" s="426">
        <f>E1310/D1310*100</f>
        <v>99.77878433664524</v>
      </c>
    </row>
    <row r="1311" spans="1:6" ht="15.75">
      <c r="A1311" s="600"/>
      <c r="B1311" s="603"/>
      <c r="C1311" s="427" t="s">
        <v>301</v>
      </c>
      <c r="D1311" s="428" t="s">
        <v>1174</v>
      </c>
      <c r="E1311" s="429" t="s">
        <v>1174</v>
      </c>
      <c r="F1311" s="429" t="s">
        <v>1174</v>
      </c>
    </row>
    <row r="1312" spans="1:6" ht="15.75">
      <c r="A1312" s="600"/>
      <c r="B1312" s="603"/>
      <c r="C1312" s="427" t="s">
        <v>302</v>
      </c>
      <c r="D1312" s="428" t="s">
        <v>1174</v>
      </c>
      <c r="E1312" s="429" t="s">
        <v>1174</v>
      </c>
      <c r="F1312" s="429" t="s">
        <v>1174</v>
      </c>
    </row>
    <row r="1313" spans="1:6" ht="15.75">
      <c r="A1313" s="600"/>
      <c r="B1313" s="603"/>
      <c r="C1313" s="427" t="s">
        <v>303</v>
      </c>
      <c r="D1313" s="428" t="s">
        <v>1174</v>
      </c>
      <c r="E1313" s="429" t="s">
        <v>1174</v>
      </c>
      <c r="F1313" s="429" t="s">
        <v>1174</v>
      </c>
    </row>
    <row r="1314" spans="1:6" ht="21" customHeight="1">
      <c r="A1314" s="600" t="s">
        <v>1176</v>
      </c>
      <c r="B1314" s="602" t="s">
        <v>166</v>
      </c>
      <c r="C1314" s="423" t="s">
        <v>1172</v>
      </c>
      <c r="D1314" s="431">
        <v>7221.3</v>
      </c>
      <c r="E1314" s="431">
        <v>7256.697</v>
      </c>
      <c r="F1314" s="426">
        <f>E1314/D1314*100</f>
        <v>100.49017489925636</v>
      </c>
    </row>
    <row r="1315" spans="1:6" ht="15.75">
      <c r="A1315" s="600"/>
      <c r="B1315" s="602"/>
      <c r="C1315" s="427" t="s">
        <v>300</v>
      </c>
      <c r="D1315" s="431">
        <v>7221.3</v>
      </c>
      <c r="E1315" s="431">
        <v>7256.697</v>
      </c>
      <c r="F1315" s="426">
        <f>E1315/D1315*100</f>
        <v>100.49017489925636</v>
      </c>
    </row>
    <row r="1316" spans="1:6" ht="15.75">
      <c r="A1316" s="600"/>
      <c r="B1316" s="602"/>
      <c r="C1316" s="427" t="s">
        <v>301</v>
      </c>
      <c r="D1316" s="428" t="s">
        <v>1174</v>
      </c>
      <c r="E1316" s="429" t="s">
        <v>1174</v>
      </c>
      <c r="F1316" s="429" t="s">
        <v>1174</v>
      </c>
    </row>
    <row r="1317" spans="1:6" ht="15.75">
      <c r="A1317" s="600"/>
      <c r="B1317" s="602"/>
      <c r="C1317" s="427" t="s">
        <v>302</v>
      </c>
      <c r="D1317" s="428" t="s">
        <v>1174</v>
      </c>
      <c r="E1317" s="429" t="s">
        <v>1174</v>
      </c>
      <c r="F1317" s="429" t="s">
        <v>1174</v>
      </c>
    </row>
    <row r="1318" spans="1:6" ht="15.75">
      <c r="A1318" s="600"/>
      <c r="B1318" s="602"/>
      <c r="C1318" s="427" t="s">
        <v>303</v>
      </c>
      <c r="D1318" s="428" t="s">
        <v>1174</v>
      </c>
      <c r="E1318" s="429" t="s">
        <v>1174</v>
      </c>
      <c r="F1318" s="429" t="s">
        <v>1174</v>
      </c>
    </row>
    <row r="1319" spans="1:6" ht="28.5" customHeight="1">
      <c r="A1319" s="600" t="s">
        <v>1177</v>
      </c>
      <c r="B1319" s="602" t="s">
        <v>167</v>
      </c>
      <c r="C1319" s="423" t="s">
        <v>1172</v>
      </c>
      <c r="D1319" s="431">
        <v>498.2</v>
      </c>
      <c r="E1319" s="431">
        <v>450.676</v>
      </c>
      <c r="F1319" s="426">
        <f>E1319/D1319*100</f>
        <v>90.46085909273384</v>
      </c>
    </row>
    <row r="1320" spans="1:6" ht="15.75">
      <c r="A1320" s="600"/>
      <c r="B1320" s="602"/>
      <c r="C1320" s="427" t="s">
        <v>300</v>
      </c>
      <c r="D1320" s="431">
        <v>498.2</v>
      </c>
      <c r="E1320" s="431">
        <v>450.676</v>
      </c>
      <c r="F1320" s="426">
        <f>E1320/D1320*100</f>
        <v>90.46085909273384</v>
      </c>
    </row>
    <row r="1321" spans="1:6" ht="15.75">
      <c r="A1321" s="600"/>
      <c r="B1321" s="602"/>
      <c r="C1321" s="427" t="s">
        <v>301</v>
      </c>
      <c r="D1321" s="428" t="s">
        <v>1174</v>
      </c>
      <c r="E1321" s="429" t="s">
        <v>1174</v>
      </c>
      <c r="F1321" s="429" t="s">
        <v>1174</v>
      </c>
    </row>
    <row r="1322" spans="1:6" ht="15.75">
      <c r="A1322" s="600"/>
      <c r="B1322" s="602"/>
      <c r="C1322" s="427" t="s">
        <v>302</v>
      </c>
      <c r="D1322" s="428" t="s">
        <v>1174</v>
      </c>
      <c r="E1322" s="429" t="s">
        <v>1174</v>
      </c>
      <c r="F1322" s="429" t="s">
        <v>1174</v>
      </c>
    </row>
    <row r="1323" spans="1:6" ht="15.75">
      <c r="A1323" s="600"/>
      <c r="B1323" s="602"/>
      <c r="C1323" s="427" t="s">
        <v>303</v>
      </c>
      <c r="D1323" s="428" t="s">
        <v>1174</v>
      </c>
      <c r="E1323" s="429" t="s">
        <v>1174</v>
      </c>
      <c r="F1323" s="429" t="s">
        <v>1174</v>
      </c>
    </row>
    <row r="1324" spans="1:6" ht="32.25" customHeight="1">
      <c r="A1324" s="600" t="s">
        <v>1178</v>
      </c>
      <c r="B1324" s="602" t="s">
        <v>168</v>
      </c>
      <c r="C1324" s="432" t="s">
        <v>1179</v>
      </c>
      <c r="D1324" s="425">
        <v>83</v>
      </c>
      <c r="E1324" s="425">
        <v>75</v>
      </c>
      <c r="F1324" s="426">
        <f>E1324/D1324*100</f>
        <v>90.36144578313254</v>
      </c>
    </row>
    <row r="1325" spans="1:6" ht="15.75">
      <c r="A1325" s="600"/>
      <c r="B1325" s="602"/>
      <c r="C1325" s="427" t="s">
        <v>300</v>
      </c>
      <c r="D1325" s="425">
        <v>83</v>
      </c>
      <c r="E1325" s="425">
        <v>75</v>
      </c>
      <c r="F1325" s="426">
        <f>E1325/D1325*100</f>
        <v>90.36144578313254</v>
      </c>
    </row>
    <row r="1326" spans="1:6" ht="15.75">
      <c r="A1326" s="600"/>
      <c r="B1326" s="602"/>
      <c r="C1326" s="427" t="s">
        <v>301</v>
      </c>
      <c r="D1326" s="429" t="s">
        <v>1174</v>
      </c>
      <c r="E1326" s="429" t="s">
        <v>1174</v>
      </c>
      <c r="F1326" s="429" t="s">
        <v>1174</v>
      </c>
    </row>
    <row r="1327" spans="1:6" ht="15.75">
      <c r="A1327" s="600"/>
      <c r="B1327" s="602"/>
      <c r="C1327" s="427" t="s">
        <v>302</v>
      </c>
      <c r="D1327" s="429" t="s">
        <v>1174</v>
      </c>
      <c r="E1327" s="429" t="s">
        <v>1174</v>
      </c>
      <c r="F1327" s="429" t="s">
        <v>1174</v>
      </c>
    </row>
    <row r="1328" spans="1:6" ht="15.75">
      <c r="A1328" s="600"/>
      <c r="B1328" s="602"/>
      <c r="C1328" s="427" t="s">
        <v>303</v>
      </c>
      <c r="D1328" s="429" t="s">
        <v>1174</v>
      </c>
      <c r="E1328" s="429" t="s">
        <v>1174</v>
      </c>
      <c r="F1328" s="429" t="s">
        <v>1174</v>
      </c>
    </row>
    <row r="1329" spans="1:6" ht="25.5" customHeight="1">
      <c r="A1329" s="600" t="s">
        <v>1180</v>
      </c>
      <c r="B1329" s="603" t="s">
        <v>169</v>
      </c>
      <c r="C1329" s="423" t="s">
        <v>1172</v>
      </c>
      <c r="D1329" s="431">
        <v>337.7</v>
      </c>
      <c r="E1329" s="431">
        <v>281.588</v>
      </c>
      <c r="F1329" s="426">
        <f>E1329/D1329*100</f>
        <v>83.38406870002963</v>
      </c>
    </row>
    <row r="1330" spans="1:6" ht="15.75">
      <c r="A1330" s="600"/>
      <c r="B1330" s="603"/>
      <c r="C1330" s="427" t="s">
        <v>300</v>
      </c>
      <c r="D1330" s="431">
        <v>337.7</v>
      </c>
      <c r="E1330" s="431">
        <v>281.588</v>
      </c>
      <c r="F1330" s="426">
        <f>E1330/D1330*100</f>
        <v>83.38406870002963</v>
      </c>
    </row>
    <row r="1331" spans="1:6" ht="15.75">
      <c r="A1331" s="600"/>
      <c r="B1331" s="603"/>
      <c r="C1331" s="427" t="s">
        <v>301</v>
      </c>
      <c r="D1331" s="428" t="s">
        <v>1174</v>
      </c>
      <c r="E1331" s="429" t="s">
        <v>1174</v>
      </c>
      <c r="F1331" s="429" t="s">
        <v>1174</v>
      </c>
    </row>
    <row r="1332" spans="1:6" ht="15.75">
      <c r="A1332" s="600"/>
      <c r="B1332" s="603"/>
      <c r="C1332" s="427" t="s">
        <v>302</v>
      </c>
      <c r="D1332" s="428" t="s">
        <v>1174</v>
      </c>
      <c r="E1332" s="429" t="s">
        <v>1174</v>
      </c>
      <c r="F1332" s="429" t="s">
        <v>1174</v>
      </c>
    </row>
    <row r="1333" spans="1:6" ht="15.75">
      <c r="A1333" s="600"/>
      <c r="B1333" s="603"/>
      <c r="C1333" s="427" t="s">
        <v>303</v>
      </c>
      <c r="D1333" s="428" t="s">
        <v>1174</v>
      </c>
      <c r="E1333" s="429" t="s">
        <v>1174</v>
      </c>
      <c r="F1333" s="429" t="s">
        <v>1174</v>
      </c>
    </row>
    <row r="1334" spans="1:6" ht="23.25" customHeight="1">
      <c r="A1334" s="600" t="s">
        <v>1181</v>
      </c>
      <c r="B1334" s="602" t="s">
        <v>170</v>
      </c>
      <c r="C1334" s="423" t="s">
        <v>1172</v>
      </c>
      <c r="D1334" s="425">
        <v>14.3</v>
      </c>
      <c r="E1334" s="425">
        <v>14.24</v>
      </c>
      <c r="F1334" s="426">
        <f>E1334/D1334*100</f>
        <v>99.58041958041957</v>
      </c>
    </row>
    <row r="1335" spans="1:6" ht="15.75">
      <c r="A1335" s="600"/>
      <c r="B1335" s="602"/>
      <c r="C1335" s="427" t="s">
        <v>300</v>
      </c>
      <c r="D1335" s="425">
        <v>14.3</v>
      </c>
      <c r="E1335" s="425">
        <v>14.24</v>
      </c>
      <c r="F1335" s="426">
        <f>E1335/D1335*100</f>
        <v>99.58041958041957</v>
      </c>
    </row>
    <row r="1336" spans="1:6" ht="15.75">
      <c r="A1336" s="600"/>
      <c r="B1336" s="602"/>
      <c r="C1336" s="427" t="s">
        <v>301</v>
      </c>
      <c r="D1336" s="428" t="s">
        <v>1174</v>
      </c>
      <c r="E1336" s="429" t="s">
        <v>1174</v>
      </c>
      <c r="F1336" s="429" t="s">
        <v>1174</v>
      </c>
    </row>
    <row r="1337" spans="1:6" ht="15.75">
      <c r="A1337" s="600"/>
      <c r="B1337" s="602"/>
      <c r="C1337" s="427" t="s">
        <v>302</v>
      </c>
      <c r="D1337" s="428" t="s">
        <v>1174</v>
      </c>
      <c r="E1337" s="429" t="s">
        <v>1174</v>
      </c>
      <c r="F1337" s="429" t="s">
        <v>1174</v>
      </c>
    </row>
    <row r="1338" spans="1:6" ht="15.75">
      <c r="A1338" s="600"/>
      <c r="B1338" s="602"/>
      <c r="C1338" s="427" t="s">
        <v>303</v>
      </c>
      <c r="D1338" s="428" t="s">
        <v>1174</v>
      </c>
      <c r="E1338" s="429" t="s">
        <v>1174</v>
      </c>
      <c r="F1338" s="429" t="s">
        <v>1174</v>
      </c>
    </row>
    <row r="1339" spans="1:6" s="405" customFormat="1" ht="15.75">
      <c r="A1339" s="630" t="s">
        <v>306</v>
      </c>
      <c r="B1339" s="631" t="s">
        <v>37</v>
      </c>
      <c r="C1339" s="627" t="s">
        <v>299</v>
      </c>
      <c r="D1339" s="628">
        <f aca="true" t="shared" si="11" ref="D1339:E1342">D1344+D1374+D1389</f>
        <v>32766.9</v>
      </c>
      <c r="E1339" s="628">
        <f t="shared" si="11"/>
        <v>32481.8</v>
      </c>
      <c r="F1339" s="632">
        <f>E1339/D1339*100</f>
        <v>99.12991463946848</v>
      </c>
    </row>
    <row r="1340" spans="1:6" s="405" customFormat="1" ht="15.75">
      <c r="A1340" s="630"/>
      <c r="B1340" s="631"/>
      <c r="C1340" s="627" t="s">
        <v>300</v>
      </c>
      <c r="D1340" s="628">
        <f t="shared" si="11"/>
        <v>32710.4</v>
      </c>
      <c r="E1340" s="628">
        <f t="shared" si="11"/>
        <v>32425.3</v>
      </c>
      <c r="F1340" s="632">
        <f>E1340/D1340*100</f>
        <v>99.12841175895127</v>
      </c>
    </row>
    <row r="1341" spans="1:6" s="405" customFormat="1" ht="15.75">
      <c r="A1341" s="630"/>
      <c r="B1341" s="631"/>
      <c r="C1341" s="627" t="s">
        <v>301</v>
      </c>
      <c r="D1341" s="628">
        <f t="shared" si="11"/>
        <v>51.5</v>
      </c>
      <c r="E1341" s="628">
        <f t="shared" si="11"/>
        <v>51.5</v>
      </c>
      <c r="F1341" s="632">
        <f>E1341/D1341*100</f>
        <v>100</v>
      </c>
    </row>
    <row r="1342" spans="1:6" s="405" customFormat="1" ht="15.75">
      <c r="A1342" s="630"/>
      <c r="B1342" s="631"/>
      <c r="C1342" s="627" t="s">
        <v>302</v>
      </c>
      <c r="D1342" s="628">
        <f t="shared" si="11"/>
        <v>5</v>
      </c>
      <c r="E1342" s="628">
        <f t="shared" si="11"/>
        <v>5</v>
      </c>
      <c r="F1342" s="632">
        <f>E1342/D1342*100</f>
        <v>100</v>
      </c>
    </row>
    <row r="1343" spans="1:6" s="405" customFormat="1" ht="15.75">
      <c r="A1343" s="630"/>
      <c r="B1343" s="631"/>
      <c r="C1343" s="627" t="s">
        <v>303</v>
      </c>
      <c r="D1343" s="633"/>
      <c r="E1343" s="633"/>
      <c r="F1343" s="632"/>
    </row>
    <row r="1344" spans="1:6" ht="15.75">
      <c r="A1344" s="587" t="s">
        <v>1186</v>
      </c>
      <c r="B1344" s="613" t="s">
        <v>583</v>
      </c>
      <c r="C1344" s="88" t="s">
        <v>299</v>
      </c>
      <c r="D1344" s="89">
        <f aca="true" t="shared" si="12" ref="D1344:E1347">D1349+D1354+D1359+D1364+D1369</f>
        <v>16740.6</v>
      </c>
      <c r="E1344" s="89">
        <f t="shared" si="12"/>
        <v>16592</v>
      </c>
      <c r="F1344" s="90">
        <f>E1344/D1344*100</f>
        <v>99.11233767009546</v>
      </c>
    </row>
    <row r="1345" spans="1:6" ht="15.75">
      <c r="A1345" s="587"/>
      <c r="B1345" s="613"/>
      <c r="C1345" s="88" t="s">
        <v>300</v>
      </c>
      <c r="D1345" s="89">
        <f t="shared" si="12"/>
        <v>16684.1</v>
      </c>
      <c r="E1345" s="89">
        <f t="shared" si="12"/>
        <v>16535.5</v>
      </c>
      <c r="F1345" s="90">
        <f>E1345/D1345*100</f>
        <v>99.1093316391055</v>
      </c>
    </row>
    <row r="1346" spans="1:6" ht="15.75">
      <c r="A1346" s="587"/>
      <c r="B1346" s="613"/>
      <c r="C1346" s="88" t="s">
        <v>301</v>
      </c>
      <c r="D1346" s="89">
        <f t="shared" si="12"/>
        <v>51.5</v>
      </c>
      <c r="E1346" s="89">
        <f t="shared" si="12"/>
        <v>51.5</v>
      </c>
      <c r="F1346" s="90">
        <f>E1346/D1346*100</f>
        <v>100</v>
      </c>
    </row>
    <row r="1347" spans="1:6" ht="15.75">
      <c r="A1347" s="587"/>
      <c r="B1347" s="613"/>
      <c r="C1347" s="88" t="s">
        <v>302</v>
      </c>
      <c r="D1347" s="89">
        <f t="shared" si="12"/>
        <v>5</v>
      </c>
      <c r="E1347" s="89">
        <f t="shared" si="12"/>
        <v>5</v>
      </c>
      <c r="F1347" s="90">
        <f>E1347/D1347*100</f>
        <v>100</v>
      </c>
    </row>
    <row r="1348" spans="1:6" ht="15.75">
      <c r="A1348" s="587"/>
      <c r="B1348" s="613"/>
      <c r="C1348" s="88" t="s">
        <v>303</v>
      </c>
      <c r="D1348" s="91"/>
      <c r="E1348" s="91"/>
      <c r="F1348" s="90"/>
    </row>
    <row r="1349" spans="1:6" ht="15.75">
      <c r="A1349" s="587" t="s">
        <v>402</v>
      </c>
      <c r="B1349" s="446" t="s">
        <v>584</v>
      </c>
      <c r="C1349" s="88" t="s">
        <v>299</v>
      </c>
      <c r="D1349" s="92">
        <v>3488.1</v>
      </c>
      <c r="E1349" s="92">
        <v>3458.8</v>
      </c>
      <c r="F1349" s="90">
        <f>E1349/D1349*100</f>
        <v>99.16000114675612</v>
      </c>
    </row>
    <row r="1350" spans="1:6" ht="15.75">
      <c r="A1350" s="587"/>
      <c r="B1350" s="446"/>
      <c r="C1350" s="88" t="s">
        <v>300</v>
      </c>
      <c r="D1350" s="92">
        <v>3488.1</v>
      </c>
      <c r="E1350" s="92">
        <v>3458.8</v>
      </c>
      <c r="F1350" s="90">
        <f>E1350/D1350*100</f>
        <v>99.16000114675612</v>
      </c>
    </row>
    <row r="1351" spans="1:6" ht="15.75">
      <c r="A1351" s="587"/>
      <c r="B1351" s="446"/>
      <c r="C1351" s="88" t="s">
        <v>301</v>
      </c>
      <c r="D1351" s="91"/>
      <c r="E1351" s="91"/>
      <c r="F1351" s="90"/>
    </row>
    <row r="1352" spans="1:6" ht="15.75">
      <c r="A1352" s="587"/>
      <c r="B1352" s="446"/>
      <c r="C1352" s="88" t="s">
        <v>302</v>
      </c>
      <c r="D1352" s="91"/>
      <c r="E1352" s="91"/>
      <c r="F1352" s="90"/>
    </row>
    <row r="1353" spans="1:6" ht="15.75">
      <c r="A1353" s="587"/>
      <c r="B1353" s="446"/>
      <c r="C1353" s="88" t="s">
        <v>303</v>
      </c>
      <c r="D1353" s="91"/>
      <c r="E1353" s="91"/>
      <c r="F1353" s="90"/>
    </row>
    <row r="1354" spans="1:6" ht="15.75">
      <c r="A1354" s="587" t="s">
        <v>585</v>
      </c>
      <c r="B1354" s="614" t="s">
        <v>586</v>
      </c>
      <c r="C1354" s="88" t="s">
        <v>299</v>
      </c>
      <c r="D1354" s="92">
        <f>10521+2670</f>
        <v>13191</v>
      </c>
      <c r="E1354" s="92">
        <f>10519.5+2552.2</f>
        <v>13071.7</v>
      </c>
      <c r="F1354" s="93">
        <f>E1354/D1354*100</f>
        <v>99.09559548176787</v>
      </c>
    </row>
    <row r="1355" spans="1:6" ht="15.75">
      <c r="A1355" s="587"/>
      <c r="B1355" s="614"/>
      <c r="C1355" s="88" t="s">
        <v>300</v>
      </c>
      <c r="D1355" s="92">
        <f>10521+2670</f>
        <v>13191</v>
      </c>
      <c r="E1355" s="92">
        <f>10519.5+2552.2</f>
        <v>13071.7</v>
      </c>
      <c r="F1355" s="93">
        <f>E1355/D1355*100</f>
        <v>99.09559548176787</v>
      </c>
    </row>
    <row r="1356" spans="1:6" ht="15.75">
      <c r="A1356" s="587"/>
      <c r="B1356" s="614"/>
      <c r="C1356" s="88" t="s">
        <v>301</v>
      </c>
      <c r="D1356" s="91"/>
      <c r="E1356" s="91"/>
      <c r="F1356" s="90"/>
    </row>
    <row r="1357" spans="1:6" ht="15.75">
      <c r="A1357" s="587"/>
      <c r="B1357" s="614"/>
      <c r="C1357" s="88" t="s">
        <v>302</v>
      </c>
      <c r="D1357" s="91"/>
      <c r="E1357" s="91"/>
      <c r="F1357" s="90"/>
    </row>
    <row r="1358" spans="1:6" ht="15.75">
      <c r="A1358" s="587"/>
      <c r="B1358" s="614"/>
      <c r="C1358" s="88" t="s">
        <v>303</v>
      </c>
      <c r="D1358" s="91"/>
      <c r="E1358" s="91"/>
      <c r="F1358" s="90"/>
    </row>
    <row r="1359" spans="1:6" ht="15.75">
      <c r="A1359" s="587" t="s">
        <v>587</v>
      </c>
      <c r="B1359" s="447" t="s">
        <v>588</v>
      </c>
      <c r="C1359" s="88" t="s">
        <v>299</v>
      </c>
      <c r="D1359" s="92">
        <v>10</v>
      </c>
      <c r="E1359" s="92">
        <v>10</v>
      </c>
      <c r="F1359" s="90">
        <f>E1359/D1359*100</f>
        <v>100</v>
      </c>
    </row>
    <row r="1360" spans="1:6" ht="15.75">
      <c r="A1360" s="587"/>
      <c r="B1360" s="447"/>
      <c r="C1360" s="88" t="s">
        <v>300</v>
      </c>
      <c r="D1360" s="92">
        <v>5</v>
      </c>
      <c r="E1360" s="92">
        <v>5</v>
      </c>
      <c r="F1360" s="90">
        <f>E1360/D1360*100</f>
        <v>100</v>
      </c>
    </row>
    <row r="1361" spans="1:6" ht="15.75">
      <c r="A1361" s="587"/>
      <c r="B1361" s="447"/>
      <c r="C1361" s="88" t="s">
        <v>301</v>
      </c>
      <c r="D1361" s="91"/>
      <c r="E1361" s="91"/>
      <c r="F1361" s="90"/>
    </row>
    <row r="1362" spans="1:6" ht="15.75">
      <c r="A1362" s="587"/>
      <c r="B1362" s="447"/>
      <c r="C1362" s="88" t="s">
        <v>302</v>
      </c>
      <c r="D1362" s="92">
        <v>5</v>
      </c>
      <c r="E1362" s="92">
        <v>5</v>
      </c>
      <c r="F1362" s="90">
        <f>E1362/D1362*100</f>
        <v>100</v>
      </c>
    </row>
    <row r="1363" spans="1:6" ht="15.75">
      <c r="A1363" s="587"/>
      <c r="B1363" s="447"/>
      <c r="C1363" s="88" t="s">
        <v>303</v>
      </c>
      <c r="D1363" s="91"/>
      <c r="E1363" s="91"/>
      <c r="F1363" s="90"/>
    </row>
    <row r="1364" spans="1:6" ht="15.75">
      <c r="A1364" s="587"/>
      <c r="B1364" s="614" t="s">
        <v>586</v>
      </c>
      <c r="C1364" s="88" t="s">
        <v>299</v>
      </c>
      <c r="D1364" s="92"/>
      <c r="E1364" s="92"/>
      <c r="F1364" s="90"/>
    </row>
    <row r="1365" spans="1:6" ht="15.75">
      <c r="A1365" s="587"/>
      <c r="B1365" s="614"/>
      <c r="C1365" s="88" t="s">
        <v>300</v>
      </c>
      <c r="D1365" s="92"/>
      <c r="E1365" s="92"/>
      <c r="F1365" s="90"/>
    </row>
    <row r="1366" spans="1:6" ht="15.75">
      <c r="A1366" s="587"/>
      <c r="B1366" s="614"/>
      <c r="C1366" s="88" t="s">
        <v>301</v>
      </c>
      <c r="D1366" s="91"/>
      <c r="E1366" s="91"/>
      <c r="F1366" s="90"/>
    </row>
    <row r="1367" spans="1:6" ht="15.75">
      <c r="A1367" s="587"/>
      <c r="B1367" s="614"/>
      <c r="C1367" s="88" t="s">
        <v>302</v>
      </c>
      <c r="D1367" s="91"/>
      <c r="E1367" s="91"/>
      <c r="F1367" s="90"/>
    </row>
    <row r="1368" spans="1:6" ht="15.75">
      <c r="A1368" s="587"/>
      <c r="B1368" s="614"/>
      <c r="C1368" s="88" t="s">
        <v>303</v>
      </c>
      <c r="D1368" s="91"/>
      <c r="E1368" s="91"/>
      <c r="F1368" s="90"/>
    </row>
    <row r="1369" spans="1:6" ht="15.75">
      <c r="A1369" s="594" t="s">
        <v>589</v>
      </c>
      <c r="B1369" s="447" t="s">
        <v>590</v>
      </c>
      <c r="C1369" s="88" t="s">
        <v>299</v>
      </c>
      <c r="D1369" s="92">
        <v>51.5</v>
      </c>
      <c r="E1369" s="92">
        <v>51.5</v>
      </c>
      <c r="F1369" s="90">
        <f>E1369/D1369*100</f>
        <v>100</v>
      </c>
    </row>
    <row r="1370" spans="1:6" ht="15.75">
      <c r="A1370" s="594"/>
      <c r="B1370" s="447"/>
      <c r="C1370" s="88" t="s">
        <v>300</v>
      </c>
      <c r="D1370" s="91"/>
      <c r="E1370" s="91"/>
      <c r="F1370" s="90"/>
    </row>
    <row r="1371" spans="1:6" ht="15.75">
      <c r="A1371" s="594"/>
      <c r="B1371" s="447"/>
      <c r="C1371" s="88" t="s">
        <v>301</v>
      </c>
      <c r="D1371" s="92">
        <v>51.5</v>
      </c>
      <c r="E1371" s="92">
        <v>51.5</v>
      </c>
      <c r="F1371" s="90">
        <f>E1371/D1371*100</f>
        <v>100</v>
      </c>
    </row>
    <row r="1372" spans="1:6" ht="15.75">
      <c r="A1372" s="594"/>
      <c r="B1372" s="447"/>
      <c r="C1372" s="88" t="s">
        <v>302</v>
      </c>
      <c r="D1372" s="91"/>
      <c r="E1372" s="91"/>
      <c r="F1372" s="90"/>
    </row>
    <row r="1373" spans="1:6" ht="15.75">
      <c r="A1373" s="594"/>
      <c r="B1373" s="447"/>
      <c r="C1373" s="88" t="s">
        <v>303</v>
      </c>
      <c r="D1373" s="91"/>
      <c r="E1373" s="91"/>
      <c r="F1373" s="90"/>
    </row>
    <row r="1374" spans="1:6" ht="15.75">
      <c r="A1374" s="594" t="s">
        <v>591</v>
      </c>
      <c r="B1374" s="599" t="s">
        <v>592</v>
      </c>
      <c r="C1374" s="88" t="s">
        <v>299</v>
      </c>
      <c r="D1374" s="94">
        <f>D1379+D1384</f>
        <v>3127.4</v>
      </c>
      <c r="E1374" s="94">
        <f>E1379+E1384</f>
        <v>3159.3</v>
      </c>
      <c r="F1374" s="90">
        <f>E1374/D1374*100</f>
        <v>101.02001662723028</v>
      </c>
    </row>
    <row r="1375" spans="1:6" ht="15.75">
      <c r="A1375" s="594"/>
      <c r="B1375" s="599"/>
      <c r="C1375" s="88" t="s">
        <v>300</v>
      </c>
      <c r="D1375" s="94">
        <f>D1380+D1385</f>
        <v>3127.4</v>
      </c>
      <c r="E1375" s="94">
        <f>E1380+E1385</f>
        <v>3159.3</v>
      </c>
      <c r="F1375" s="90">
        <f>E1375/D1375*100</f>
        <v>101.02001662723028</v>
      </c>
    </row>
    <row r="1376" spans="1:6" ht="15.75">
      <c r="A1376" s="594"/>
      <c r="B1376" s="599"/>
      <c r="C1376" s="88" t="s">
        <v>301</v>
      </c>
      <c r="D1376" s="91"/>
      <c r="E1376" s="91"/>
      <c r="F1376" s="90"/>
    </row>
    <row r="1377" spans="1:6" ht="15.75">
      <c r="A1377" s="594"/>
      <c r="B1377" s="599"/>
      <c r="C1377" s="88" t="s">
        <v>302</v>
      </c>
      <c r="D1377" s="91"/>
      <c r="E1377" s="91"/>
      <c r="F1377" s="90"/>
    </row>
    <row r="1378" spans="1:6" ht="15.75">
      <c r="A1378" s="594"/>
      <c r="B1378" s="599"/>
      <c r="C1378" s="88" t="s">
        <v>303</v>
      </c>
      <c r="D1378" s="91"/>
      <c r="E1378" s="91"/>
      <c r="F1378" s="90"/>
    </row>
    <row r="1379" spans="1:6" ht="15.75">
      <c r="A1379" s="594" t="s">
        <v>1190</v>
      </c>
      <c r="B1379" s="447" t="s">
        <v>593</v>
      </c>
      <c r="C1379" s="88" t="s">
        <v>299</v>
      </c>
      <c r="D1379" s="92">
        <v>1011</v>
      </c>
      <c r="E1379" s="92">
        <v>1043</v>
      </c>
      <c r="F1379" s="90">
        <f>E1379/D1379*100</f>
        <v>103.16518298714143</v>
      </c>
    </row>
    <row r="1380" spans="1:6" ht="15.75">
      <c r="A1380" s="594"/>
      <c r="B1380" s="447"/>
      <c r="C1380" s="88" t="s">
        <v>300</v>
      </c>
      <c r="D1380" s="92">
        <v>1011</v>
      </c>
      <c r="E1380" s="92">
        <v>1043</v>
      </c>
      <c r="F1380" s="90">
        <f>E1380/D1380*100</f>
        <v>103.16518298714143</v>
      </c>
    </row>
    <row r="1381" spans="1:6" ht="15.75">
      <c r="A1381" s="594"/>
      <c r="B1381" s="447"/>
      <c r="C1381" s="88" t="s">
        <v>301</v>
      </c>
      <c r="D1381" s="91"/>
      <c r="E1381" s="91"/>
      <c r="F1381" s="90"/>
    </row>
    <row r="1382" spans="1:6" ht="15.75">
      <c r="A1382" s="594"/>
      <c r="B1382" s="447"/>
      <c r="C1382" s="88" t="s">
        <v>302</v>
      </c>
      <c r="D1382" s="91"/>
      <c r="E1382" s="91"/>
      <c r="F1382" s="90"/>
    </row>
    <row r="1383" spans="1:6" ht="15.75">
      <c r="A1383" s="594"/>
      <c r="B1383" s="447"/>
      <c r="C1383" s="88" t="s">
        <v>303</v>
      </c>
      <c r="D1383" s="91"/>
      <c r="E1383" s="91"/>
      <c r="F1383" s="90"/>
    </row>
    <row r="1384" spans="1:6" ht="15.75">
      <c r="A1384" s="594" t="s">
        <v>1191</v>
      </c>
      <c r="B1384" s="447" t="s">
        <v>594</v>
      </c>
      <c r="C1384" s="88" t="s">
        <v>299</v>
      </c>
      <c r="D1384" s="95">
        <v>2116.4</v>
      </c>
      <c r="E1384" s="95">
        <v>2116.3</v>
      </c>
      <c r="F1384" s="90">
        <f>E1384/D1384*100</f>
        <v>99.995274995275</v>
      </c>
    </row>
    <row r="1385" spans="1:6" ht="15.75">
      <c r="A1385" s="594"/>
      <c r="B1385" s="447"/>
      <c r="C1385" s="88" t="s">
        <v>300</v>
      </c>
      <c r="D1385" s="95">
        <v>2116.4</v>
      </c>
      <c r="E1385" s="95">
        <v>2116.3</v>
      </c>
      <c r="F1385" s="90">
        <f>E1385/D1385*100</f>
        <v>99.995274995275</v>
      </c>
    </row>
    <row r="1386" spans="1:6" ht="15.75">
      <c r="A1386" s="594"/>
      <c r="B1386" s="447"/>
      <c r="C1386" s="88" t="s">
        <v>301</v>
      </c>
      <c r="D1386" s="91"/>
      <c r="E1386" s="91"/>
      <c r="F1386" s="90"/>
    </row>
    <row r="1387" spans="1:6" ht="15.75">
      <c r="A1387" s="594"/>
      <c r="B1387" s="447"/>
      <c r="C1387" s="88" t="s">
        <v>302</v>
      </c>
      <c r="D1387" s="91"/>
      <c r="E1387" s="91"/>
      <c r="F1387" s="90"/>
    </row>
    <row r="1388" spans="1:6" ht="15.75">
      <c r="A1388" s="594"/>
      <c r="B1388" s="447"/>
      <c r="C1388" s="88" t="s">
        <v>303</v>
      </c>
      <c r="D1388" s="91"/>
      <c r="E1388" s="91"/>
      <c r="F1388" s="90"/>
    </row>
    <row r="1389" spans="1:6" ht="15.75">
      <c r="A1389" s="594" t="s">
        <v>595</v>
      </c>
      <c r="B1389" s="599" t="s">
        <v>596</v>
      </c>
      <c r="C1389" s="88" t="s">
        <v>299</v>
      </c>
      <c r="D1389" s="89">
        <f>D1394+D1399</f>
        <v>12898.9</v>
      </c>
      <c r="E1389" s="89">
        <f>E1394+E1399</f>
        <v>12730.5</v>
      </c>
      <c r="F1389" s="96">
        <f>E1389/D1389*100</f>
        <v>98.69446231849228</v>
      </c>
    </row>
    <row r="1390" spans="1:6" ht="15.75">
      <c r="A1390" s="594"/>
      <c r="B1390" s="599"/>
      <c r="C1390" s="88" t="s">
        <v>300</v>
      </c>
      <c r="D1390" s="89">
        <f>D1395+D1400</f>
        <v>12898.9</v>
      </c>
      <c r="E1390" s="89">
        <f>E1395+E1400</f>
        <v>12730.5</v>
      </c>
      <c r="F1390" s="96">
        <f>E1390/D1390*100</f>
        <v>98.69446231849228</v>
      </c>
    </row>
    <row r="1391" spans="1:6" ht="15.75">
      <c r="A1391" s="594"/>
      <c r="B1391" s="599"/>
      <c r="C1391" s="88" t="s">
        <v>301</v>
      </c>
      <c r="D1391" s="91"/>
      <c r="E1391" s="91"/>
      <c r="F1391" s="90"/>
    </row>
    <row r="1392" spans="1:6" ht="15.75">
      <c r="A1392" s="594"/>
      <c r="B1392" s="599"/>
      <c r="C1392" s="88" t="s">
        <v>302</v>
      </c>
      <c r="D1392" s="91"/>
      <c r="E1392" s="91"/>
      <c r="F1392" s="90"/>
    </row>
    <row r="1393" spans="1:6" ht="15.75">
      <c r="A1393" s="594"/>
      <c r="B1393" s="599"/>
      <c r="C1393" s="88" t="s">
        <v>303</v>
      </c>
      <c r="D1393" s="91"/>
      <c r="E1393" s="91"/>
      <c r="F1393" s="90"/>
    </row>
    <row r="1394" spans="1:6" ht="15.75">
      <c r="A1394" s="594" t="s">
        <v>597</v>
      </c>
      <c r="B1394" s="447" t="s">
        <v>598</v>
      </c>
      <c r="C1394" s="88" t="s">
        <v>299</v>
      </c>
      <c r="D1394" s="95">
        <v>12380.4</v>
      </c>
      <c r="E1394" s="95">
        <v>12287.9</v>
      </c>
      <c r="F1394" s="90">
        <f>E1394/D1394*100</f>
        <v>99.25285128105715</v>
      </c>
    </row>
    <row r="1395" spans="1:6" ht="15.75">
      <c r="A1395" s="594"/>
      <c r="B1395" s="447"/>
      <c r="C1395" s="88" t="s">
        <v>300</v>
      </c>
      <c r="D1395" s="95">
        <v>12380.4</v>
      </c>
      <c r="E1395" s="95">
        <v>12287.9</v>
      </c>
      <c r="F1395" s="90">
        <f>E1395/D1395*100</f>
        <v>99.25285128105715</v>
      </c>
    </row>
    <row r="1396" spans="1:6" ht="15.75">
      <c r="A1396" s="594"/>
      <c r="B1396" s="447"/>
      <c r="C1396" s="88" t="s">
        <v>301</v>
      </c>
      <c r="D1396" s="91"/>
      <c r="E1396" s="91"/>
      <c r="F1396" s="90"/>
    </row>
    <row r="1397" spans="1:6" ht="15.75">
      <c r="A1397" s="594"/>
      <c r="B1397" s="447"/>
      <c r="C1397" s="88" t="s">
        <v>302</v>
      </c>
      <c r="D1397" s="91"/>
      <c r="E1397" s="91"/>
      <c r="F1397" s="90"/>
    </row>
    <row r="1398" spans="1:6" ht="15.75">
      <c r="A1398" s="594"/>
      <c r="B1398" s="447"/>
      <c r="C1398" s="88" t="s">
        <v>303</v>
      </c>
      <c r="D1398" s="91"/>
      <c r="E1398" s="91"/>
      <c r="F1398" s="90"/>
    </row>
    <row r="1399" spans="1:6" ht="15.75">
      <c r="A1399" s="594" t="s">
        <v>599</v>
      </c>
      <c r="B1399" s="447" t="s">
        <v>814</v>
      </c>
      <c r="C1399" s="88" t="s">
        <v>299</v>
      </c>
      <c r="D1399" s="95">
        <v>518.5</v>
      </c>
      <c r="E1399" s="95">
        <v>442.6</v>
      </c>
      <c r="F1399" s="90">
        <f>E1399/D1399*100</f>
        <v>85.36162005785921</v>
      </c>
    </row>
    <row r="1400" spans="1:6" ht="15.75">
      <c r="A1400" s="594"/>
      <c r="B1400" s="447"/>
      <c r="C1400" s="88" t="s">
        <v>300</v>
      </c>
      <c r="D1400" s="95">
        <v>518.5</v>
      </c>
      <c r="E1400" s="95">
        <v>442.6</v>
      </c>
      <c r="F1400" s="90">
        <f>E1400/D1400*100</f>
        <v>85.36162005785921</v>
      </c>
    </row>
    <row r="1401" spans="1:6" ht="15.75">
      <c r="A1401" s="594"/>
      <c r="B1401" s="447"/>
      <c r="C1401" s="88" t="s">
        <v>301</v>
      </c>
      <c r="D1401" s="91"/>
      <c r="E1401" s="91"/>
      <c r="F1401" s="90"/>
    </row>
    <row r="1402" spans="1:6" ht="15.75">
      <c r="A1402" s="594"/>
      <c r="B1402" s="447"/>
      <c r="C1402" s="88" t="s">
        <v>302</v>
      </c>
      <c r="D1402" s="91"/>
      <c r="E1402" s="91"/>
      <c r="F1402" s="90"/>
    </row>
    <row r="1403" spans="1:6" ht="15.75">
      <c r="A1403" s="594"/>
      <c r="B1403" s="447"/>
      <c r="C1403" s="88" t="s">
        <v>303</v>
      </c>
      <c r="D1403" s="91"/>
      <c r="E1403" s="91"/>
      <c r="F1403" s="90"/>
    </row>
    <row r="1404" spans="1:6" ht="15.75" customHeight="1">
      <c r="A1404" s="625" t="s">
        <v>1338</v>
      </c>
      <c r="B1404" s="626" t="s">
        <v>298</v>
      </c>
      <c r="C1404" s="627" t="s">
        <v>299</v>
      </c>
      <c r="D1404" s="628">
        <v>35540.5</v>
      </c>
      <c r="E1404" s="628">
        <f>E1405+E1406+E1407+E1408</f>
        <v>19102.3</v>
      </c>
      <c r="F1404" s="629">
        <f>E1404/D1404*100</f>
        <v>53.7479776592901</v>
      </c>
    </row>
    <row r="1405" spans="1:6" ht="15.75">
      <c r="A1405" s="625"/>
      <c r="B1405" s="626"/>
      <c r="C1405" s="627" t="s">
        <v>300</v>
      </c>
      <c r="D1405" s="628">
        <f>D1420+D1425+D1430+D1435+D1440+D1445+D1450+D1455+D1460</f>
        <v>0</v>
      </c>
      <c r="E1405" s="628">
        <f>E1420+E1425+E1430+E1435+E1440+E1445+E1450+E1455+E1460</f>
        <v>0</v>
      </c>
      <c r="F1405" s="629">
        <v>0</v>
      </c>
    </row>
    <row r="1406" spans="1:6" ht="15.75">
      <c r="A1406" s="625"/>
      <c r="B1406" s="626"/>
      <c r="C1406" s="627" t="s">
        <v>301</v>
      </c>
      <c r="D1406" s="628">
        <v>8030.1</v>
      </c>
      <c r="E1406" s="628">
        <f>E1421+E1426+E1431+E1436+E1441+E1446+E1451+E1456+E1461</f>
        <v>6494.8</v>
      </c>
      <c r="F1406" s="629">
        <f>E1406/D1406*100</f>
        <v>80.8806864173547</v>
      </c>
    </row>
    <row r="1407" spans="1:6" ht="15.75">
      <c r="A1407" s="625"/>
      <c r="B1407" s="626"/>
      <c r="C1407" s="627" t="s">
        <v>302</v>
      </c>
      <c r="D1407" s="628">
        <v>15586.9</v>
      </c>
      <c r="E1407" s="628">
        <f>E1422+E1427+E1432+E1437+E1442+E1447+E1452+E1457+E1462</f>
        <v>12607.5</v>
      </c>
      <c r="F1407" s="629">
        <f>E1407/D1407*100</f>
        <v>80.88523054616377</v>
      </c>
    </row>
    <row r="1408" spans="1:6" ht="15.75">
      <c r="A1408" s="625"/>
      <c r="B1408" s="626"/>
      <c r="C1408" s="627" t="s">
        <v>303</v>
      </c>
      <c r="D1408" s="628">
        <v>11923.5</v>
      </c>
      <c r="E1408" s="628">
        <f>E1423+E1428+E1433+E1438+E1443+E1448+E1453+E1458+E1463</f>
        <v>0</v>
      </c>
      <c r="F1408" s="629">
        <f>E1408/D1408*100</f>
        <v>0</v>
      </c>
    </row>
    <row r="1409" spans="1:6" ht="32.25" customHeight="1">
      <c r="A1409" s="594"/>
      <c r="B1409" s="447" t="s">
        <v>473</v>
      </c>
      <c r="C1409" s="88" t="s">
        <v>299</v>
      </c>
      <c r="D1409" s="94">
        <f>D1411</f>
        <v>1535.1</v>
      </c>
      <c r="E1409" s="94">
        <f>E1411</f>
        <v>1535.1</v>
      </c>
      <c r="F1409" s="90">
        <f>E1409/D1409*100</f>
        <v>100</v>
      </c>
    </row>
    <row r="1410" spans="1:6" ht="32.25" customHeight="1">
      <c r="A1410" s="594"/>
      <c r="B1410" s="447"/>
      <c r="C1410" s="88" t="s">
        <v>300</v>
      </c>
      <c r="D1410" s="94">
        <v>0</v>
      </c>
      <c r="E1410" s="94">
        <v>0</v>
      </c>
      <c r="F1410" s="90">
        <v>0</v>
      </c>
    </row>
    <row r="1411" spans="1:6" ht="32.25" customHeight="1">
      <c r="A1411" s="594"/>
      <c r="B1411" s="447"/>
      <c r="C1411" s="88" t="s">
        <v>301</v>
      </c>
      <c r="D1411" s="91">
        <v>1535.1</v>
      </c>
      <c r="E1411" s="90">
        <v>1535.1</v>
      </c>
      <c r="F1411" s="90">
        <f>E1411/D1411*100</f>
        <v>100</v>
      </c>
    </row>
    <row r="1412" spans="1:6" ht="32.25" customHeight="1">
      <c r="A1412" s="594"/>
      <c r="B1412" s="447"/>
      <c r="C1412" s="88" t="s">
        <v>302</v>
      </c>
      <c r="D1412" s="91">
        <v>0</v>
      </c>
      <c r="E1412" s="91">
        <v>0</v>
      </c>
      <c r="F1412" s="90">
        <v>0</v>
      </c>
    </row>
    <row r="1413" spans="1:6" ht="32.25" customHeight="1">
      <c r="A1413" s="594"/>
      <c r="B1413" s="447"/>
      <c r="C1413" s="88" t="s">
        <v>303</v>
      </c>
      <c r="D1413" s="91">
        <v>0</v>
      </c>
      <c r="E1413" s="91">
        <v>0</v>
      </c>
      <c r="F1413" s="90">
        <v>0</v>
      </c>
    </row>
    <row r="1414" spans="1:6" ht="33.75" customHeight="1">
      <c r="A1414" s="594"/>
      <c r="B1414" s="447" t="s">
        <v>476</v>
      </c>
      <c r="C1414" s="88" t="s">
        <v>299</v>
      </c>
      <c r="D1414" s="94">
        <v>14903.4</v>
      </c>
      <c r="E1414" s="94">
        <f>E1417</f>
        <v>2979.9</v>
      </c>
      <c r="F1414" s="90">
        <f>E1414/D1414*100</f>
        <v>19.99476629493941</v>
      </c>
    </row>
    <row r="1415" spans="1:6" ht="33.75" customHeight="1">
      <c r="A1415" s="594"/>
      <c r="B1415" s="447"/>
      <c r="C1415" s="88" t="s">
        <v>300</v>
      </c>
      <c r="D1415" s="89">
        <v>0</v>
      </c>
      <c r="E1415" s="89">
        <v>0</v>
      </c>
      <c r="F1415" s="90">
        <v>0</v>
      </c>
    </row>
    <row r="1416" spans="1:6" ht="33.75" customHeight="1">
      <c r="A1416" s="594"/>
      <c r="B1416" s="447"/>
      <c r="C1416" s="88" t="s">
        <v>301</v>
      </c>
      <c r="D1416" s="91">
        <v>0</v>
      </c>
      <c r="E1416" s="91">
        <v>0</v>
      </c>
      <c r="F1416" s="90">
        <v>0</v>
      </c>
    </row>
    <row r="1417" spans="1:6" ht="33.75" customHeight="1">
      <c r="A1417" s="594"/>
      <c r="B1417" s="447"/>
      <c r="C1417" s="88" t="s">
        <v>302</v>
      </c>
      <c r="D1417" s="91">
        <v>2979.9</v>
      </c>
      <c r="E1417" s="91">
        <v>2979.9</v>
      </c>
      <c r="F1417" s="90">
        <v>99.99692070823711</v>
      </c>
    </row>
    <row r="1418" spans="1:6" ht="33.75" customHeight="1">
      <c r="A1418" s="594"/>
      <c r="B1418" s="447"/>
      <c r="C1418" s="88" t="s">
        <v>303</v>
      </c>
      <c r="D1418" s="91">
        <v>11923.5</v>
      </c>
      <c r="E1418" s="91">
        <v>0</v>
      </c>
      <c r="F1418" s="90">
        <f>E1418/D1418*100</f>
        <v>0</v>
      </c>
    </row>
    <row r="1419" spans="1:6" ht="29.25" customHeight="1">
      <c r="A1419" s="594"/>
      <c r="B1419" s="447" t="s">
        <v>477</v>
      </c>
      <c r="C1419" s="88" t="s">
        <v>299</v>
      </c>
      <c r="D1419" s="94">
        <f>D1420+D1421+D1422+D1423</f>
        <v>0</v>
      </c>
      <c r="E1419" s="94">
        <f>E1420+E1421+E1422+E1423</f>
        <v>0</v>
      </c>
      <c r="F1419" s="90">
        <v>0</v>
      </c>
    </row>
    <row r="1420" spans="1:6" ht="29.25" customHeight="1">
      <c r="A1420" s="594"/>
      <c r="B1420" s="447"/>
      <c r="C1420" s="88" t="s">
        <v>300</v>
      </c>
      <c r="D1420" s="94">
        <v>0</v>
      </c>
      <c r="E1420" s="94">
        <v>0</v>
      </c>
      <c r="F1420" s="90">
        <v>0</v>
      </c>
    </row>
    <row r="1421" spans="1:6" ht="29.25" customHeight="1">
      <c r="A1421" s="594"/>
      <c r="B1421" s="447"/>
      <c r="C1421" s="88" t="s">
        <v>301</v>
      </c>
      <c r="D1421" s="94">
        <v>0</v>
      </c>
      <c r="E1421" s="94">
        <v>0</v>
      </c>
      <c r="F1421" s="90">
        <v>0</v>
      </c>
    </row>
    <row r="1422" spans="1:6" ht="29.25" customHeight="1">
      <c r="A1422" s="594"/>
      <c r="B1422" s="447"/>
      <c r="C1422" s="88" t="s">
        <v>302</v>
      </c>
      <c r="D1422" s="94">
        <v>0</v>
      </c>
      <c r="E1422" s="94">
        <v>0</v>
      </c>
      <c r="F1422" s="90">
        <v>0</v>
      </c>
    </row>
    <row r="1423" spans="1:6" ht="29.25" customHeight="1">
      <c r="A1423" s="594"/>
      <c r="B1423" s="447"/>
      <c r="C1423" s="88" t="s">
        <v>303</v>
      </c>
      <c r="D1423" s="94">
        <v>0</v>
      </c>
      <c r="E1423" s="94">
        <v>0</v>
      </c>
      <c r="F1423" s="90">
        <v>0</v>
      </c>
    </row>
    <row r="1424" spans="1:6" ht="15.75" customHeight="1">
      <c r="A1424" s="594"/>
      <c r="B1424" s="447" t="s">
        <v>479</v>
      </c>
      <c r="C1424" s="88" t="s">
        <v>299</v>
      </c>
      <c r="D1424" s="94">
        <f>D1425+D1426+D1427+D1428</f>
        <v>0</v>
      </c>
      <c r="E1424" s="94">
        <f>E1425+E1426+E1427+E1428</f>
        <v>0</v>
      </c>
      <c r="F1424" s="90">
        <v>0</v>
      </c>
    </row>
    <row r="1425" spans="1:6" ht="15.75" customHeight="1">
      <c r="A1425" s="594"/>
      <c r="B1425" s="447"/>
      <c r="C1425" s="88" t="s">
        <v>300</v>
      </c>
      <c r="D1425" s="94">
        <v>0</v>
      </c>
      <c r="E1425" s="94">
        <v>0</v>
      </c>
      <c r="F1425" s="90">
        <v>0</v>
      </c>
    </row>
    <row r="1426" spans="1:6" ht="15.75" customHeight="1">
      <c r="A1426" s="594"/>
      <c r="B1426" s="447"/>
      <c r="C1426" s="88" t="s">
        <v>301</v>
      </c>
      <c r="D1426" s="94">
        <v>0</v>
      </c>
      <c r="E1426" s="94">
        <v>0</v>
      </c>
      <c r="F1426" s="90">
        <v>0</v>
      </c>
    </row>
    <row r="1427" spans="1:6" ht="15.75" customHeight="1">
      <c r="A1427" s="594"/>
      <c r="B1427" s="447"/>
      <c r="C1427" s="88" t="s">
        <v>302</v>
      </c>
      <c r="D1427" s="94">
        <v>0</v>
      </c>
      <c r="E1427" s="94">
        <v>0</v>
      </c>
      <c r="F1427" s="90">
        <v>0</v>
      </c>
    </row>
    <row r="1428" spans="1:6" ht="15.75" customHeight="1">
      <c r="A1428" s="594"/>
      <c r="B1428" s="447"/>
      <c r="C1428" s="88" t="s">
        <v>303</v>
      </c>
      <c r="D1428" s="94">
        <v>0</v>
      </c>
      <c r="E1428" s="94">
        <v>0</v>
      </c>
      <c r="F1428" s="90">
        <v>0</v>
      </c>
    </row>
    <row r="1429" spans="1:6" ht="20.25" customHeight="1">
      <c r="A1429" s="594"/>
      <c r="B1429" s="447" t="s">
        <v>481</v>
      </c>
      <c r="C1429" s="88" t="s">
        <v>299</v>
      </c>
      <c r="D1429" s="94">
        <f>D1430+D1431+D1432+D1433</f>
        <v>0</v>
      </c>
      <c r="E1429" s="94">
        <f>E1430+E1431+E1432+E1433</f>
        <v>0</v>
      </c>
      <c r="F1429" s="90">
        <v>0</v>
      </c>
    </row>
    <row r="1430" spans="1:6" ht="20.25" customHeight="1">
      <c r="A1430" s="594"/>
      <c r="B1430" s="447"/>
      <c r="C1430" s="88" t="s">
        <v>300</v>
      </c>
      <c r="D1430" s="94">
        <v>0</v>
      </c>
      <c r="E1430" s="94">
        <v>0</v>
      </c>
      <c r="F1430" s="90">
        <v>0</v>
      </c>
    </row>
    <row r="1431" spans="1:6" ht="20.25" customHeight="1">
      <c r="A1431" s="594"/>
      <c r="B1431" s="447"/>
      <c r="C1431" s="88" t="s">
        <v>301</v>
      </c>
      <c r="D1431" s="94">
        <v>0</v>
      </c>
      <c r="E1431" s="94">
        <v>0</v>
      </c>
      <c r="F1431" s="90">
        <v>0</v>
      </c>
    </row>
    <row r="1432" spans="1:6" ht="20.25" customHeight="1">
      <c r="A1432" s="594"/>
      <c r="B1432" s="447"/>
      <c r="C1432" s="88" t="s">
        <v>302</v>
      </c>
      <c r="D1432" s="94">
        <v>0</v>
      </c>
      <c r="E1432" s="94">
        <v>0</v>
      </c>
      <c r="F1432" s="90">
        <v>0</v>
      </c>
    </row>
    <row r="1433" spans="1:6" ht="20.25" customHeight="1">
      <c r="A1433" s="594"/>
      <c r="B1433" s="447"/>
      <c r="C1433" s="88" t="s">
        <v>303</v>
      </c>
      <c r="D1433" s="94">
        <v>0</v>
      </c>
      <c r="E1433" s="94">
        <v>0</v>
      </c>
      <c r="F1433" s="90">
        <v>0</v>
      </c>
    </row>
    <row r="1434" spans="1:6" ht="18" customHeight="1">
      <c r="A1434" s="594"/>
      <c r="B1434" s="447" t="s">
        <v>484</v>
      </c>
      <c r="C1434" s="88" t="s">
        <v>299</v>
      </c>
      <c r="D1434" s="94">
        <f>D1435+D1436+D1437+D1438</f>
        <v>0</v>
      </c>
      <c r="E1434" s="94">
        <f>E1435+E1436+E1437+E1438</f>
        <v>0</v>
      </c>
      <c r="F1434" s="90">
        <v>0</v>
      </c>
    </row>
    <row r="1435" spans="1:6" ht="18" customHeight="1">
      <c r="A1435" s="594"/>
      <c r="B1435" s="447"/>
      <c r="C1435" s="88" t="s">
        <v>300</v>
      </c>
      <c r="D1435" s="94">
        <v>0</v>
      </c>
      <c r="E1435" s="94">
        <v>0</v>
      </c>
      <c r="F1435" s="90">
        <v>0</v>
      </c>
    </row>
    <row r="1436" spans="1:6" ht="18" customHeight="1">
      <c r="A1436" s="594"/>
      <c r="B1436" s="447"/>
      <c r="C1436" s="88" t="s">
        <v>301</v>
      </c>
      <c r="D1436" s="94">
        <v>0</v>
      </c>
      <c r="E1436" s="94">
        <v>0</v>
      </c>
      <c r="F1436" s="90">
        <v>0</v>
      </c>
    </row>
    <row r="1437" spans="1:6" ht="18" customHeight="1">
      <c r="A1437" s="594"/>
      <c r="B1437" s="447"/>
      <c r="C1437" s="88" t="s">
        <v>302</v>
      </c>
      <c r="D1437" s="94">
        <v>0</v>
      </c>
      <c r="E1437" s="94">
        <v>0</v>
      </c>
      <c r="F1437" s="90">
        <v>0</v>
      </c>
    </row>
    <row r="1438" spans="1:6" ht="18" customHeight="1">
      <c r="A1438" s="594"/>
      <c r="B1438" s="447"/>
      <c r="C1438" s="88" t="s">
        <v>303</v>
      </c>
      <c r="D1438" s="94">
        <v>0</v>
      </c>
      <c r="E1438" s="94">
        <v>0</v>
      </c>
      <c r="F1438" s="90">
        <v>0</v>
      </c>
    </row>
    <row r="1439" spans="1:6" ht="27" customHeight="1">
      <c r="A1439" s="594"/>
      <c r="B1439" s="447" t="s">
        <v>486</v>
      </c>
      <c r="C1439" s="88" t="s">
        <v>299</v>
      </c>
      <c r="D1439" s="94">
        <f>D1440+D1441+D1442+D1443</f>
        <v>6495</v>
      </c>
      <c r="E1439" s="94">
        <f>E1440+E1441+E1442+E1443</f>
        <v>6494.8</v>
      </c>
      <c r="F1439" s="90">
        <f>E1439/D1439*100</f>
        <v>99.99692070823711</v>
      </c>
    </row>
    <row r="1440" spans="1:6" ht="27" customHeight="1">
      <c r="A1440" s="594"/>
      <c r="B1440" s="447"/>
      <c r="C1440" s="88" t="s">
        <v>300</v>
      </c>
      <c r="D1440" s="94">
        <v>0</v>
      </c>
      <c r="E1440" s="94">
        <v>0</v>
      </c>
      <c r="F1440" s="90">
        <v>0</v>
      </c>
    </row>
    <row r="1441" spans="1:6" ht="27" customHeight="1">
      <c r="A1441" s="594"/>
      <c r="B1441" s="447"/>
      <c r="C1441" s="88" t="s">
        <v>301</v>
      </c>
      <c r="D1441" s="91">
        <v>6495</v>
      </c>
      <c r="E1441" s="91">
        <v>6494.8</v>
      </c>
      <c r="F1441" s="90">
        <f>E1441/D1441*100</f>
        <v>99.99692070823711</v>
      </c>
    </row>
    <row r="1442" spans="1:6" ht="27" customHeight="1">
      <c r="A1442" s="594"/>
      <c r="B1442" s="447"/>
      <c r="C1442" s="88" t="s">
        <v>302</v>
      </c>
      <c r="D1442" s="91">
        <v>0</v>
      </c>
      <c r="E1442" s="91">
        <v>0</v>
      </c>
      <c r="F1442" s="90">
        <v>0</v>
      </c>
    </row>
    <row r="1443" spans="1:6" ht="27" customHeight="1">
      <c r="A1443" s="594"/>
      <c r="B1443" s="447"/>
      <c r="C1443" s="88" t="s">
        <v>303</v>
      </c>
      <c r="D1443" s="91">
        <v>0</v>
      </c>
      <c r="E1443" s="91">
        <v>0</v>
      </c>
      <c r="F1443" s="90">
        <v>0</v>
      </c>
    </row>
    <row r="1444" spans="1:6" ht="18.75" customHeight="1">
      <c r="A1444" s="594"/>
      <c r="B1444" s="447" t="s">
        <v>488</v>
      </c>
      <c r="C1444" s="88" t="s">
        <v>299</v>
      </c>
      <c r="D1444" s="94">
        <f>D1445+D1446+D1447+D1448</f>
        <v>12607</v>
      </c>
      <c r="E1444" s="94">
        <f>E1445+E1446+E1447+E1448</f>
        <v>12607.5</v>
      </c>
      <c r="F1444" s="90">
        <f>E1444/D1444*100</f>
        <v>100.00396605060679</v>
      </c>
    </row>
    <row r="1445" spans="1:6" ht="18.75" customHeight="1">
      <c r="A1445" s="594"/>
      <c r="B1445" s="447"/>
      <c r="C1445" s="88" t="s">
        <v>300</v>
      </c>
      <c r="D1445" s="94">
        <v>0</v>
      </c>
      <c r="E1445" s="94">
        <v>0</v>
      </c>
      <c r="F1445" s="90">
        <v>0</v>
      </c>
    </row>
    <row r="1446" spans="1:6" ht="18.75" customHeight="1">
      <c r="A1446" s="594"/>
      <c r="B1446" s="447"/>
      <c r="C1446" s="88" t="s">
        <v>301</v>
      </c>
      <c r="D1446" s="91">
        <v>0</v>
      </c>
      <c r="E1446" s="91">
        <v>0</v>
      </c>
      <c r="F1446" s="90">
        <v>0</v>
      </c>
    </row>
    <row r="1447" spans="1:6" ht="18.75" customHeight="1">
      <c r="A1447" s="594"/>
      <c r="B1447" s="447"/>
      <c r="C1447" s="88" t="s">
        <v>302</v>
      </c>
      <c r="D1447" s="90">
        <v>12607</v>
      </c>
      <c r="E1447" s="91">
        <v>12607.5</v>
      </c>
      <c r="F1447" s="90">
        <f>E1447/D1447*100</f>
        <v>100.00396605060679</v>
      </c>
    </row>
    <row r="1448" spans="1:6" ht="18.75" customHeight="1">
      <c r="A1448" s="594"/>
      <c r="B1448" s="447"/>
      <c r="C1448" s="88" t="s">
        <v>303</v>
      </c>
      <c r="D1448" s="91">
        <v>0</v>
      </c>
      <c r="E1448" s="91">
        <v>0</v>
      </c>
      <c r="F1448" s="90">
        <v>0</v>
      </c>
    </row>
    <row r="1449" spans="1:6" ht="18.75" customHeight="1">
      <c r="A1449" s="594"/>
      <c r="B1449" s="447" t="s">
        <v>489</v>
      </c>
      <c r="C1449" s="88" t="s">
        <v>299</v>
      </c>
      <c r="D1449" s="94">
        <f>D1450+D1451+D1452+D1453</f>
        <v>0</v>
      </c>
      <c r="E1449" s="94">
        <f>E1450+E1451+E1452+E1453</f>
        <v>0</v>
      </c>
      <c r="F1449" s="90">
        <v>0</v>
      </c>
    </row>
    <row r="1450" spans="1:6" ht="18.75" customHeight="1">
      <c r="A1450" s="594"/>
      <c r="B1450" s="447"/>
      <c r="C1450" s="88" t="s">
        <v>300</v>
      </c>
      <c r="D1450" s="94">
        <v>0</v>
      </c>
      <c r="E1450" s="94">
        <v>0</v>
      </c>
      <c r="F1450" s="90">
        <v>0</v>
      </c>
    </row>
    <row r="1451" spans="1:6" ht="18.75" customHeight="1">
      <c r="A1451" s="594"/>
      <c r="B1451" s="447"/>
      <c r="C1451" s="88" t="s">
        <v>301</v>
      </c>
      <c r="D1451" s="94">
        <v>0</v>
      </c>
      <c r="E1451" s="94">
        <v>0</v>
      </c>
      <c r="F1451" s="90">
        <v>0</v>
      </c>
    </row>
    <row r="1452" spans="1:6" ht="18.75" customHeight="1">
      <c r="A1452" s="594"/>
      <c r="B1452" s="447"/>
      <c r="C1452" s="88" t="s">
        <v>302</v>
      </c>
      <c r="D1452" s="94">
        <v>0</v>
      </c>
      <c r="E1452" s="94">
        <v>0</v>
      </c>
      <c r="F1452" s="90">
        <v>0</v>
      </c>
    </row>
    <row r="1453" spans="1:6" ht="18.75" customHeight="1">
      <c r="A1453" s="594"/>
      <c r="B1453" s="447"/>
      <c r="C1453" s="88" t="s">
        <v>303</v>
      </c>
      <c r="D1453" s="94">
        <v>0</v>
      </c>
      <c r="E1453" s="94">
        <v>0</v>
      </c>
      <c r="F1453" s="90">
        <v>0</v>
      </c>
    </row>
    <row r="1454" spans="1:6" ht="18.75" customHeight="1">
      <c r="A1454" s="594"/>
      <c r="B1454" s="447" t="s">
        <v>490</v>
      </c>
      <c r="C1454" s="88" t="s">
        <v>299</v>
      </c>
      <c r="D1454" s="94">
        <f>D1455+D1456+D1457+D1458</f>
        <v>0</v>
      </c>
      <c r="E1454" s="94">
        <f>E1455+E1456+E1457+E1458</f>
        <v>0</v>
      </c>
      <c r="F1454" s="90">
        <v>0</v>
      </c>
    </row>
    <row r="1455" spans="1:6" ht="18.75" customHeight="1">
      <c r="A1455" s="594"/>
      <c r="B1455" s="447"/>
      <c r="C1455" s="88" t="s">
        <v>300</v>
      </c>
      <c r="D1455" s="94">
        <v>0</v>
      </c>
      <c r="E1455" s="94">
        <v>0</v>
      </c>
      <c r="F1455" s="90">
        <v>0</v>
      </c>
    </row>
    <row r="1456" spans="1:6" ht="18.75" customHeight="1">
      <c r="A1456" s="594"/>
      <c r="B1456" s="447"/>
      <c r="C1456" s="88" t="s">
        <v>301</v>
      </c>
      <c r="D1456" s="94">
        <v>0</v>
      </c>
      <c r="E1456" s="94">
        <v>0</v>
      </c>
      <c r="F1456" s="90">
        <v>0</v>
      </c>
    </row>
    <row r="1457" spans="1:6" ht="18.75" customHeight="1">
      <c r="A1457" s="594"/>
      <c r="B1457" s="447"/>
      <c r="C1457" s="88" t="s">
        <v>302</v>
      </c>
      <c r="D1457" s="94">
        <v>0</v>
      </c>
      <c r="E1457" s="94">
        <v>0</v>
      </c>
      <c r="F1457" s="90">
        <v>0</v>
      </c>
    </row>
    <row r="1458" spans="1:6" ht="18.75" customHeight="1">
      <c r="A1458" s="594"/>
      <c r="B1458" s="447"/>
      <c r="C1458" s="88" t="s">
        <v>303</v>
      </c>
      <c r="D1458" s="94">
        <v>0</v>
      </c>
      <c r="E1458" s="94">
        <v>0</v>
      </c>
      <c r="F1458" s="90">
        <v>0</v>
      </c>
    </row>
    <row r="1459" spans="1:6" ht="18.75" customHeight="1">
      <c r="A1459" s="594"/>
      <c r="B1459" s="447" t="s">
        <v>493</v>
      </c>
      <c r="C1459" s="88" t="s">
        <v>299</v>
      </c>
      <c r="D1459" s="94">
        <f>D1460+D1461+D1462+D1463</f>
        <v>0</v>
      </c>
      <c r="E1459" s="94">
        <f>E1460+E1461+E1462+E1463</f>
        <v>0</v>
      </c>
      <c r="F1459" s="90">
        <v>0</v>
      </c>
    </row>
    <row r="1460" spans="1:6" ht="18.75" customHeight="1">
      <c r="A1460" s="594"/>
      <c r="B1460" s="447"/>
      <c r="C1460" s="88" t="s">
        <v>300</v>
      </c>
      <c r="D1460" s="94">
        <v>0</v>
      </c>
      <c r="E1460" s="94">
        <v>0</v>
      </c>
      <c r="F1460" s="90">
        <v>0</v>
      </c>
    </row>
    <row r="1461" spans="1:6" ht="18.75" customHeight="1">
      <c r="A1461" s="594"/>
      <c r="B1461" s="447"/>
      <c r="C1461" s="88" t="s">
        <v>301</v>
      </c>
      <c r="D1461" s="94">
        <v>0</v>
      </c>
      <c r="E1461" s="94">
        <v>0</v>
      </c>
      <c r="F1461" s="90">
        <v>0</v>
      </c>
    </row>
    <row r="1462" spans="1:6" ht="18.75" customHeight="1">
      <c r="A1462" s="594"/>
      <c r="B1462" s="447"/>
      <c r="C1462" s="88" t="s">
        <v>302</v>
      </c>
      <c r="D1462" s="94">
        <v>0</v>
      </c>
      <c r="E1462" s="94">
        <v>0</v>
      </c>
      <c r="F1462" s="90">
        <v>0</v>
      </c>
    </row>
    <row r="1463" spans="1:6" ht="18.75" customHeight="1">
      <c r="A1463" s="594"/>
      <c r="B1463" s="447"/>
      <c r="C1463" s="88" t="s">
        <v>303</v>
      </c>
      <c r="D1463" s="94">
        <v>0</v>
      </c>
      <c r="E1463" s="94">
        <v>0</v>
      </c>
      <c r="F1463" s="90">
        <v>0</v>
      </c>
    </row>
    <row r="1464" spans="1:6" ht="18.75" customHeight="1">
      <c r="A1464" s="386"/>
      <c r="B1464" s="41"/>
      <c r="C1464" s="88"/>
      <c r="D1464" s="94"/>
      <c r="E1464" s="94"/>
      <c r="F1464" s="90"/>
    </row>
    <row r="1468" s="214" customFormat="1" ht="12.75">
      <c r="B1468" s="408" t="s">
        <v>149</v>
      </c>
    </row>
  </sheetData>
  <sheetProtection/>
  <mergeCells count="555">
    <mergeCell ref="A1012:A1014"/>
    <mergeCell ref="A546:A551"/>
    <mergeCell ref="A994:A999"/>
    <mergeCell ref="A1000:A1005"/>
    <mergeCell ref="A970:A975"/>
    <mergeCell ref="A976:A981"/>
    <mergeCell ref="A964:A969"/>
    <mergeCell ref="A902:A906"/>
    <mergeCell ref="A907:A911"/>
    <mergeCell ref="A897:A901"/>
    <mergeCell ref="B767:B771"/>
    <mergeCell ref="B812:B813"/>
    <mergeCell ref="A802:A806"/>
    <mergeCell ref="B802:B806"/>
    <mergeCell ref="A887:A891"/>
    <mergeCell ref="A892:A896"/>
    <mergeCell ref="B797:B801"/>
    <mergeCell ref="B857:B861"/>
    <mergeCell ref="A862:A866"/>
    <mergeCell ref="A857:A861"/>
    <mergeCell ref="B546:B551"/>
    <mergeCell ref="B953:B957"/>
    <mergeCell ref="A953:A957"/>
    <mergeCell ref="A958:A963"/>
    <mergeCell ref="A982:A987"/>
    <mergeCell ref="A988:A993"/>
    <mergeCell ref="B822:B826"/>
    <mergeCell ref="A767:A771"/>
    <mergeCell ref="A923:A927"/>
    <mergeCell ref="B923:B927"/>
    <mergeCell ref="B528:B533"/>
    <mergeCell ref="A528:A533"/>
    <mergeCell ref="A534:A539"/>
    <mergeCell ref="B534:B539"/>
    <mergeCell ref="A540:A545"/>
    <mergeCell ref="B540:B545"/>
    <mergeCell ref="A413:A414"/>
    <mergeCell ref="A445:A449"/>
    <mergeCell ref="A440:A444"/>
    <mergeCell ref="A435:A439"/>
    <mergeCell ref="A430:A434"/>
    <mergeCell ref="A425:A429"/>
    <mergeCell ref="A420:A424"/>
    <mergeCell ref="A480:A484"/>
    <mergeCell ref="A475:A479"/>
    <mergeCell ref="A470:A474"/>
    <mergeCell ref="B522:B527"/>
    <mergeCell ref="A522:A527"/>
    <mergeCell ref="A415:A419"/>
    <mergeCell ref="A403:A407"/>
    <mergeCell ref="A398:A402"/>
    <mergeCell ref="A393:A397"/>
    <mergeCell ref="A510:A515"/>
    <mergeCell ref="B510:B515"/>
    <mergeCell ref="A516:A521"/>
    <mergeCell ref="B516:B521"/>
    <mergeCell ref="A465:A469"/>
    <mergeCell ref="A460:A464"/>
    <mergeCell ref="A485:A489"/>
    <mergeCell ref="A505:A509"/>
    <mergeCell ref="A500:A504"/>
    <mergeCell ref="A495:A499"/>
    <mergeCell ref="A490:A494"/>
    <mergeCell ref="B490:B494"/>
    <mergeCell ref="B495:B499"/>
    <mergeCell ref="B500:B504"/>
    <mergeCell ref="B505:B509"/>
    <mergeCell ref="B460:B464"/>
    <mergeCell ref="B465:B469"/>
    <mergeCell ref="B470:B474"/>
    <mergeCell ref="A1329:A1333"/>
    <mergeCell ref="B1329:B1333"/>
    <mergeCell ref="B1314:B1318"/>
    <mergeCell ref="A1314:A1318"/>
    <mergeCell ref="B1319:B1323"/>
    <mergeCell ref="A1319:A1323"/>
    <mergeCell ref="B485:B489"/>
    <mergeCell ref="B455:B459"/>
    <mergeCell ref="A298:A302"/>
    <mergeCell ref="B298:B302"/>
    <mergeCell ref="B388:B392"/>
    <mergeCell ref="B398:B402"/>
    <mergeCell ref="B403:B407"/>
    <mergeCell ref="B408:B412"/>
    <mergeCell ref="A455:A459"/>
    <mergeCell ref="A388:A392"/>
    <mergeCell ref="A408:A412"/>
    <mergeCell ref="A283:A287"/>
    <mergeCell ref="B283:B287"/>
    <mergeCell ref="A288:A292"/>
    <mergeCell ref="B288:B292"/>
    <mergeCell ref="A293:A297"/>
    <mergeCell ref="B293:B297"/>
    <mergeCell ref="A253:A257"/>
    <mergeCell ref="B253:B257"/>
    <mergeCell ref="A263:A267"/>
    <mergeCell ref="B263:B267"/>
    <mergeCell ref="A273:A277"/>
    <mergeCell ref="A278:A282"/>
    <mergeCell ref="B278:B282"/>
    <mergeCell ref="A268:A272"/>
    <mergeCell ref="B268:B272"/>
    <mergeCell ref="A258:A262"/>
    <mergeCell ref="B258:B262"/>
    <mergeCell ref="A228:A232"/>
    <mergeCell ref="B228:B232"/>
    <mergeCell ref="A233:A237"/>
    <mergeCell ref="B233:B237"/>
    <mergeCell ref="A243:A247"/>
    <mergeCell ref="B243:B247"/>
    <mergeCell ref="A248:A252"/>
    <mergeCell ref="B248:B252"/>
    <mergeCell ref="A238:A242"/>
    <mergeCell ref="B238:B242"/>
    <mergeCell ref="A213:A217"/>
    <mergeCell ref="B213:B217"/>
    <mergeCell ref="A218:A222"/>
    <mergeCell ref="B218:B222"/>
    <mergeCell ref="A223:A227"/>
    <mergeCell ref="B223:B227"/>
    <mergeCell ref="A208:A212"/>
    <mergeCell ref="B208:B212"/>
    <mergeCell ref="A203:A207"/>
    <mergeCell ref="B203:B207"/>
    <mergeCell ref="A183:A187"/>
    <mergeCell ref="B183:B187"/>
    <mergeCell ref="A193:A197"/>
    <mergeCell ref="B193:B197"/>
    <mergeCell ref="A198:A202"/>
    <mergeCell ref="B198:B202"/>
    <mergeCell ref="A173:A177"/>
    <mergeCell ref="B173:B177"/>
    <mergeCell ref="A178:A182"/>
    <mergeCell ref="B178:B182"/>
    <mergeCell ref="A188:A192"/>
    <mergeCell ref="B188:B192"/>
    <mergeCell ref="A168:A172"/>
    <mergeCell ref="B168:B172"/>
    <mergeCell ref="A153:A157"/>
    <mergeCell ref="B153:B157"/>
    <mergeCell ref="A163:A167"/>
    <mergeCell ref="B163:B167"/>
    <mergeCell ref="B158:B162"/>
    <mergeCell ref="A158:A162"/>
    <mergeCell ref="A148:A152"/>
    <mergeCell ref="B148:B152"/>
    <mergeCell ref="B133:B137"/>
    <mergeCell ref="A138:A142"/>
    <mergeCell ref="B138:B142"/>
    <mergeCell ref="A143:A147"/>
    <mergeCell ref="B143:B147"/>
    <mergeCell ref="A108:A112"/>
    <mergeCell ref="A113:A117"/>
    <mergeCell ref="B113:B117"/>
    <mergeCell ref="A118:A122"/>
    <mergeCell ref="B118:B122"/>
    <mergeCell ref="B108:B112"/>
    <mergeCell ref="A128:A132"/>
    <mergeCell ref="B128:B132"/>
    <mergeCell ref="A133:A137"/>
    <mergeCell ref="A1419:A1423"/>
    <mergeCell ref="A867:A871"/>
    <mergeCell ref="B1419:B1423"/>
    <mergeCell ref="A1404:A1408"/>
    <mergeCell ref="B1404:B1408"/>
    <mergeCell ref="A1409:A1413"/>
    <mergeCell ref="A1414:A1418"/>
    <mergeCell ref="A1459:A1463"/>
    <mergeCell ref="B1459:B1463"/>
    <mergeCell ref="A123:A127"/>
    <mergeCell ref="B123:B127"/>
    <mergeCell ref="A1449:A1453"/>
    <mergeCell ref="B1449:B1453"/>
    <mergeCell ref="A1434:A1438"/>
    <mergeCell ref="B1434:B1438"/>
    <mergeCell ref="A1439:A1443"/>
    <mergeCell ref="A1424:A1428"/>
    <mergeCell ref="B1424:B1428"/>
    <mergeCell ref="A1454:A1458"/>
    <mergeCell ref="B1454:B1458"/>
    <mergeCell ref="A1444:A1448"/>
    <mergeCell ref="B1444:B1448"/>
    <mergeCell ref="A1429:A1433"/>
    <mergeCell ref="B1429:B1433"/>
    <mergeCell ref="B1439:B1443"/>
    <mergeCell ref="B1414:B1418"/>
    <mergeCell ref="B1409:B1413"/>
    <mergeCell ref="A1324:A1328"/>
    <mergeCell ref="B1324:B1328"/>
    <mergeCell ref="A1339:A1343"/>
    <mergeCell ref="A1344:A1348"/>
    <mergeCell ref="B1344:B1348"/>
    <mergeCell ref="B1364:B1368"/>
    <mergeCell ref="B1349:B1353"/>
    <mergeCell ref="B1354:B1358"/>
    <mergeCell ref="A948:A952"/>
    <mergeCell ref="B948:B952"/>
    <mergeCell ref="A938:A942"/>
    <mergeCell ref="B938:B942"/>
    <mergeCell ref="A943:A947"/>
    <mergeCell ref="B78:B83"/>
    <mergeCell ref="B273:B277"/>
    <mergeCell ref="B752:B756"/>
    <mergeCell ref="A787:A791"/>
    <mergeCell ref="B787:B791"/>
    <mergeCell ref="B1045:B1049"/>
    <mergeCell ref="B1050:B1054"/>
    <mergeCell ref="B1071:B1075"/>
    <mergeCell ref="B1020:B1024"/>
    <mergeCell ref="B1025:B1029"/>
    <mergeCell ref="B1030:B1034"/>
    <mergeCell ref="B1060:B1065"/>
    <mergeCell ref="B60:B65"/>
    <mergeCell ref="A66:A71"/>
    <mergeCell ref="B66:B71"/>
    <mergeCell ref="A96:A101"/>
    <mergeCell ref="B96:B101"/>
    <mergeCell ref="A72:A77"/>
    <mergeCell ref="B72:B77"/>
    <mergeCell ref="A84:A89"/>
    <mergeCell ref="B84:B89"/>
    <mergeCell ref="A78:A83"/>
    <mergeCell ref="A48:A53"/>
    <mergeCell ref="B48:B53"/>
    <mergeCell ref="A54:A59"/>
    <mergeCell ref="B54:B59"/>
    <mergeCell ref="B102:B107"/>
    <mergeCell ref="B817:B821"/>
    <mergeCell ref="A807:A811"/>
    <mergeCell ref="B807:B811"/>
    <mergeCell ref="A102:A107"/>
    <mergeCell ref="A752:A756"/>
    <mergeCell ref="A762:A766"/>
    <mergeCell ref="A817:A821"/>
    <mergeCell ref="A747:A751"/>
    <mergeCell ref="B762:B766"/>
    <mergeCell ref="A777:A781"/>
    <mergeCell ref="B777:B781"/>
    <mergeCell ref="A782:A786"/>
    <mergeCell ref="A812:A813"/>
    <mergeCell ref="B747:B751"/>
    <mergeCell ref="A797:A801"/>
    <mergeCell ref="A757:A759"/>
    <mergeCell ref="A60:A65"/>
    <mergeCell ref="A772:A776"/>
    <mergeCell ref="B772:B776"/>
    <mergeCell ref="B782:B786"/>
    <mergeCell ref="A742:A746"/>
    <mergeCell ref="B742:B746"/>
    <mergeCell ref="A90:A95"/>
    <mergeCell ref="B90:B95"/>
    <mergeCell ref="A737:A741"/>
    <mergeCell ref="B737:B741"/>
    <mergeCell ref="A42:A47"/>
    <mergeCell ref="B42:B47"/>
    <mergeCell ref="A30:A35"/>
    <mergeCell ref="B30:B35"/>
    <mergeCell ref="A36:A41"/>
    <mergeCell ref="B36:B41"/>
    <mergeCell ref="A727:A731"/>
    <mergeCell ref="B727:B731"/>
    <mergeCell ref="A717:A721"/>
    <mergeCell ref="A6:A11"/>
    <mergeCell ref="B6:B11"/>
    <mergeCell ref="A12:A17"/>
    <mergeCell ref="B12:B17"/>
    <mergeCell ref="A18:A23"/>
    <mergeCell ref="B18:B23"/>
    <mergeCell ref="A24:A29"/>
    <mergeCell ref="B24:B29"/>
    <mergeCell ref="B852:B856"/>
    <mergeCell ref="B847:B851"/>
    <mergeCell ref="B842:B846"/>
    <mergeCell ref="A842:A846"/>
    <mergeCell ref="A847:A851"/>
    <mergeCell ref="A837:A841"/>
    <mergeCell ref="B837:B841"/>
    <mergeCell ref="B832:B836"/>
    <mergeCell ref="B1334:B1338"/>
    <mergeCell ref="A1334:A1338"/>
    <mergeCell ref="B1304:B1308"/>
    <mergeCell ref="A1299:A1303"/>
    <mergeCell ref="A1304:A1308"/>
    <mergeCell ref="B1309:B1313"/>
    <mergeCell ref="B1091:B1095"/>
    <mergeCell ref="B892:B896"/>
    <mergeCell ref="B1126:B1130"/>
    <mergeCell ref="B1299:B1303"/>
    <mergeCell ref="B1121:B1125"/>
    <mergeCell ref="B1116:B1120"/>
    <mergeCell ref="B1096:B1100"/>
    <mergeCell ref="B1035:B1039"/>
    <mergeCell ref="B1086:B1090"/>
    <mergeCell ref="B1081:B1085"/>
    <mergeCell ref="A1354:A1358"/>
    <mergeCell ref="B872:B876"/>
    <mergeCell ref="B877:B881"/>
    <mergeCell ref="B882:B886"/>
    <mergeCell ref="B1339:B1343"/>
    <mergeCell ref="B1101:B1105"/>
    <mergeCell ref="B1106:B1110"/>
    <mergeCell ref="B1111:B1115"/>
    <mergeCell ref="B1076:B1080"/>
    <mergeCell ref="A1309:A1313"/>
    <mergeCell ref="A1349:A1353"/>
    <mergeCell ref="A1369:A1373"/>
    <mergeCell ref="A1379:A1383"/>
    <mergeCell ref="B1379:B1383"/>
    <mergeCell ref="B1369:B1373"/>
    <mergeCell ref="A1374:A1378"/>
    <mergeCell ref="B1374:B1378"/>
    <mergeCell ref="A1359:A1363"/>
    <mergeCell ref="B1359:B1363"/>
    <mergeCell ref="A1364:A1368"/>
    <mergeCell ref="B867:B871"/>
    <mergeCell ref="A1399:A1403"/>
    <mergeCell ref="B1399:B1403"/>
    <mergeCell ref="A1384:A1388"/>
    <mergeCell ref="B1384:B1388"/>
    <mergeCell ref="A1389:A1393"/>
    <mergeCell ref="A1394:A1398"/>
    <mergeCell ref="B1394:B1398"/>
    <mergeCell ref="B1389:B1393"/>
    <mergeCell ref="B943:B947"/>
    <mergeCell ref="F1060:F1061"/>
    <mergeCell ref="B887:B891"/>
    <mergeCell ref="B907:B911"/>
    <mergeCell ref="B902:B906"/>
    <mergeCell ref="B897:B901"/>
    <mergeCell ref="B918:B922"/>
    <mergeCell ref="E1060:E1061"/>
    <mergeCell ref="B1055:B1059"/>
    <mergeCell ref="C1060:C1061"/>
    <mergeCell ref="B1040:B1044"/>
    <mergeCell ref="A1006:A1010"/>
    <mergeCell ref="A792:A796"/>
    <mergeCell ref="B792:B796"/>
    <mergeCell ref="A933:A937"/>
    <mergeCell ref="B933:B937"/>
    <mergeCell ref="B862:B866"/>
    <mergeCell ref="A822:A826"/>
    <mergeCell ref="A827:A831"/>
    <mergeCell ref="B827:B831"/>
    <mergeCell ref="A832:A836"/>
    <mergeCell ref="A928:A932"/>
    <mergeCell ref="B928:B932"/>
    <mergeCell ref="A913:A917"/>
    <mergeCell ref="B913:B917"/>
    <mergeCell ref="A918:A922"/>
    <mergeCell ref="A877:A881"/>
    <mergeCell ref="A882:A886"/>
    <mergeCell ref="A852:A856"/>
    <mergeCell ref="A872:A876"/>
    <mergeCell ref="B757:B759"/>
    <mergeCell ref="A697:A701"/>
    <mergeCell ref="B697:B701"/>
    <mergeCell ref="A702:A705"/>
    <mergeCell ref="B702:B705"/>
    <mergeCell ref="A732:A736"/>
    <mergeCell ref="B732:B736"/>
    <mergeCell ref="A707:A711"/>
    <mergeCell ref="B717:B721"/>
    <mergeCell ref="B722:B726"/>
    <mergeCell ref="A667:A671"/>
    <mergeCell ref="B667:B671"/>
    <mergeCell ref="A692:A696"/>
    <mergeCell ref="B677:B681"/>
    <mergeCell ref="B707:B711"/>
    <mergeCell ref="A722:A726"/>
    <mergeCell ref="B692:B696"/>
    <mergeCell ref="B682:B686"/>
    <mergeCell ref="A687:A691"/>
    <mergeCell ref="B687:B691"/>
    <mergeCell ref="A712:A716"/>
    <mergeCell ref="B712:B716"/>
    <mergeCell ref="A682:A686"/>
    <mergeCell ref="A637:A641"/>
    <mergeCell ref="A677:A681"/>
    <mergeCell ref="A657:A661"/>
    <mergeCell ref="B657:B661"/>
    <mergeCell ref="A672:A676"/>
    <mergeCell ref="A622:A626"/>
    <mergeCell ref="B622:B626"/>
    <mergeCell ref="A627:A631"/>
    <mergeCell ref="B627:B631"/>
    <mergeCell ref="A647:A651"/>
    <mergeCell ref="B647:B651"/>
    <mergeCell ref="A632:A636"/>
    <mergeCell ref="B632:B636"/>
    <mergeCell ref="B672:B676"/>
    <mergeCell ref="A662:A666"/>
    <mergeCell ref="B662:B666"/>
    <mergeCell ref="B637:B641"/>
    <mergeCell ref="A642:A646"/>
    <mergeCell ref="B642:B646"/>
    <mergeCell ref="B617:B621"/>
    <mergeCell ref="A612:A616"/>
    <mergeCell ref="B597:B598"/>
    <mergeCell ref="A602:A606"/>
    <mergeCell ref="A592:A596"/>
    <mergeCell ref="B592:B596"/>
    <mergeCell ref="A607:A611"/>
    <mergeCell ref="B607:B611"/>
    <mergeCell ref="B612:B616"/>
    <mergeCell ref="A617:A621"/>
    <mergeCell ref="A582:A586"/>
    <mergeCell ref="B582:B586"/>
    <mergeCell ref="A587:A591"/>
    <mergeCell ref="B587:B591"/>
    <mergeCell ref="A577:A581"/>
    <mergeCell ref="B577:B581"/>
    <mergeCell ref="A567:A571"/>
    <mergeCell ref="B567:B571"/>
    <mergeCell ref="A572:A576"/>
    <mergeCell ref="B572:B576"/>
    <mergeCell ref="A552:A556"/>
    <mergeCell ref="B552:B556"/>
    <mergeCell ref="A562:A566"/>
    <mergeCell ref="B562:B566"/>
    <mergeCell ref="B475:B479"/>
    <mergeCell ref="B480:B484"/>
    <mergeCell ref="A313:A317"/>
    <mergeCell ref="B313:B317"/>
    <mergeCell ref="A333:A337"/>
    <mergeCell ref="B333:B337"/>
    <mergeCell ref="A328:A332"/>
    <mergeCell ref="B328:B332"/>
    <mergeCell ref="B435:B439"/>
    <mergeCell ref="B440:B444"/>
    <mergeCell ref="A323:A327"/>
    <mergeCell ref="B323:B327"/>
    <mergeCell ref="A308:A312"/>
    <mergeCell ref="B308:B312"/>
    <mergeCell ref="A353:A357"/>
    <mergeCell ref="B353:B357"/>
    <mergeCell ref="A338:A342"/>
    <mergeCell ref="B338:B342"/>
    <mergeCell ref="A343:A347"/>
    <mergeCell ref="B343:B347"/>
    <mergeCell ref="A358:A362"/>
    <mergeCell ref="B358:B362"/>
    <mergeCell ref="A363:A367"/>
    <mergeCell ref="B363:B367"/>
    <mergeCell ref="A303:A307"/>
    <mergeCell ref="B303:B307"/>
    <mergeCell ref="A348:A352"/>
    <mergeCell ref="B348:B352"/>
    <mergeCell ref="A318:A322"/>
    <mergeCell ref="B318:B322"/>
    <mergeCell ref="B430:B434"/>
    <mergeCell ref="B450:B454"/>
    <mergeCell ref="A368:A372"/>
    <mergeCell ref="B368:B372"/>
    <mergeCell ref="A373:A377"/>
    <mergeCell ref="B373:B377"/>
    <mergeCell ref="B413:B414"/>
    <mergeCell ref="B415:B419"/>
    <mergeCell ref="B445:B449"/>
    <mergeCell ref="A450:A454"/>
    <mergeCell ref="A1132:A1136"/>
    <mergeCell ref="B1132:B1136"/>
    <mergeCell ref="A378:A382"/>
    <mergeCell ref="B378:B382"/>
    <mergeCell ref="A557:A561"/>
    <mergeCell ref="B557:B561"/>
    <mergeCell ref="A383:A387"/>
    <mergeCell ref="B383:B387"/>
    <mergeCell ref="B420:B424"/>
    <mergeCell ref="B425:B429"/>
    <mergeCell ref="A1193:A1197"/>
    <mergeCell ref="B1193:B1197"/>
    <mergeCell ref="A1198:A1202"/>
    <mergeCell ref="B1198:B1202"/>
    <mergeCell ref="A1203:A1207"/>
    <mergeCell ref="B1203:B1207"/>
    <mergeCell ref="A1137:A1141"/>
    <mergeCell ref="B1137:B1141"/>
    <mergeCell ref="A1142:A1146"/>
    <mergeCell ref="B1142:B1146"/>
    <mergeCell ref="A1147:A1151"/>
    <mergeCell ref="B1147:B1151"/>
    <mergeCell ref="A1152:A1156"/>
    <mergeCell ref="B1152:B1156"/>
    <mergeCell ref="A1157:A1161"/>
    <mergeCell ref="B1157:B1161"/>
    <mergeCell ref="A1162:A1166"/>
    <mergeCell ref="B1162:B1166"/>
    <mergeCell ref="A1167:A1171"/>
    <mergeCell ref="B1167:B1171"/>
    <mergeCell ref="A1183:A1187"/>
    <mergeCell ref="B1183:B1187"/>
    <mergeCell ref="A1188:A1192"/>
    <mergeCell ref="B1188:B1192"/>
    <mergeCell ref="A1177:A1181"/>
    <mergeCell ref="B1177:B1181"/>
    <mergeCell ref="A1172:A1176"/>
    <mergeCell ref="B1172:B1176"/>
    <mergeCell ref="A1208:A1212"/>
    <mergeCell ref="B1208:B1212"/>
    <mergeCell ref="A1213:A1217"/>
    <mergeCell ref="B1213:B1217"/>
    <mergeCell ref="A1218:A1222"/>
    <mergeCell ref="B1218:B1222"/>
    <mergeCell ref="A1223:A1227"/>
    <mergeCell ref="B1223:B1227"/>
    <mergeCell ref="A1228:A1232"/>
    <mergeCell ref="B1228:B1232"/>
    <mergeCell ref="A1233:A1237"/>
    <mergeCell ref="B1233:B1237"/>
    <mergeCell ref="A1238:A1242"/>
    <mergeCell ref="B1238:B1242"/>
    <mergeCell ref="A1243:A1247"/>
    <mergeCell ref="B1243:B1247"/>
    <mergeCell ref="A1248:A1252"/>
    <mergeCell ref="B1248:B1252"/>
    <mergeCell ref="A1253:A1257"/>
    <mergeCell ref="B1253:B1257"/>
    <mergeCell ref="A1258:A1262"/>
    <mergeCell ref="B1258:B1262"/>
    <mergeCell ref="A1263:A1267"/>
    <mergeCell ref="B1263:B1267"/>
    <mergeCell ref="A1268:A1272"/>
    <mergeCell ref="B1268:B1272"/>
    <mergeCell ref="A1273:A1277"/>
    <mergeCell ref="B1273:B1277"/>
    <mergeCell ref="A1278:A1282"/>
    <mergeCell ref="B1278:B1282"/>
    <mergeCell ref="A1283:A1287"/>
    <mergeCell ref="B1283:B1287"/>
    <mergeCell ref="A1288:A1292"/>
    <mergeCell ref="B1288:B1292"/>
    <mergeCell ref="A1293:A1297"/>
    <mergeCell ref="B1293:B1297"/>
    <mergeCell ref="A1020:A1024"/>
    <mergeCell ref="A1025:A1029"/>
    <mergeCell ref="A1030:A1034"/>
    <mergeCell ref="A1035:A1039"/>
    <mergeCell ref="A1040:A1044"/>
    <mergeCell ref="A1045:A1049"/>
    <mergeCell ref="A1086:A1090"/>
    <mergeCell ref="A1050:A1054"/>
    <mergeCell ref="A1055:A1059"/>
    <mergeCell ref="A1060:A1065"/>
    <mergeCell ref="A1066:A1070"/>
    <mergeCell ref="A1071:A1075"/>
    <mergeCell ref="A1091:A1095"/>
    <mergeCell ref="A1076:A1080"/>
    <mergeCell ref="A1126:A1130"/>
    <mergeCell ref="A1121:A1125"/>
    <mergeCell ref="A1116:A1120"/>
    <mergeCell ref="A1111:A1115"/>
    <mergeCell ref="A1106:A1110"/>
    <mergeCell ref="A1101:A1105"/>
    <mergeCell ref="A1096:A1100"/>
    <mergeCell ref="A1081:A1085"/>
  </mergeCells>
  <printOptions/>
  <pageMargins left="0.75" right="0.75" top="1" bottom="1" header="0.5" footer="0.5"/>
  <pageSetup fitToHeight="1" fitToWidth="1" horizontalDpi="600" verticalDpi="600" orientation="landscape" paperSize="9" scale="93" r:id="rId1"/>
</worksheet>
</file>

<file path=xl/worksheets/sheet3.xml><?xml version="1.0" encoding="utf-8"?>
<worksheet xmlns="http://schemas.openxmlformats.org/spreadsheetml/2006/main" xmlns:r="http://schemas.openxmlformats.org/officeDocument/2006/relationships">
  <sheetPr>
    <pageSetUpPr fitToPage="1"/>
  </sheetPr>
  <dimension ref="A2:IV26"/>
  <sheetViews>
    <sheetView zoomScale="75" zoomScaleNormal="75" zoomScalePageLayoutView="0" workbookViewId="0" topLeftCell="A7">
      <pane xSplit="2" ySplit="2" topLeftCell="F9" activePane="bottomRight" state="frozen"/>
      <selection pane="topLeft" activeCell="A7" sqref="A7"/>
      <selection pane="topRight" activeCell="C7" sqref="C7"/>
      <selection pane="bottomLeft" activeCell="A9" sqref="A9"/>
      <selection pane="bottomRight" activeCell="A20" sqref="A20:IV20"/>
    </sheetView>
  </sheetViews>
  <sheetFormatPr defaultColWidth="9.140625" defaultRowHeight="12.75"/>
  <cols>
    <col min="2" max="2" width="30.7109375" style="0" customWidth="1"/>
    <col min="5" max="5" width="11.421875" style="0" customWidth="1"/>
    <col min="17" max="18" width="19.57421875" style="0" customWidth="1"/>
  </cols>
  <sheetData>
    <row r="2" spans="1:18" ht="23.25">
      <c r="A2" s="14" t="s">
        <v>305</v>
      </c>
      <c r="B2" s="14"/>
      <c r="C2" s="14"/>
      <c r="D2" s="14"/>
      <c r="E2" s="14"/>
      <c r="F2" s="14"/>
      <c r="G2" s="14"/>
      <c r="H2" s="14"/>
      <c r="I2" s="14"/>
      <c r="J2" s="14"/>
      <c r="K2" s="14"/>
      <c r="L2" s="14"/>
      <c r="M2" s="14"/>
      <c r="N2" s="14"/>
      <c r="O2" s="14"/>
      <c r="P2" s="14"/>
      <c r="Q2" s="15"/>
      <c r="R2" s="15"/>
    </row>
    <row r="3" spans="1:18" ht="12.75">
      <c r="A3" s="15"/>
      <c r="B3" s="15"/>
      <c r="C3" s="15"/>
      <c r="D3" s="15"/>
      <c r="E3" s="15"/>
      <c r="F3" s="15"/>
      <c r="G3" s="15"/>
      <c r="H3" s="15"/>
      <c r="I3" s="15"/>
      <c r="J3" s="15"/>
      <c r="K3" s="15"/>
      <c r="L3" s="15"/>
      <c r="M3" s="15"/>
      <c r="N3" s="15"/>
      <c r="O3" s="15"/>
      <c r="P3" s="15"/>
      <c r="Q3" s="15"/>
      <c r="R3" s="15"/>
    </row>
    <row r="4" spans="1:18" ht="25.5" customHeight="1">
      <c r="A4" s="622" t="s">
        <v>688</v>
      </c>
      <c r="B4" s="621" t="s">
        <v>704</v>
      </c>
      <c r="C4" s="621" t="s">
        <v>713</v>
      </c>
      <c r="D4" s="621"/>
      <c r="E4" s="621"/>
      <c r="F4" s="621"/>
      <c r="G4" s="621"/>
      <c r="H4" s="621"/>
      <c r="I4" s="621"/>
      <c r="J4" s="621"/>
      <c r="K4" s="621"/>
      <c r="L4" s="621"/>
      <c r="M4" s="621"/>
      <c r="N4" s="621"/>
      <c r="O4" s="621"/>
      <c r="P4" s="621"/>
      <c r="Q4" s="621"/>
      <c r="R4" s="624"/>
    </row>
    <row r="5" spans="1:18" ht="57.75" customHeight="1">
      <c r="A5" s="623"/>
      <c r="B5" s="619"/>
      <c r="C5" s="619" t="s">
        <v>705</v>
      </c>
      <c r="D5" s="619"/>
      <c r="E5" s="619"/>
      <c r="F5" s="619"/>
      <c r="G5" s="619"/>
      <c r="H5" s="619"/>
      <c r="I5" s="619" t="s">
        <v>715</v>
      </c>
      <c r="J5" s="619"/>
      <c r="K5" s="619"/>
      <c r="L5" s="619"/>
      <c r="M5" s="619"/>
      <c r="N5" s="619"/>
      <c r="O5" s="619" t="s">
        <v>716</v>
      </c>
      <c r="P5" s="619"/>
      <c r="Q5" s="619" t="s">
        <v>719</v>
      </c>
      <c r="R5" s="620" t="s">
        <v>188</v>
      </c>
    </row>
    <row r="6" spans="1:18" ht="79.5" customHeight="1">
      <c r="A6" s="623"/>
      <c r="B6" s="619"/>
      <c r="C6" s="619" t="s">
        <v>711</v>
      </c>
      <c r="D6" s="619" t="s">
        <v>706</v>
      </c>
      <c r="E6" s="619"/>
      <c r="F6" s="619"/>
      <c r="G6" s="619"/>
      <c r="H6" s="618" t="s">
        <v>712</v>
      </c>
      <c r="I6" s="619" t="s">
        <v>711</v>
      </c>
      <c r="J6" s="619" t="s">
        <v>706</v>
      </c>
      <c r="K6" s="619"/>
      <c r="L6" s="619"/>
      <c r="M6" s="619"/>
      <c r="N6" s="618" t="s">
        <v>714</v>
      </c>
      <c r="O6" s="618" t="s">
        <v>718</v>
      </c>
      <c r="P6" s="618" t="s">
        <v>717</v>
      </c>
      <c r="Q6" s="619"/>
      <c r="R6" s="620"/>
    </row>
    <row r="7" spans="1:18" ht="202.5" customHeight="1">
      <c r="A7" s="623"/>
      <c r="B7" s="619"/>
      <c r="C7" s="619"/>
      <c r="D7" s="13" t="s">
        <v>707</v>
      </c>
      <c r="E7" s="13" t="s">
        <v>708</v>
      </c>
      <c r="F7" s="13" t="s">
        <v>709</v>
      </c>
      <c r="G7" s="13" t="s">
        <v>710</v>
      </c>
      <c r="H7" s="618"/>
      <c r="I7" s="619"/>
      <c r="J7" s="13" t="s">
        <v>707</v>
      </c>
      <c r="K7" s="13" t="s">
        <v>708</v>
      </c>
      <c r="L7" s="13" t="s">
        <v>709</v>
      </c>
      <c r="M7" s="13" t="s">
        <v>710</v>
      </c>
      <c r="N7" s="618"/>
      <c r="O7" s="618"/>
      <c r="P7" s="618"/>
      <c r="Q7" s="619"/>
      <c r="R7" s="620"/>
    </row>
    <row r="8" spans="1:18" ht="15.75">
      <c r="A8" s="271">
        <v>1</v>
      </c>
      <c r="B8" s="140">
        <v>2</v>
      </c>
      <c r="C8" s="140">
        <v>3</v>
      </c>
      <c r="D8" s="140">
        <v>4</v>
      </c>
      <c r="E8" s="140">
        <v>5</v>
      </c>
      <c r="F8" s="140">
        <v>6</v>
      </c>
      <c r="G8" s="140">
        <v>7</v>
      </c>
      <c r="H8" s="140">
        <v>8</v>
      </c>
      <c r="I8" s="140">
        <v>9</v>
      </c>
      <c r="J8" s="140">
        <v>10</v>
      </c>
      <c r="K8" s="140">
        <v>11</v>
      </c>
      <c r="L8" s="140">
        <v>12</v>
      </c>
      <c r="M8" s="140">
        <v>13</v>
      </c>
      <c r="N8" s="140">
        <v>14</v>
      </c>
      <c r="O8" s="140">
        <v>15</v>
      </c>
      <c r="P8" s="140">
        <v>16</v>
      </c>
      <c r="Q8" s="140">
        <v>17</v>
      </c>
      <c r="R8" s="272">
        <v>18</v>
      </c>
    </row>
    <row r="9" spans="1:256" s="141" customFormat="1" ht="99" customHeight="1">
      <c r="A9" s="360">
        <v>1</v>
      </c>
      <c r="B9" s="361" t="s">
        <v>202</v>
      </c>
      <c r="C9" s="368">
        <v>6</v>
      </c>
      <c r="D9" s="368">
        <v>6</v>
      </c>
      <c r="E9" s="368"/>
      <c r="F9" s="368"/>
      <c r="G9" s="368"/>
      <c r="H9" s="368">
        <v>3</v>
      </c>
      <c r="I9" s="368">
        <v>15</v>
      </c>
      <c r="J9" s="368">
        <v>15</v>
      </c>
      <c r="K9" s="368"/>
      <c r="L9" s="368"/>
      <c r="M9" s="368"/>
      <c r="N9" s="368">
        <v>5</v>
      </c>
      <c r="O9" s="368">
        <v>96.2</v>
      </c>
      <c r="P9" s="368">
        <v>1.6</v>
      </c>
      <c r="Q9" s="368">
        <v>9.6</v>
      </c>
      <c r="R9" s="371" t="s">
        <v>1182</v>
      </c>
      <c r="S9" s="353"/>
      <c r="T9" s="353"/>
      <c r="U9" s="354"/>
      <c r="V9" s="214"/>
      <c r="W9" s="214"/>
      <c r="X9" s="214"/>
      <c r="Y9" s="214"/>
      <c r="Z9" s="214"/>
      <c r="AA9" s="214"/>
      <c r="AB9" s="214"/>
      <c r="AC9" s="214"/>
      <c r="AD9" s="214"/>
      <c r="AE9" s="214"/>
      <c r="AF9" s="214"/>
      <c r="AG9" s="214"/>
      <c r="AH9" s="214"/>
      <c r="AI9" s="214"/>
      <c r="AJ9" s="214"/>
      <c r="AK9" s="214"/>
      <c r="AL9" s="214"/>
      <c r="AM9" s="214"/>
      <c r="AN9" s="214"/>
      <c r="AO9" s="214"/>
      <c r="AP9" s="214"/>
      <c r="AQ9" s="214"/>
      <c r="AR9" s="214"/>
      <c r="AS9" s="214"/>
      <c r="AT9" s="214"/>
      <c r="AU9" s="214"/>
      <c r="AV9" s="214"/>
      <c r="AW9" s="214"/>
      <c r="AX9" s="214"/>
      <c r="AY9" s="214"/>
      <c r="AZ9" s="214"/>
      <c r="BA9" s="214"/>
      <c r="BB9" s="214"/>
      <c r="BC9" s="214"/>
      <c r="BD9" s="214"/>
      <c r="BE9" s="214"/>
      <c r="BF9" s="214"/>
      <c r="BG9" s="214"/>
      <c r="BH9" s="214"/>
      <c r="BI9" s="214"/>
      <c r="BJ9" s="214"/>
      <c r="BK9" s="214"/>
      <c r="BL9" s="214"/>
      <c r="BM9" s="214"/>
      <c r="BN9" s="214"/>
      <c r="BO9" s="214"/>
      <c r="BP9" s="214"/>
      <c r="BQ9" s="214"/>
      <c r="BR9" s="214"/>
      <c r="BS9" s="214"/>
      <c r="BT9" s="214"/>
      <c r="BU9" s="214"/>
      <c r="BV9" s="214"/>
      <c r="BW9" s="214"/>
      <c r="BX9" s="214"/>
      <c r="BY9" s="214"/>
      <c r="BZ9" s="214"/>
      <c r="CA9" s="214"/>
      <c r="CB9" s="214"/>
      <c r="CC9" s="214"/>
      <c r="CD9" s="214"/>
      <c r="CE9" s="214"/>
      <c r="CF9" s="214"/>
      <c r="CG9" s="214"/>
      <c r="CH9" s="214"/>
      <c r="CI9" s="214"/>
      <c r="CJ9" s="214"/>
      <c r="CK9" s="214"/>
      <c r="CL9" s="214"/>
      <c r="CM9" s="214"/>
      <c r="CN9" s="214"/>
      <c r="CO9" s="214"/>
      <c r="CP9" s="214"/>
      <c r="CQ9" s="214"/>
      <c r="CR9" s="214"/>
      <c r="CS9" s="214"/>
      <c r="CT9" s="214"/>
      <c r="CU9" s="214"/>
      <c r="CV9" s="214"/>
      <c r="CW9" s="214"/>
      <c r="CX9" s="214"/>
      <c r="CY9" s="214"/>
      <c r="CZ9" s="214"/>
      <c r="DA9" s="214"/>
      <c r="DB9" s="214"/>
      <c r="DC9" s="214"/>
      <c r="DD9" s="214"/>
      <c r="DE9" s="214"/>
      <c r="DF9" s="214"/>
      <c r="DG9" s="214"/>
      <c r="DH9" s="214"/>
      <c r="DI9" s="214"/>
      <c r="DJ9" s="214"/>
      <c r="DK9" s="214"/>
      <c r="DL9" s="214"/>
      <c r="DM9" s="214"/>
      <c r="DN9" s="214"/>
      <c r="DO9" s="214"/>
      <c r="DP9" s="214"/>
      <c r="DQ9" s="214"/>
      <c r="DR9" s="214"/>
      <c r="DS9" s="214"/>
      <c r="DT9" s="214"/>
      <c r="DU9" s="214"/>
      <c r="DV9" s="214"/>
      <c r="DW9" s="214"/>
      <c r="DX9" s="214"/>
      <c r="DY9" s="214"/>
      <c r="DZ9" s="214"/>
      <c r="EA9" s="214"/>
      <c r="EB9" s="214"/>
      <c r="EC9" s="214"/>
      <c r="ED9" s="214"/>
      <c r="EE9" s="214"/>
      <c r="EF9" s="214"/>
      <c r="EG9" s="214"/>
      <c r="EH9" s="214"/>
      <c r="EI9" s="214"/>
      <c r="EJ9" s="214"/>
      <c r="EK9" s="214"/>
      <c r="EL9" s="214"/>
      <c r="EM9" s="214"/>
      <c r="EN9" s="214"/>
      <c r="EO9" s="214"/>
      <c r="EP9" s="214"/>
      <c r="EQ9" s="214"/>
      <c r="ER9" s="214"/>
      <c r="ES9" s="214"/>
      <c r="ET9" s="214"/>
      <c r="EU9" s="214"/>
      <c r="EV9" s="214"/>
      <c r="EW9" s="214"/>
      <c r="EX9" s="214"/>
      <c r="EY9" s="214"/>
      <c r="EZ9" s="214"/>
      <c r="FA9" s="214"/>
      <c r="FB9" s="214"/>
      <c r="FC9" s="214"/>
      <c r="FD9" s="214"/>
      <c r="FE9" s="214"/>
      <c r="FF9" s="214"/>
      <c r="FG9" s="214"/>
      <c r="FH9" s="214"/>
      <c r="FI9" s="214"/>
      <c r="FJ9" s="214"/>
      <c r="FK9" s="214"/>
      <c r="FL9" s="214"/>
      <c r="FM9" s="214"/>
      <c r="FN9" s="214"/>
      <c r="FO9" s="214"/>
      <c r="FP9" s="214"/>
      <c r="FQ9" s="214"/>
      <c r="FR9" s="214"/>
      <c r="FS9" s="214"/>
      <c r="FT9" s="214"/>
      <c r="FU9" s="214"/>
      <c r="FV9" s="214"/>
      <c r="FW9" s="214"/>
      <c r="FX9" s="214"/>
      <c r="FY9" s="214"/>
      <c r="FZ9" s="214"/>
      <c r="GA9" s="214"/>
      <c r="GB9" s="214"/>
      <c r="GC9" s="214"/>
      <c r="GD9" s="214"/>
      <c r="GE9" s="214"/>
      <c r="GF9" s="214"/>
      <c r="GG9" s="214"/>
      <c r="GH9" s="214"/>
      <c r="GI9" s="214"/>
      <c r="GJ9" s="214"/>
      <c r="GK9" s="214"/>
      <c r="GL9" s="214"/>
      <c r="GM9" s="214"/>
      <c r="GN9" s="214"/>
      <c r="GO9" s="214"/>
      <c r="GP9" s="214"/>
      <c r="GQ9" s="214"/>
      <c r="GR9" s="214"/>
      <c r="GS9" s="214"/>
      <c r="GT9" s="214"/>
      <c r="GU9" s="214"/>
      <c r="GV9" s="214"/>
      <c r="GW9" s="214"/>
      <c r="GX9" s="214"/>
      <c r="GY9" s="214"/>
      <c r="GZ9" s="214"/>
      <c r="HA9" s="214"/>
      <c r="HB9" s="214"/>
      <c r="HC9" s="214"/>
      <c r="HD9" s="214"/>
      <c r="HE9" s="214"/>
      <c r="HF9" s="214"/>
      <c r="HG9" s="214"/>
      <c r="HH9" s="214"/>
      <c r="HI9" s="214"/>
      <c r="HJ9" s="214"/>
      <c r="HK9" s="214"/>
      <c r="HL9" s="214"/>
      <c r="HM9" s="214"/>
      <c r="HN9" s="214"/>
      <c r="HO9" s="214"/>
      <c r="HP9" s="214"/>
      <c r="HQ9" s="214"/>
      <c r="HR9" s="214"/>
      <c r="HS9" s="214"/>
      <c r="HT9" s="214"/>
      <c r="HU9" s="214"/>
      <c r="HV9" s="214"/>
      <c r="HW9" s="214"/>
      <c r="HX9" s="214"/>
      <c r="HY9" s="214"/>
      <c r="HZ9" s="214"/>
      <c r="IA9" s="214"/>
      <c r="IB9" s="214"/>
      <c r="IC9" s="214"/>
      <c r="ID9" s="214"/>
      <c r="IE9" s="214"/>
      <c r="IF9" s="214"/>
      <c r="IG9" s="214"/>
      <c r="IH9" s="214"/>
      <c r="II9" s="214"/>
      <c r="IJ9" s="214"/>
      <c r="IK9" s="214"/>
      <c r="IL9" s="214"/>
      <c r="IM9" s="214"/>
      <c r="IN9" s="214"/>
      <c r="IO9" s="214"/>
      <c r="IP9" s="214"/>
      <c r="IQ9" s="214"/>
      <c r="IR9" s="214"/>
      <c r="IS9" s="214"/>
      <c r="IT9" s="214"/>
      <c r="IU9" s="214"/>
      <c r="IV9" s="214"/>
    </row>
    <row r="10" spans="1:18" ht="78.75">
      <c r="A10" s="363" t="s">
        <v>189</v>
      </c>
      <c r="B10" s="364" t="s">
        <v>203</v>
      </c>
      <c r="C10" s="368">
        <v>8</v>
      </c>
      <c r="D10" s="368">
        <v>6</v>
      </c>
      <c r="E10" s="368">
        <v>1</v>
      </c>
      <c r="F10" s="368"/>
      <c r="G10" s="368">
        <v>1</v>
      </c>
      <c r="H10" s="368">
        <v>2.6</v>
      </c>
      <c r="I10" s="368">
        <v>42</v>
      </c>
      <c r="J10" s="368">
        <v>40</v>
      </c>
      <c r="K10" s="368">
        <v>1</v>
      </c>
      <c r="L10" s="368"/>
      <c r="M10" s="368">
        <v>1</v>
      </c>
      <c r="N10" s="368">
        <v>4.9</v>
      </c>
      <c r="O10" s="368">
        <v>99.5</v>
      </c>
      <c r="P10" s="368">
        <v>1.6</v>
      </c>
      <c r="Q10" s="368">
        <f>P10+N10+H10</f>
        <v>9.1</v>
      </c>
      <c r="R10" s="371" t="s">
        <v>1182</v>
      </c>
    </row>
    <row r="11" spans="1:18" ht="63">
      <c r="A11" s="360" t="s">
        <v>190</v>
      </c>
      <c r="B11" s="365" t="s">
        <v>204</v>
      </c>
      <c r="C11" s="370">
        <v>6</v>
      </c>
      <c r="D11" s="370">
        <v>6</v>
      </c>
      <c r="E11" s="370"/>
      <c r="F11" s="370"/>
      <c r="G11" s="370"/>
      <c r="H11" s="370">
        <v>3</v>
      </c>
      <c r="I11" s="370">
        <v>11</v>
      </c>
      <c r="J11" s="370">
        <v>11</v>
      </c>
      <c r="K11" s="370"/>
      <c r="L11" s="370"/>
      <c r="M11" s="370"/>
      <c r="N11" s="370">
        <v>5</v>
      </c>
      <c r="O11" s="370">
        <v>99.7</v>
      </c>
      <c r="P11" s="370">
        <v>1.6</v>
      </c>
      <c r="Q11" s="368">
        <f aca="true" t="shared" si="0" ref="Q11:Q22">H11+N11+P11</f>
        <v>9.6</v>
      </c>
      <c r="R11" s="371" t="s">
        <v>1225</v>
      </c>
    </row>
    <row r="12" spans="1:18" ht="78.75">
      <c r="A12" s="363" t="s">
        <v>192</v>
      </c>
      <c r="B12" s="364" t="s">
        <v>205</v>
      </c>
      <c r="C12" s="369">
        <v>2</v>
      </c>
      <c r="D12" s="369">
        <v>2</v>
      </c>
      <c r="E12" s="369"/>
      <c r="F12" s="369"/>
      <c r="G12" s="369"/>
      <c r="H12" s="369">
        <v>3</v>
      </c>
      <c r="I12" s="369">
        <v>23</v>
      </c>
      <c r="J12" s="369">
        <v>23</v>
      </c>
      <c r="K12" s="369"/>
      <c r="L12" s="369"/>
      <c r="M12" s="369"/>
      <c r="N12" s="369">
        <v>5</v>
      </c>
      <c r="O12" s="369">
        <v>99.2</v>
      </c>
      <c r="P12" s="369">
        <v>1.6</v>
      </c>
      <c r="Q12" s="370">
        <f>P12+N12+H12</f>
        <v>9.6</v>
      </c>
      <c r="R12" s="371" t="s">
        <v>1182</v>
      </c>
    </row>
    <row r="13" spans="1:18" ht="78.75">
      <c r="A13" s="363" t="s">
        <v>193</v>
      </c>
      <c r="B13" s="364" t="s">
        <v>206</v>
      </c>
      <c r="C13" s="368">
        <v>6</v>
      </c>
      <c r="D13" s="368">
        <v>5</v>
      </c>
      <c r="E13" s="368">
        <v>1</v>
      </c>
      <c r="F13" s="368"/>
      <c r="G13" s="368"/>
      <c r="H13" s="368">
        <v>2.8</v>
      </c>
      <c r="I13" s="368">
        <v>3</v>
      </c>
      <c r="J13" s="368">
        <v>2</v>
      </c>
      <c r="K13" s="368"/>
      <c r="L13" s="368">
        <v>1</v>
      </c>
      <c r="M13" s="368"/>
      <c r="N13" s="368">
        <v>4.7</v>
      </c>
      <c r="O13" s="368">
        <v>100</v>
      </c>
      <c r="P13" s="368">
        <v>2</v>
      </c>
      <c r="Q13" s="368">
        <f>P13+N13+H13</f>
        <v>9.5</v>
      </c>
      <c r="R13" s="371" t="s">
        <v>1182</v>
      </c>
    </row>
    <row r="14" spans="1:21" s="214" customFormat="1" ht="74.25" customHeight="1">
      <c r="A14" s="366" t="s">
        <v>194</v>
      </c>
      <c r="B14" s="367" t="s">
        <v>1078</v>
      </c>
      <c r="C14" s="370">
        <v>10</v>
      </c>
      <c r="D14" s="370">
        <v>8</v>
      </c>
      <c r="E14" s="370">
        <v>1</v>
      </c>
      <c r="F14" s="370">
        <v>1</v>
      </c>
      <c r="G14" s="370"/>
      <c r="H14" s="370">
        <v>2.8</v>
      </c>
      <c r="I14" s="370">
        <v>82</v>
      </c>
      <c r="J14" s="370">
        <v>79</v>
      </c>
      <c r="K14" s="370">
        <v>2</v>
      </c>
      <c r="L14" s="370"/>
      <c r="M14" s="370">
        <v>1</v>
      </c>
      <c r="N14" s="370">
        <v>4.9</v>
      </c>
      <c r="O14" s="370">
        <v>99.7</v>
      </c>
      <c r="P14" s="370">
        <v>1.6</v>
      </c>
      <c r="Q14" s="370">
        <f>H14+N14+P14</f>
        <v>9.3</v>
      </c>
      <c r="R14" s="371" t="s">
        <v>1182</v>
      </c>
      <c r="S14" s="355"/>
      <c r="T14" s="355"/>
      <c r="U14" s="355"/>
    </row>
    <row r="15" spans="1:18" ht="70.5" customHeight="1">
      <c r="A15" s="360" t="s">
        <v>195</v>
      </c>
      <c r="B15" s="361" t="s">
        <v>1046</v>
      </c>
      <c r="C15" s="370">
        <v>6</v>
      </c>
      <c r="D15" s="370">
        <v>4</v>
      </c>
      <c r="E15" s="370">
        <v>2</v>
      </c>
      <c r="F15" s="370"/>
      <c r="G15" s="370"/>
      <c r="H15" s="370">
        <v>2.8</v>
      </c>
      <c r="I15" s="370">
        <v>10</v>
      </c>
      <c r="J15" s="370">
        <v>9</v>
      </c>
      <c r="K15" s="370">
        <v>1</v>
      </c>
      <c r="L15" s="370"/>
      <c r="M15" s="370"/>
      <c r="N15" s="370">
        <v>4.9</v>
      </c>
      <c r="O15" s="370">
        <v>98.52</v>
      </c>
      <c r="P15" s="370">
        <v>1.6</v>
      </c>
      <c r="Q15" s="368">
        <f t="shared" si="0"/>
        <v>9.3</v>
      </c>
      <c r="R15" s="372" t="s">
        <v>1224</v>
      </c>
    </row>
    <row r="16" spans="1:18" ht="170.25" customHeight="1">
      <c r="A16" s="360" t="s">
        <v>196</v>
      </c>
      <c r="B16" s="361" t="s">
        <v>209</v>
      </c>
      <c r="C16" s="370">
        <v>4</v>
      </c>
      <c r="D16" s="370">
        <v>4</v>
      </c>
      <c r="E16" s="370"/>
      <c r="F16" s="370"/>
      <c r="G16" s="370"/>
      <c r="H16" s="370">
        <v>3</v>
      </c>
      <c r="I16" s="370">
        <v>8</v>
      </c>
      <c r="J16" s="370">
        <v>7</v>
      </c>
      <c r="K16" s="370"/>
      <c r="L16" s="370"/>
      <c r="M16" s="370">
        <v>1</v>
      </c>
      <c r="N16" s="370">
        <v>4.4</v>
      </c>
      <c r="O16" s="370">
        <v>98.98</v>
      </c>
      <c r="P16" s="370">
        <v>1.6</v>
      </c>
      <c r="Q16" s="368">
        <f t="shared" si="0"/>
        <v>9</v>
      </c>
      <c r="R16" s="371" t="s">
        <v>1182</v>
      </c>
    </row>
    <row r="17" spans="1:18" ht="141.75">
      <c r="A17" s="362" t="s">
        <v>197</v>
      </c>
      <c r="B17" s="361" t="s">
        <v>210</v>
      </c>
      <c r="C17" s="370">
        <v>3</v>
      </c>
      <c r="D17" s="370">
        <v>3</v>
      </c>
      <c r="E17" s="370"/>
      <c r="F17" s="370"/>
      <c r="G17" s="370"/>
      <c r="H17" s="370">
        <v>3</v>
      </c>
      <c r="I17" s="370">
        <v>19</v>
      </c>
      <c r="J17" s="370">
        <v>14</v>
      </c>
      <c r="K17" s="370"/>
      <c r="L17" s="370"/>
      <c r="M17" s="370">
        <v>5</v>
      </c>
      <c r="N17" s="370">
        <v>3.7</v>
      </c>
      <c r="O17" s="370">
        <v>100</v>
      </c>
      <c r="P17" s="370">
        <v>2</v>
      </c>
      <c r="Q17" s="368">
        <f t="shared" si="0"/>
        <v>8.7</v>
      </c>
      <c r="R17" s="371" t="s">
        <v>1182</v>
      </c>
    </row>
    <row r="18" spans="1:18" ht="110.25">
      <c r="A18" s="362" t="s">
        <v>198</v>
      </c>
      <c r="B18" s="361" t="s">
        <v>294</v>
      </c>
      <c r="C18" s="370">
        <v>7</v>
      </c>
      <c r="D18" s="370">
        <v>5</v>
      </c>
      <c r="E18" s="370">
        <v>2</v>
      </c>
      <c r="F18" s="370"/>
      <c r="G18" s="370"/>
      <c r="H18" s="370">
        <v>2.9</v>
      </c>
      <c r="I18" s="370">
        <v>25</v>
      </c>
      <c r="J18" s="370">
        <v>21</v>
      </c>
      <c r="K18" s="370">
        <v>2</v>
      </c>
      <c r="L18" s="370"/>
      <c r="M18" s="370">
        <v>2</v>
      </c>
      <c r="N18" s="370">
        <v>4.5</v>
      </c>
      <c r="O18" s="370">
        <v>91.1</v>
      </c>
      <c r="P18" s="370">
        <v>1.6</v>
      </c>
      <c r="Q18" s="368">
        <f t="shared" si="0"/>
        <v>9</v>
      </c>
      <c r="R18" s="371" t="s">
        <v>4</v>
      </c>
    </row>
    <row r="19" spans="1:21" s="214" customFormat="1" ht="94.5">
      <c r="A19" s="360" t="s">
        <v>199</v>
      </c>
      <c r="B19" s="361" t="s">
        <v>295</v>
      </c>
      <c r="C19" s="370">
        <v>3</v>
      </c>
      <c r="D19" s="370">
        <v>3</v>
      </c>
      <c r="E19" s="368"/>
      <c r="F19" s="368"/>
      <c r="G19" s="368"/>
      <c r="H19" s="370">
        <v>3</v>
      </c>
      <c r="I19" s="370">
        <v>3</v>
      </c>
      <c r="J19" s="370">
        <v>3</v>
      </c>
      <c r="K19" s="368"/>
      <c r="L19" s="368"/>
      <c r="M19" s="368"/>
      <c r="N19" s="370">
        <v>5</v>
      </c>
      <c r="O19" s="370">
        <v>98.3</v>
      </c>
      <c r="P19" s="370">
        <v>1.6</v>
      </c>
      <c r="Q19" s="370">
        <v>9.6</v>
      </c>
      <c r="R19" s="371" t="s">
        <v>1182</v>
      </c>
      <c r="S19" s="356"/>
      <c r="T19" s="356"/>
      <c r="U19" s="357"/>
    </row>
    <row r="20" spans="1:21" s="214" customFormat="1" ht="136.5" customHeight="1">
      <c r="A20" s="360">
        <v>12</v>
      </c>
      <c r="B20" s="362" t="s">
        <v>261</v>
      </c>
      <c r="C20" s="373">
        <v>3</v>
      </c>
      <c r="D20" s="374">
        <v>3</v>
      </c>
      <c r="E20" s="368" t="s">
        <v>310</v>
      </c>
      <c r="F20" s="368" t="s">
        <v>310</v>
      </c>
      <c r="G20" s="368" t="s">
        <v>310</v>
      </c>
      <c r="H20" s="368">
        <v>3</v>
      </c>
      <c r="I20" s="368">
        <v>11</v>
      </c>
      <c r="J20" s="368">
        <v>11</v>
      </c>
      <c r="K20" s="368" t="s">
        <v>310</v>
      </c>
      <c r="L20" s="368" t="s">
        <v>310</v>
      </c>
      <c r="M20" s="368" t="s">
        <v>310</v>
      </c>
      <c r="N20" s="368">
        <v>5</v>
      </c>
      <c r="O20" s="368">
        <v>98.9</v>
      </c>
      <c r="P20" s="368">
        <v>1.6</v>
      </c>
      <c r="Q20" s="370">
        <f>H20+N20+P20</f>
        <v>9.6</v>
      </c>
      <c r="R20" s="371" t="s">
        <v>4</v>
      </c>
      <c r="S20" s="355"/>
      <c r="T20" s="355"/>
      <c r="U20" s="355"/>
    </row>
    <row r="21" spans="1:18" s="214" customFormat="1" ht="94.5">
      <c r="A21" s="360" t="s">
        <v>201</v>
      </c>
      <c r="B21" s="361" t="s">
        <v>296</v>
      </c>
      <c r="C21" s="370">
        <v>2</v>
      </c>
      <c r="D21" s="370">
        <v>2</v>
      </c>
      <c r="E21" s="370"/>
      <c r="F21" s="370"/>
      <c r="G21" s="370"/>
      <c r="H21" s="370">
        <v>3</v>
      </c>
      <c r="I21" s="370">
        <v>9</v>
      </c>
      <c r="J21" s="370">
        <v>8</v>
      </c>
      <c r="K21" s="370"/>
      <c r="L21" s="370"/>
      <c r="M21" s="370">
        <v>1</v>
      </c>
      <c r="N21" s="370">
        <v>4.45</v>
      </c>
      <c r="O21" s="370">
        <v>98.2</v>
      </c>
      <c r="P21" s="370">
        <v>1.6</v>
      </c>
      <c r="Q21" s="368">
        <f t="shared" si="0"/>
        <v>9.05</v>
      </c>
      <c r="R21" s="371" t="s">
        <v>1182</v>
      </c>
    </row>
    <row r="22" spans="1:18" s="214" customFormat="1" ht="63">
      <c r="A22" s="362" t="s">
        <v>306</v>
      </c>
      <c r="B22" s="362" t="s">
        <v>815</v>
      </c>
      <c r="C22" s="368">
        <v>7</v>
      </c>
      <c r="D22" s="368">
        <v>5</v>
      </c>
      <c r="E22" s="368">
        <v>2</v>
      </c>
      <c r="F22" s="368">
        <v>0</v>
      </c>
      <c r="G22" s="368">
        <v>0</v>
      </c>
      <c r="H22" s="368">
        <v>2.82</v>
      </c>
      <c r="I22" s="368">
        <v>17</v>
      </c>
      <c r="J22" s="368">
        <v>11</v>
      </c>
      <c r="K22" s="368">
        <v>0</v>
      </c>
      <c r="L22" s="368">
        <v>4</v>
      </c>
      <c r="M22" s="368">
        <v>2</v>
      </c>
      <c r="N22" s="368">
        <v>3.8</v>
      </c>
      <c r="O22" s="368">
        <v>108.3</v>
      </c>
      <c r="P22" s="368">
        <v>2</v>
      </c>
      <c r="Q22" s="368">
        <f t="shared" si="0"/>
        <v>8.62</v>
      </c>
      <c r="R22" s="45" t="s">
        <v>780</v>
      </c>
    </row>
    <row r="23" spans="1:18" ht="94.5">
      <c r="A23" s="360" t="s">
        <v>262</v>
      </c>
      <c r="B23" s="361" t="s">
        <v>298</v>
      </c>
      <c r="C23" s="369">
        <v>1</v>
      </c>
      <c r="D23" s="369">
        <v>1</v>
      </c>
      <c r="E23" s="369"/>
      <c r="F23" s="369"/>
      <c r="G23" s="369"/>
      <c r="H23" s="369">
        <v>3</v>
      </c>
      <c r="I23" s="369">
        <v>9</v>
      </c>
      <c r="J23" s="369">
        <v>9</v>
      </c>
      <c r="K23" s="369"/>
      <c r="L23" s="369"/>
      <c r="M23" s="369"/>
      <c r="N23" s="369">
        <v>5</v>
      </c>
      <c r="O23" s="369">
        <v>0</v>
      </c>
      <c r="P23" s="369">
        <v>0</v>
      </c>
      <c r="Q23" s="369">
        <v>8</v>
      </c>
      <c r="R23" s="371" t="s">
        <v>1182</v>
      </c>
    </row>
    <row r="25" ht="15.75">
      <c r="B25" s="358"/>
    </row>
    <row r="26" spans="14:17" ht="12.75">
      <c r="N26" s="359"/>
      <c r="Q26" s="359"/>
    </row>
  </sheetData>
  <sheetProtection/>
  <mergeCells count="16">
    <mergeCell ref="B4:B7"/>
    <mergeCell ref="A4:A7"/>
    <mergeCell ref="C4:R4"/>
    <mergeCell ref="C5:H5"/>
    <mergeCell ref="D6:G6"/>
    <mergeCell ref="C6:C7"/>
    <mergeCell ref="H6:H7"/>
    <mergeCell ref="I5:N5"/>
    <mergeCell ref="I6:I7"/>
    <mergeCell ref="J6:M6"/>
    <mergeCell ref="N6:N7"/>
    <mergeCell ref="O5:P5"/>
    <mergeCell ref="Q5:Q7"/>
    <mergeCell ref="R5:R7"/>
    <mergeCell ref="O6:O7"/>
    <mergeCell ref="P6:P7"/>
  </mergeCells>
  <printOptions/>
  <pageMargins left="0.25" right="0.25" top="0.75" bottom="0.75" header="0.3" footer="0.3"/>
  <pageSetup fitToHeight="0" fitToWidth="1"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cp:lastModifiedBy>
  <cp:lastPrinted>2015-06-02T11:31:41Z</cp:lastPrinted>
  <dcterms:created xsi:type="dcterms:W3CDTF">1996-10-08T23:32:33Z</dcterms:created>
  <dcterms:modified xsi:type="dcterms:W3CDTF">2015-06-10T12:42:25Z</dcterms:modified>
  <cp:category/>
  <cp:version/>
  <cp:contentType/>
  <cp:contentStatus/>
</cp:coreProperties>
</file>