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Новый сайт\"/>
    </mc:Choice>
  </mc:AlternateContent>
  <bookViews>
    <workbookView xWindow="120" yWindow="240" windowWidth="9720" windowHeight="7200"/>
  </bookViews>
  <sheets>
    <sheet name="форма 2" sheetId="8" r:id="rId1"/>
    <sheet name="форма 4" sheetId="10" r:id="rId2"/>
  </sheets>
  <definedNames>
    <definedName name="_xlnm.Print_Area" localSheetId="1">'форма 4'!$A$1:$H$1476</definedName>
  </definedNames>
  <calcPr calcId="152511"/>
</workbook>
</file>

<file path=xl/calcChain.xml><?xml version="1.0" encoding="utf-8"?>
<calcChain xmlns="http://schemas.openxmlformats.org/spreadsheetml/2006/main">
  <c r="H856" i="8" l="1"/>
  <c r="F478" i="10" l="1"/>
  <c r="F648" i="10" l="1"/>
  <c r="F658" i="10" l="1"/>
  <c r="F559" i="10"/>
  <c r="F560" i="10"/>
  <c r="F561" i="10"/>
  <c r="F558" i="10"/>
  <c r="G633" i="10"/>
  <c r="D632" i="10"/>
  <c r="F632" i="10"/>
  <c r="G635" i="10" s="1"/>
  <c r="F557" i="10"/>
  <c r="F567" i="10"/>
  <c r="F539" i="10"/>
  <c r="F540" i="10"/>
  <c r="F541" i="10"/>
  <c r="F538" i="10"/>
  <c r="G632" i="10" l="1"/>
  <c r="G634" i="10"/>
  <c r="G592" i="8"/>
  <c r="G591" i="8"/>
  <c r="G590" i="8"/>
  <c r="H1145" i="10"/>
  <c r="H1144" i="10"/>
  <c r="H1143" i="10"/>
  <c r="G1142" i="10"/>
  <c r="F1142" i="10"/>
  <c r="D1142" i="10"/>
  <c r="E1146" i="10" s="1"/>
  <c r="H1140" i="10"/>
  <c r="H1139" i="10"/>
  <c r="F1137" i="10"/>
  <c r="H1137" i="10" s="1"/>
  <c r="E1137" i="10"/>
  <c r="D1137" i="10"/>
  <c r="E1140" i="10" s="1"/>
  <c r="G1135" i="10"/>
  <c r="H1133" i="10"/>
  <c r="G1132" i="10"/>
  <c r="F1132" i="10"/>
  <c r="G1136" i="10" s="1"/>
  <c r="D1132" i="10"/>
  <c r="E1133" i="10" s="1"/>
  <c r="F1131" i="10"/>
  <c r="G1131" i="10" s="1"/>
  <c r="D1131" i="10"/>
  <c r="F1130" i="10"/>
  <c r="D1130" i="10"/>
  <c r="F1129" i="10"/>
  <c r="D1129" i="10"/>
  <c r="F1128" i="10"/>
  <c r="D1128" i="10"/>
  <c r="F1127" i="10"/>
  <c r="G1129" i="10" s="1"/>
  <c r="H1123" i="10"/>
  <c r="F1122" i="10"/>
  <c r="D1122" i="10"/>
  <c r="H1118" i="10"/>
  <c r="E1118" i="10"/>
  <c r="F1117" i="10"/>
  <c r="D1117" i="10"/>
  <c r="E1117" i="10" s="1"/>
  <c r="F1116" i="10"/>
  <c r="D1116" i="10"/>
  <c r="F1115" i="10"/>
  <c r="D1115" i="10"/>
  <c r="F1114" i="10"/>
  <c r="D1114" i="10"/>
  <c r="D1113" i="10"/>
  <c r="E1113" i="10" s="1"/>
  <c r="D1112" i="10"/>
  <c r="E1112" i="10" s="1"/>
  <c r="H1108" i="10"/>
  <c r="E1108" i="10"/>
  <c r="F1107" i="10"/>
  <c r="D1107" i="10"/>
  <c r="E1107" i="10" s="1"/>
  <c r="H1103" i="10"/>
  <c r="E1103" i="10"/>
  <c r="F1102" i="10"/>
  <c r="F1097" i="10" s="1"/>
  <c r="D1102" i="10"/>
  <c r="E1102" i="10" s="1"/>
  <c r="F1101" i="10"/>
  <c r="D1101" i="10"/>
  <c r="F1100" i="10"/>
  <c r="D1100" i="10"/>
  <c r="D1095" i="10" s="1"/>
  <c r="F1099" i="10"/>
  <c r="D1099" i="10"/>
  <c r="F1098" i="10"/>
  <c r="D1098" i="10"/>
  <c r="E1098" i="10" s="1"/>
  <c r="F1095" i="10"/>
  <c r="H1095" i="10" s="1"/>
  <c r="F1094" i="10" l="1"/>
  <c r="F1096" i="10"/>
  <c r="H1117" i="10"/>
  <c r="H1128" i="10"/>
  <c r="D1096" i="10"/>
  <c r="H1098" i="10"/>
  <c r="H1107" i="10"/>
  <c r="F1112" i="10"/>
  <c r="H1112" i="10" s="1"/>
  <c r="H1122" i="10"/>
  <c r="G1130" i="10"/>
  <c r="E1143" i="10"/>
  <c r="D1094" i="10"/>
  <c r="G1127" i="10"/>
  <c r="E1132" i="10"/>
  <c r="E1142" i="10"/>
  <c r="D1097" i="10"/>
  <c r="H1113" i="10"/>
  <c r="D1127" i="10"/>
  <c r="E1128" i="10" s="1"/>
  <c r="H1129" i="10"/>
  <c r="H1142" i="10"/>
  <c r="H1097" i="10"/>
  <c r="F1093" i="10"/>
  <c r="G1133" i="10"/>
  <c r="E1135" i="10"/>
  <c r="E1139" i="10"/>
  <c r="H1130" i="10"/>
  <c r="E1145" i="10"/>
  <c r="D1093" i="10"/>
  <c r="H1102" i="10"/>
  <c r="G1128" i="10"/>
  <c r="H1132" i="10"/>
  <c r="E1134" i="10"/>
  <c r="E1136" i="10"/>
  <c r="G1134" i="10"/>
  <c r="E1144" i="10"/>
  <c r="F519" i="10"/>
  <c r="F520" i="10"/>
  <c r="F521" i="10"/>
  <c r="F518" i="10"/>
  <c r="F473" i="10" s="1"/>
  <c r="F479" i="10"/>
  <c r="F480" i="10"/>
  <c r="F475" i="10" s="1"/>
  <c r="F481" i="10"/>
  <c r="F476" i="10" s="1"/>
  <c r="H513" i="10"/>
  <c r="F477" i="10" l="1"/>
  <c r="F474" i="10"/>
  <c r="E1130" i="10"/>
  <c r="E1129" i="10"/>
  <c r="H1127" i="10"/>
  <c r="E1097" i="10"/>
  <c r="D1092" i="10"/>
  <c r="E1094" i="10"/>
  <c r="E1093" i="10"/>
  <c r="F1092" i="10"/>
  <c r="H1094" i="10"/>
  <c r="E1131" i="10"/>
  <c r="E1127" i="10"/>
  <c r="G1095" i="10"/>
  <c r="H1092" i="10"/>
  <c r="G1092" i="10"/>
  <c r="H1093" i="10"/>
  <c r="G1093" i="10"/>
  <c r="G1096" i="10"/>
  <c r="G1094" i="10"/>
  <c r="E1092" i="10" l="1"/>
  <c r="E1096" i="10"/>
  <c r="E1095" i="10"/>
  <c r="F1434" i="10"/>
  <c r="F1435" i="10"/>
  <c r="F1436" i="10"/>
  <c r="F1433" i="10"/>
  <c r="F377" i="10" l="1"/>
  <c r="F372" i="10"/>
  <c r="F367" i="10"/>
  <c r="F362" i="10"/>
  <c r="F357" i="10"/>
  <c r="F332" i="10"/>
  <c r="F327" i="10"/>
  <c r="F322" i="10"/>
  <c r="F317" i="10"/>
  <c r="F312" i="10"/>
  <c r="F302" i="10"/>
  <c r="F297" i="10"/>
  <c r="F292" i="10"/>
  <c r="F287" i="10"/>
  <c r="F277" i="10"/>
  <c r="F272" i="10"/>
  <c r="F262" i="10"/>
  <c r="G263" i="10" s="1"/>
  <c r="F257" i="10"/>
  <c r="F247" i="10"/>
  <c r="F252" i="10"/>
  <c r="F197" i="10"/>
  <c r="G198" i="10" s="1"/>
  <c r="G197" i="10" s="1"/>
  <c r="E197" i="10"/>
  <c r="D197" i="10"/>
  <c r="F690" i="10" l="1"/>
  <c r="F688" i="10"/>
  <c r="H14" i="8" l="1"/>
  <c r="H13" i="8"/>
  <c r="H11" i="8"/>
  <c r="D1402" i="10" l="1"/>
  <c r="F1192" i="10" l="1"/>
  <c r="G1193" i="10" s="1"/>
  <c r="G1192" i="10" s="1"/>
  <c r="H241" i="8" l="1"/>
  <c r="H469" i="10" l="1"/>
  <c r="H695" i="10" l="1"/>
  <c r="H653" i="10"/>
  <c r="H549" i="10"/>
  <c r="H550" i="10"/>
  <c r="H553" i="10"/>
  <c r="H539" i="10"/>
  <c r="H540" i="10"/>
  <c r="H480" i="10"/>
  <c r="H475" i="10"/>
  <c r="G52" i="10"/>
  <c r="H71" i="8"/>
  <c r="H9" i="8"/>
  <c r="H10" i="8"/>
  <c r="H12" i="8"/>
  <c r="H16" i="8"/>
  <c r="H17" i="8"/>
  <c r="H18" i="8"/>
  <c r="H20" i="8"/>
  <c r="H21" i="8"/>
  <c r="H23" i="8"/>
  <c r="H24" i="8"/>
  <c r="H30" i="8"/>
  <c r="H32" i="8"/>
  <c r="H34" i="8"/>
  <c r="H36" i="8"/>
  <c r="H38" i="8"/>
  <c r="F122" i="10"/>
  <c r="D122" i="10"/>
  <c r="F112" i="10"/>
  <c r="D112" i="10"/>
  <c r="F107" i="10"/>
  <c r="D107" i="10"/>
  <c r="F102" i="10"/>
  <c r="D102" i="10"/>
  <c r="F92" i="10"/>
  <c r="D92" i="10"/>
  <c r="F87" i="10"/>
  <c r="D87" i="10"/>
  <c r="F82" i="10"/>
  <c r="D82" i="10"/>
  <c r="F72" i="10"/>
  <c r="D72" i="10"/>
  <c r="F67" i="10"/>
  <c r="D67" i="10"/>
  <c r="F63" i="10"/>
  <c r="F62" i="10" s="1"/>
  <c r="D16" i="10"/>
  <c r="D23" i="10"/>
  <c r="F57" i="10"/>
  <c r="D57" i="10"/>
  <c r="E60" i="10" s="1"/>
  <c r="E57" i="10" s="1"/>
  <c r="F52" i="10"/>
  <c r="D52" i="10"/>
  <c r="E53" i="10" s="1"/>
  <c r="E52" i="10" s="1"/>
  <c r="F47" i="10"/>
  <c r="G48" i="10" s="1"/>
  <c r="D47" i="10"/>
  <c r="E48" i="10" s="1"/>
  <c r="F42" i="10"/>
  <c r="G43" i="10" s="1"/>
  <c r="G42" i="10" s="1"/>
  <c r="D42" i="10"/>
  <c r="F37" i="10"/>
  <c r="D37" i="10"/>
  <c r="E38" i="10" s="1"/>
  <c r="E37" i="10" s="1"/>
  <c r="F22" i="10"/>
  <c r="D22" i="10"/>
  <c r="F17" i="10"/>
  <c r="G18" i="10" s="1"/>
  <c r="G17" i="10" s="1"/>
  <c r="D17" i="10"/>
  <c r="H18" i="10"/>
  <c r="H32" i="10"/>
  <c r="E33" i="10"/>
  <c r="E32" i="10" s="1"/>
  <c r="H33" i="10"/>
  <c r="H38" i="10"/>
  <c r="E43" i="10"/>
  <c r="E42" i="10" s="1"/>
  <c r="H43" i="10"/>
  <c r="H48" i="10"/>
  <c r="H51" i="10"/>
  <c r="H53" i="10"/>
  <c r="G57" i="10"/>
  <c r="H60" i="10"/>
  <c r="H67" i="10" l="1"/>
  <c r="E51" i="10"/>
  <c r="E47" i="10" s="1"/>
  <c r="G23" i="10"/>
  <c r="G22" i="10" s="1"/>
  <c r="H47" i="10"/>
  <c r="H23" i="10"/>
  <c r="H57" i="10"/>
  <c r="H52" i="10"/>
  <c r="G51" i="10"/>
  <c r="G47" i="10" s="1"/>
  <c r="H42" i="10"/>
  <c r="H37" i="10"/>
  <c r="H22" i="10"/>
  <c r="E23" i="10"/>
  <c r="E22" i="10" s="1"/>
  <c r="H17" i="10"/>
  <c r="E18" i="10"/>
  <c r="E17" i="10" s="1"/>
  <c r="D388" i="10"/>
  <c r="H433" i="10"/>
  <c r="F432" i="10"/>
  <c r="D432" i="10"/>
  <c r="E433" i="10" s="1"/>
  <c r="E432" i="10" s="1"/>
  <c r="H432" i="10" l="1"/>
  <c r="G433" i="10"/>
  <c r="G432" i="10" s="1"/>
  <c r="H1270" i="10"/>
  <c r="D1267" i="10"/>
  <c r="H1267" i="10" s="1"/>
  <c r="D389" i="10"/>
  <c r="D390" i="10"/>
  <c r="D391" i="10"/>
  <c r="F672" i="10" l="1"/>
  <c r="H1466" i="10"/>
  <c r="G1462" i="10"/>
  <c r="F1462" i="10"/>
  <c r="D1462" i="10"/>
  <c r="E1465" i="10" s="1"/>
  <c r="H1461" i="10"/>
  <c r="G1457" i="10"/>
  <c r="F1457" i="10"/>
  <c r="D1457" i="10"/>
  <c r="E1461" i="10" s="1"/>
  <c r="H1456" i="10"/>
  <c r="G1452" i="10"/>
  <c r="F1452" i="10"/>
  <c r="D1452" i="10"/>
  <c r="E1456" i="10" s="1"/>
  <c r="H1462" i="10" l="1"/>
  <c r="E1464" i="10"/>
  <c r="E1466" i="10"/>
  <c r="E1463" i="10"/>
  <c r="E1460" i="10"/>
  <c r="H1457" i="10"/>
  <c r="E1458" i="10"/>
  <c r="E1459" i="10"/>
  <c r="E1455" i="10"/>
  <c r="H1452" i="10"/>
  <c r="E1453" i="10"/>
  <c r="E1454" i="10"/>
  <c r="H852" i="8"/>
  <c r="H854" i="8"/>
  <c r="H851" i="8"/>
  <c r="E1452" i="10" l="1"/>
  <c r="E1457" i="10"/>
  <c r="E1462" i="10"/>
  <c r="D1264" i="10"/>
  <c r="E1264" i="10"/>
  <c r="F1264" i="10"/>
  <c r="D1265" i="10"/>
  <c r="E1265" i="10"/>
  <c r="F1265" i="10"/>
  <c r="D1266" i="10"/>
  <c r="E1266" i="10"/>
  <c r="F1266" i="10"/>
  <c r="E1263" i="10"/>
  <c r="F1263" i="10"/>
  <c r="D1263" i="10"/>
  <c r="H1265" i="10" l="1"/>
  <c r="E1262" i="10"/>
  <c r="D1262" i="10"/>
  <c r="F1262" i="10"/>
  <c r="H1088" i="10"/>
  <c r="H1066" i="10"/>
  <c r="H1062" i="10"/>
  <c r="H1061" i="10"/>
  <c r="H1358" i="10"/>
  <c r="H1353" i="10"/>
  <c r="H1308" i="10"/>
  <c r="H1307" i="10"/>
  <c r="H1262" i="10" l="1"/>
  <c r="D904" i="10"/>
  <c r="H730" i="10"/>
  <c r="F872" i="10"/>
  <c r="G873" i="10" s="1"/>
  <c r="E872" i="10"/>
  <c r="D872" i="10"/>
  <c r="F867" i="10"/>
  <c r="G868" i="10" s="1"/>
  <c r="E867" i="10"/>
  <c r="D867" i="10"/>
  <c r="F852" i="10"/>
  <c r="G853" i="10" s="1"/>
  <c r="E852" i="10"/>
  <c r="D852" i="10"/>
  <c r="F847" i="10"/>
  <c r="E847" i="10"/>
  <c r="D847" i="10"/>
  <c r="F842" i="10"/>
  <c r="E842" i="10"/>
  <c r="D842" i="10"/>
  <c r="F837" i="10"/>
  <c r="G838" i="10" s="1"/>
  <c r="E837" i="10"/>
  <c r="D837" i="10"/>
  <c r="F832" i="10"/>
  <c r="G833" i="10" s="1"/>
  <c r="E832" i="10"/>
  <c r="D832" i="10"/>
  <c r="F827" i="10"/>
  <c r="G828" i="10" s="1"/>
  <c r="E827" i="10"/>
  <c r="D827" i="10"/>
  <c r="F822" i="10"/>
  <c r="G823" i="10" s="1"/>
  <c r="E822" i="10"/>
  <c r="D822" i="10"/>
  <c r="F817" i="10"/>
  <c r="G818" i="10" s="1"/>
  <c r="E817" i="10"/>
  <c r="D817" i="10"/>
  <c r="F812" i="10"/>
  <c r="G813" i="10" s="1"/>
  <c r="E812" i="10"/>
  <c r="D812" i="10"/>
  <c r="F807" i="10"/>
  <c r="G808" i="10" s="1"/>
  <c r="E807" i="10"/>
  <c r="D807" i="10"/>
  <c r="F802" i="10"/>
  <c r="G803" i="10" s="1"/>
  <c r="E802" i="10"/>
  <c r="D802" i="10"/>
  <c r="F797" i="10"/>
  <c r="G798" i="10" s="1"/>
  <c r="E797" i="10"/>
  <c r="D797" i="10"/>
  <c r="F792" i="10"/>
  <c r="G793" i="10" s="1"/>
  <c r="E792" i="10"/>
  <c r="D792" i="10"/>
  <c r="F787" i="10"/>
  <c r="E787" i="10"/>
  <c r="D787" i="10"/>
  <c r="F782" i="10"/>
  <c r="G783" i="10" s="1"/>
  <c r="E782" i="10"/>
  <c r="D782" i="10"/>
  <c r="F777" i="10"/>
  <c r="G778" i="10" s="1"/>
  <c r="E777" i="10"/>
  <c r="D777" i="10"/>
  <c r="F772" i="10"/>
  <c r="G773" i="10" s="1"/>
  <c r="E772" i="10"/>
  <c r="D772" i="10"/>
  <c r="F767" i="10"/>
  <c r="G768" i="10" s="1"/>
  <c r="E767" i="10"/>
  <c r="D767" i="10"/>
  <c r="F762" i="10"/>
  <c r="G763" i="10" s="1"/>
  <c r="E762" i="10"/>
  <c r="D762" i="10"/>
  <c r="F757" i="10"/>
  <c r="G758" i="10" s="1"/>
  <c r="E757" i="10"/>
  <c r="D757" i="10"/>
  <c r="F752" i="10"/>
  <c r="G753" i="10" s="1"/>
  <c r="E752" i="10"/>
  <c r="D752" i="10"/>
  <c r="F747" i="10"/>
  <c r="G748" i="10" s="1"/>
  <c r="E747" i="10"/>
  <c r="D747" i="10"/>
  <c r="F727" i="10"/>
  <c r="G728" i="10" s="1"/>
  <c r="E727" i="10"/>
  <c r="D727" i="10"/>
  <c r="F722" i="10"/>
  <c r="G723" i="10" s="1"/>
  <c r="E722" i="10"/>
  <c r="D722" i="10"/>
  <c r="F717" i="10"/>
  <c r="G718" i="10" s="1"/>
  <c r="E717" i="10"/>
  <c r="D717" i="10"/>
  <c r="F712" i="10"/>
  <c r="G713" i="10" s="1"/>
  <c r="E712" i="10"/>
  <c r="D712" i="10"/>
  <c r="F707" i="10"/>
  <c r="G708" i="10" s="1"/>
  <c r="E707" i="10"/>
  <c r="D707" i="10"/>
  <c r="F702" i="10"/>
  <c r="G703" i="10" s="1"/>
  <c r="E702" i="10"/>
  <c r="D702" i="10"/>
  <c r="F697" i="10"/>
  <c r="G698" i="10" s="1"/>
  <c r="E697" i="10"/>
  <c r="D697" i="10"/>
  <c r="F692" i="10"/>
  <c r="G693" i="10" s="1"/>
  <c r="D692" i="10"/>
  <c r="E695" i="10" s="1"/>
  <c r="E692" i="10" s="1"/>
  <c r="D672" i="10"/>
  <c r="H534" i="8"/>
  <c r="H532" i="8"/>
  <c r="H530" i="8"/>
  <c r="H528" i="8"/>
  <c r="H526" i="8"/>
  <c r="H524" i="8"/>
  <c r="H522" i="8"/>
  <c r="H516" i="8"/>
  <c r="H514" i="8"/>
  <c r="H512" i="8"/>
  <c r="H510" i="8"/>
  <c r="H508" i="8"/>
  <c r="H506" i="8"/>
  <c r="H504" i="8"/>
  <c r="H502" i="8"/>
  <c r="H500" i="8"/>
  <c r="H498" i="8"/>
  <c r="H496" i="8"/>
  <c r="H494" i="8"/>
  <c r="H492" i="8"/>
  <c r="H490" i="8"/>
  <c r="I490" i="8" s="1"/>
  <c r="H488" i="8"/>
  <c r="H482" i="8"/>
  <c r="H478" i="8"/>
  <c r="H480" i="8"/>
  <c r="H476" i="8"/>
  <c r="H471" i="8"/>
  <c r="H469" i="8"/>
  <c r="H467" i="8"/>
  <c r="H465" i="8"/>
  <c r="H463" i="8"/>
  <c r="H461" i="8"/>
  <c r="H459" i="8"/>
  <c r="H457" i="8"/>
  <c r="H455" i="8"/>
  <c r="H453" i="8"/>
  <c r="H451" i="8"/>
  <c r="H450" i="8"/>
  <c r="H448" i="8"/>
  <c r="H447" i="8"/>
  <c r="H446" i="8"/>
  <c r="H444" i="8"/>
  <c r="H443" i="8"/>
  <c r="H442" i="8"/>
  <c r="H440" i="8"/>
  <c r="H439" i="8"/>
  <c r="H437" i="8"/>
  <c r="H433" i="8"/>
  <c r="H431" i="8"/>
  <c r="H425" i="8"/>
  <c r="H423" i="8"/>
  <c r="H421" i="8"/>
  <c r="H419" i="8"/>
  <c r="H417" i="8"/>
  <c r="H415" i="8"/>
  <c r="H413" i="8"/>
  <c r="H411" i="8"/>
  <c r="H409" i="8"/>
  <c r="H407" i="8"/>
  <c r="H405" i="8"/>
  <c r="H404" i="8"/>
  <c r="H403" i="8"/>
  <c r="H401" i="8"/>
  <c r="H399" i="8"/>
  <c r="H397" i="8"/>
  <c r="H395" i="8"/>
  <c r="H393" i="8"/>
  <c r="H391" i="8"/>
  <c r="H389" i="8"/>
  <c r="H387" i="8"/>
  <c r="H385" i="8"/>
  <c r="H382" i="8"/>
  <c r="H383" i="8"/>
  <c r="H381" i="8"/>
  <c r="H379" i="8"/>
  <c r="H377" i="8"/>
  <c r="H375" i="8"/>
  <c r="H373" i="8"/>
  <c r="H371" i="8"/>
  <c r="H369" i="8"/>
  <c r="H367" i="8"/>
  <c r="H363" i="8"/>
  <c r="H361" i="8"/>
  <c r="H359" i="8"/>
  <c r="H357" i="8"/>
  <c r="H355" i="8"/>
  <c r="H353" i="8"/>
  <c r="H351" i="8"/>
  <c r="H349" i="8"/>
  <c r="H347" i="8"/>
  <c r="H345" i="8"/>
  <c r="H343" i="8"/>
  <c r="H341" i="8"/>
  <c r="H339" i="8"/>
  <c r="H337" i="8"/>
  <c r="H327" i="8"/>
  <c r="H328" i="8"/>
  <c r="H329" i="8"/>
  <c r="H330" i="8"/>
  <c r="H331" i="8"/>
  <c r="H332" i="8"/>
  <c r="H333" i="8"/>
  <c r="H334" i="8"/>
  <c r="H335" i="8"/>
  <c r="H326" i="8"/>
  <c r="G851" i="10" l="1"/>
  <c r="G711" i="10"/>
  <c r="G751" i="10"/>
  <c r="G781" i="10"/>
  <c r="G806" i="10"/>
  <c r="G716" i="10"/>
  <c r="G761" i="10"/>
  <c r="G786" i="10"/>
  <c r="G811" i="10"/>
  <c r="G876" i="10"/>
  <c r="G696" i="10"/>
  <c r="G726" i="10"/>
  <c r="G766" i="10"/>
  <c r="G791" i="10"/>
  <c r="G706" i="10"/>
  <c r="G731" i="10"/>
  <c r="G771" i="10"/>
  <c r="G801" i="10"/>
  <c r="G826" i="10"/>
  <c r="G756" i="10"/>
  <c r="G816" i="10"/>
  <c r="G694" i="10"/>
  <c r="G699" i="10"/>
  <c r="G704" i="10"/>
  <c r="G709" i="10"/>
  <c r="G714" i="10"/>
  <c r="G719" i="10"/>
  <c r="G724" i="10"/>
  <c r="G729" i="10"/>
  <c r="G749" i="10"/>
  <c r="G754" i="10"/>
  <c r="G759" i="10"/>
  <c r="G764" i="10"/>
  <c r="G769" i="10"/>
  <c r="G774" i="10"/>
  <c r="G779" i="10"/>
  <c r="G784" i="10"/>
  <c r="G789" i="10"/>
  <c r="G794" i="10"/>
  <c r="G799" i="10"/>
  <c r="G804" i="10"/>
  <c r="G809" i="10"/>
  <c r="G814" i="10"/>
  <c r="G819" i="10"/>
  <c r="G824" i="10"/>
  <c r="G854" i="10"/>
  <c r="G869" i="10"/>
  <c r="G874" i="10"/>
  <c r="G695" i="10"/>
  <c r="G700" i="10"/>
  <c r="G705" i="10"/>
  <c r="G710" i="10"/>
  <c r="G715" i="10"/>
  <c r="G720" i="10"/>
  <c r="G725" i="10"/>
  <c r="G730" i="10"/>
  <c r="G750" i="10"/>
  <c r="G755" i="10"/>
  <c r="G760" i="10"/>
  <c r="G765" i="10"/>
  <c r="G770" i="10"/>
  <c r="G775" i="10"/>
  <c r="G780" i="10"/>
  <c r="G785" i="10"/>
  <c r="G790" i="10"/>
  <c r="G795" i="10"/>
  <c r="G800" i="10"/>
  <c r="G805" i="10"/>
  <c r="G810" i="10"/>
  <c r="G815" i="10"/>
  <c r="G825" i="10"/>
  <c r="G850" i="10"/>
  <c r="G875" i="10"/>
  <c r="G701" i="10"/>
  <c r="G721" i="10"/>
  <c r="G776" i="10"/>
  <c r="G796" i="10"/>
  <c r="H823" i="8"/>
  <c r="F1427" i="10" l="1"/>
  <c r="D1427" i="10"/>
  <c r="E1431" i="10" s="1"/>
  <c r="F1422" i="10"/>
  <c r="D1422" i="10"/>
  <c r="H1413" i="10"/>
  <c r="H1415" i="10"/>
  <c r="D1412" i="10"/>
  <c r="H1412" i="10" s="1"/>
  <c r="F1407" i="10"/>
  <c r="F1402" i="10" s="1"/>
  <c r="D1407" i="10"/>
  <c r="H1383" i="10"/>
  <c r="H1384" i="10"/>
  <c r="H1385" i="10"/>
  <c r="H1381" i="10"/>
  <c r="E1428" i="10" l="1"/>
  <c r="E1415" i="10"/>
  <c r="E1413" i="10"/>
  <c r="H130" i="8"/>
  <c r="H128" i="8"/>
  <c r="H126" i="8"/>
  <c r="H82" i="8"/>
  <c r="H81" i="8"/>
  <c r="H80" i="8"/>
  <c r="H79" i="8"/>
  <c r="H78" i="8"/>
  <c r="H77" i="8"/>
  <c r="H76" i="8"/>
  <c r="H75" i="8"/>
  <c r="E1412" i="10" l="1"/>
  <c r="D1437" i="10"/>
  <c r="F1437" i="10"/>
  <c r="G1440" i="10" l="1"/>
  <c r="G1439" i="10"/>
  <c r="G1441" i="10"/>
  <c r="D1469" i="10"/>
  <c r="H1469" i="10" s="1"/>
  <c r="D1470" i="10"/>
  <c r="H1470" i="10" s="1"/>
  <c r="D1471" i="10"/>
  <c r="H1471" i="10" s="1"/>
  <c r="D1468" i="10"/>
  <c r="H1468" i="10" s="1"/>
  <c r="H1473" i="10"/>
  <c r="H1474" i="10"/>
  <c r="H1475" i="10"/>
  <c r="H1476" i="10"/>
  <c r="F1472" i="10"/>
  <c r="D1472" i="10"/>
  <c r="G1437" i="10" l="1"/>
  <c r="H1472" i="10"/>
  <c r="D1467" i="10"/>
  <c r="E1471" i="10" l="1"/>
  <c r="H1467" i="10"/>
  <c r="E1468" i="10"/>
  <c r="E1470" i="10"/>
  <c r="E1469" i="10"/>
  <c r="D283" i="10"/>
  <c r="H293" i="10"/>
  <c r="G292" i="10"/>
  <c r="H292" i="10"/>
  <c r="E1467" i="10" l="1"/>
  <c r="F176" i="10"/>
  <c r="F175" i="10"/>
  <c r="F174" i="10"/>
  <c r="F173" i="10"/>
  <c r="D174" i="10"/>
  <c r="D175" i="10"/>
  <c r="D173" i="10"/>
  <c r="H218" i="10"/>
  <c r="F217" i="10"/>
  <c r="G218" i="10" s="1"/>
  <c r="G217" i="10" s="1"/>
  <c r="D217" i="10"/>
  <c r="E218" i="10" s="1"/>
  <c r="E217" i="10" s="1"/>
  <c r="H215" i="10"/>
  <c r="H209" i="10"/>
  <c r="D222" i="10"/>
  <c r="D191" i="10"/>
  <c r="D176" i="10" s="1"/>
  <c r="F182" i="10"/>
  <c r="D182" i="10"/>
  <c r="E186" i="10" s="1"/>
  <c r="F177" i="10"/>
  <c r="D177" i="10"/>
  <c r="E180" i="10" s="1"/>
  <c r="E177" i="10" s="1"/>
  <c r="H174" i="10" l="1"/>
  <c r="E183" i="10"/>
  <c r="E182" i="10" s="1"/>
  <c r="H217" i="10"/>
  <c r="D187" i="10"/>
  <c r="E188" i="10" s="1"/>
  <c r="E187" i="10" s="1"/>
  <c r="F187" i="10"/>
  <c r="D1153" i="10"/>
  <c r="F1153" i="10"/>
  <c r="D1154" i="10"/>
  <c r="F1154" i="10"/>
  <c r="D1155" i="10"/>
  <c r="F1155" i="10"/>
  <c r="D1156" i="10"/>
  <c r="F1156" i="10"/>
  <c r="D1157" i="10"/>
  <c r="E1157" i="10" s="1"/>
  <c r="F1157" i="10"/>
  <c r="H1158" i="10"/>
  <c r="D1163" i="10"/>
  <c r="F1163" i="10"/>
  <c r="D1166" i="10"/>
  <c r="F1166" i="10"/>
  <c r="D1167" i="10"/>
  <c r="E1167" i="10" s="1"/>
  <c r="F1167" i="10"/>
  <c r="G1169" i="10" s="1"/>
  <c r="H1168" i="10"/>
  <c r="H1171" i="10"/>
  <c r="D1173" i="10"/>
  <c r="F1173" i="10"/>
  <c r="D1174" i="10"/>
  <c r="F1174" i="10"/>
  <c r="D1175" i="10"/>
  <c r="F1175" i="10"/>
  <c r="D1176" i="10"/>
  <c r="F1176" i="10"/>
  <c r="E1171" i="10" l="1"/>
  <c r="G1168" i="10"/>
  <c r="H1166" i="10"/>
  <c r="H1153" i="10"/>
  <c r="E1161" i="10"/>
  <c r="H1157" i="10"/>
  <c r="D1162" i="10"/>
  <c r="E1164" i="10" s="1"/>
  <c r="F1172" i="10"/>
  <c r="G1175" i="10" s="1"/>
  <c r="E1158" i="10"/>
  <c r="H1173" i="10"/>
  <c r="H1167" i="10"/>
  <c r="D1172" i="10"/>
  <c r="G1170" i="10"/>
  <c r="G1167" i="10"/>
  <c r="F1162" i="10"/>
  <c r="E1160" i="10"/>
  <c r="D1152" i="10"/>
  <c r="H1175" i="10"/>
  <c r="E1170" i="10"/>
  <c r="H1163" i="10"/>
  <c r="E1159" i="10"/>
  <c r="E1169" i="10"/>
  <c r="G1171" i="10"/>
  <c r="E1168" i="10"/>
  <c r="F1152" i="10"/>
  <c r="H1152" i="10" s="1"/>
  <c r="D587" i="10"/>
  <c r="G1173" i="10" l="1"/>
  <c r="G1176" i="10"/>
  <c r="G1174" i="10"/>
  <c r="E1163" i="10"/>
  <c r="G1172" i="10"/>
  <c r="E1165" i="10"/>
  <c r="E1162" i="10"/>
  <c r="E1166" i="10"/>
  <c r="E1176" i="10"/>
  <c r="E1174" i="10"/>
  <c r="E1172" i="10"/>
  <c r="E1156" i="10"/>
  <c r="E1152" i="10"/>
  <c r="E1154" i="10"/>
  <c r="E1153" i="10"/>
  <c r="H1172" i="10"/>
  <c r="E1175" i="10"/>
  <c r="E1155" i="10"/>
  <c r="H1162" i="10"/>
  <c r="G1165" i="10"/>
  <c r="G1166" i="10"/>
  <c r="G1162" i="10"/>
  <c r="G1164" i="10"/>
  <c r="E1173" i="10"/>
  <c r="G1163" i="10"/>
  <c r="H674" i="8"/>
  <c r="H657" i="8"/>
  <c r="D1243" i="10"/>
  <c r="D1242" i="10" s="1"/>
  <c r="D1218" i="10"/>
  <c r="F1243" i="10"/>
  <c r="F1242" i="10" s="1"/>
  <c r="D1252" i="10"/>
  <c r="D1219" i="10"/>
  <c r="D1149" i="10" s="1"/>
  <c r="D1220" i="10"/>
  <c r="D1221" i="10"/>
  <c r="D1151" i="10" s="1"/>
  <c r="D1237" i="10"/>
  <c r="D1232" i="10"/>
  <c r="D1222" i="10"/>
  <c r="F1204" i="10"/>
  <c r="F1205" i="10"/>
  <c r="F1206" i="10"/>
  <c r="F1203" i="10"/>
  <c r="D1203" i="10"/>
  <c r="D1202" i="10" s="1"/>
  <c r="F1202" i="10" l="1"/>
  <c r="D1217" i="10"/>
  <c r="D1150" i="10"/>
  <c r="D1148" i="10"/>
  <c r="H843" i="8"/>
  <c r="D1147" i="10" l="1"/>
  <c r="E1150" i="10" s="1"/>
  <c r="D1432" i="10"/>
  <c r="E1148" i="10" l="1"/>
  <c r="E1147" i="10"/>
  <c r="E1149" i="10"/>
  <c r="E1151" i="10"/>
  <c r="I488" i="8"/>
  <c r="H475" i="8"/>
  <c r="H435" i="8"/>
  <c r="H212" i="8"/>
  <c r="H210" i="8"/>
  <c r="H208" i="8"/>
  <c r="H206" i="8"/>
  <c r="H204" i="8"/>
  <c r="H202" i="8"/>
  <c r="H200" i="8"/>
  <c r="H198" i="8"/>
  <c r="H196" i="8"/>
  <c r="H195" i="8"/>
  <c r="H194" i="8"/>
  <c r="H193" i="8"/>
  <c r="H192" i="8"/>
  <c r="H190" i="8"/>
  <c r="H188" i="8"/>
  <c r="H187" i="8"/>
  <c r="H185" i="8"/>
  <c r="H183" i="8"/>
  <c r="H181" i="8"/>
  <c r="H179" i="8"/>
  <c r="H178" i="8"/>
  <c r="H176" i="8"/>
  <c r="H174" i="8"/>
  <c r="H172" i="8"/>
  <c r="H170" i="8"/>
  <c r="H169" i="8"/>
  <c r="H167" i="8"/>
  <c r="H166" i="8"/>
  <c r="H165" i="8"/>
  <c r="H163" i="8"/>
  <c r="H161" i="8"/>
  <c r="H160" i="8"/>
  <c r="H158" i="8"/>
  <c r="H157" i="8"/>
  <c r="H155" i="8"/>
  <c r="H153" i="8"/>
  <c r="H152" i="8"/>
  <c r="H150" i="8"/>
  <c r="H148" i="8"/>
  <c r="H147" i="8"/>
  <c r="H145" i="8"/>
  <c r="H144" i="8"/>
  <c r="H143" i="8"/>
  <c r="H142" i="8"/>
  <c r="H140" i="8"/>
  <c r="H138" i="8"/>
  <c r="H136" i="8"/>
  <c r="H135" i="8"/>
  <c r="H134" i="8"/>
  <c r="H132" i="8"/>
  <c r="H124" i="8"/>
  <c r="H114" i="8"/>
  <c r="H122" i="8"/>
  <c r="H120" i="8"/>
  <c r="H118" i="8"/>
  <c r="H116" i="8"/>
  <c r="H112" i="8"/>
  <c r="H111" i="8"/>
  <c r="H109" i="8"/>
  <c r="H108" i="8"/>
  <c r="H107" i="8"/>
  <c r="H105" i="8"/>
  <c r="H104" i="8"/>
  <c r="H103" i="8"/>
  <c r="H101" i="8"/>
  <c r="H99" i="8"/>
  <c r="H97" i="8"/>
  <c r="H95" i="8"/>
  <c r="H91" i="8"/>
  <c r="H90" i="8"/>
  <c r="H88" i="8"/>
  <c r="H87" i="8"/>
  <c r="H85" i="8"/>
  <c r="H84" i="8"/>
  <c r="H73" i="8"/>
  <c r="H67" i="8"/>
  <c r="H64" i="8"/>
  <c r="H63" i="8"/>
  <c r="H61" i="8"/>
  <c r="H59" i="8"/>
  <c r="H58" i="8"/>
  <c r="H57" i="8"/>
  <c r="H55" i="8"/>
  <c r="H53" i="8"/>
  <c r="H51" i="8"/>
  <c r="H49" i="8"/>
  <c r="H48" i="8"/>
  <c r="H47" i="8"/>
  <c r="H45" i="8"/>
  <c r="H43" i="8"/>
  <c r="H41" i="8"/>
  <c r="H40" i="8"/>
  <c r="F118" i="10" l="1"/>
  <c r="D118" i="10"/>
  <c r="H1253" i="10"/>
  <c r="H1252" i="10"/>
  <c r="H1248" i="10"/>
  <c r="H1247" i="10"/>
  <c r="H1243" i="10"/>
  <c r="H1242" i="10"/>
  <c r="H1240" i="10"/>
  <c r="H1238" i="10"/>
  <c r="H1235" i="10"/>
  <c r="H1232" i="10"/>
  <c r="H1228" i="10"/>
  <c r="H1227" i="10"/>
  <c r="H1225" i="10"/>
  <c r="H1223" i="10"/>
  <c r="H1222" i="10"/>
  <c r="H1213" i="10"/>
  <c r="H1212" i="10"/>
  <c r="H1208" i="10"/>
  <c r="H1207" i="10"/>
  <c r="H1203" i="10"/>
  <c r="H1202" i="10"/>
  <c r="H1180" i="10"/>
  <c r="H1178" i="10"/>
  <c r="H1177" i="10"/>
  <c r="H1289" i="10"/>
  <c r="H1290" i="10"/>
  <c r="H1291" i="10"/>
  <c r="F1288" i="10"/>
  <c r="F1258" i="10" s="1"/>
  <c r="E1289" i="10"/>
  <c r="E1259" i="10" s="1"/>
  <c r="F1289" i="10"/>
  <c r="G1289" i="10"/>
  <c r="E1290" i="10"/>
  <c r="E1260" i="10" s="1"/>
  <c r="F1290" i="10"/>
  <c r="F1260" i="10" s="1"/>
  <c r="G1290" i="10"/>
  <c r="E1291" i="10"/>
  <c r="E1261" i="10" s="1"/>
  <c r="F1291" i="10"/>
  <c r="F1261" i="10" s="1"/>
  <c r="G1291" i="10"/>
  <c r="D1289" i="10"/>
  <c r="D1259" i="10" s="1"/>
  <c r="D1290" i="10"/>
  <c r="D1260" i="10" s="1"/>
  <c r="D1291" i="10"/>
  <c r="D1261" i="10" s="1"/>
  <c r="D1288" i="10"/>
  <c r="D1258" i="10" s="1"/>
  <c r="H1293" i="10"/>
  <c r="H1288" i="10" s="1"/>
  <c r="H1287" i="10" s="1"/>
  <c r="F1292" i="10"/>
  <c r="G1293" i="10" s="1"/>
  <c r="D1292" i="10"/>
  <c r="E1293" i="10" s="1"/>
  <c r="H1357" i="10"/>
  <c r="H1352" i="10"/>
  <c r="H924" i="10"/>
  <c r="F691" i="10"/>
  <c r="F689" i="10"/>
  <c r="D689" i="10"/>
  <c r="D690" i="10"/>
  <c r="D691" i="10"/>
  <c r="D688" i="10"/>
  <c r="F882" i="10"/>
  <c r="D882" i="10"/>
  <c r="E886" i="10" s="1"/>
  <c r="H874" i="10"/>
  <c r="F857" i="10"/>
  <c r="F742" i="10"/>
  <c r="H1258" i="10" l="1"/>
  <c r="H1260" i="10"/>
  <c r="D1257" i="10"/>
  <c r="E1258" i="10" s="1"/>
  <c r="E1257" i="10" s="1"/>
  <c r="F1287" i="10"/>
  <c r="F1259" i="10"/>
  <c r="F1257" i="10" s="1"/>
  <c r="G1292" i="10"/>
  <c r="G1288" i="10"/>
  <c r="G1287" i="10" s="1"/>
  <c r="E1288" i="10"/>
  <c r="E1287" i="10" s="1"/>
  <c r="E1292" i="10"/>
  <c r="H1292" i="10"/>
  <c r="D1287" i="10"/>
  <c r="E884" i="10"/>
  <c r="H882" i="10"/>
  <c r="E885" i="10"/>
  <c r="E883" i="10"/>
  <c r="H1257" i="10" l="1"/>
  <c r="G1258" i="10"/>
  <c r="G1257" i="10" s="1"/>
  <c r="E882" i="10"/>
  <c r="H613" i="10"/>
  <c r="H608" i="10"/>
  <c r="H605" i="10"/>
  <c r="H604" i="10"/>
  <c r="H598" i="10"/>
  <c r="H595" i="10"/>
  <c r="H594" i="10"/>
  <c r="H588" i="10"/>
  <c r="H578" i="10"/>
  <c r="H568" i="10"/>
  <c r="H570" i="10"/>
  <c r="H348" i="10"/>
  <c r="F347" i="10"/>
  <c r="F342" i="10"/>
  <c r="G343" i="10" s="1"/>
  <c r="G342" i="10" s="1"/>
  <c r="F341" i="10"/>
  <c r="F340" i="10"/>
  <c r="F339" i="10"/>
  <c r="F338" i="10"/>
  <c r="D339" i="10"/>
  <c r="D340" i="10"/>
  <c r="D341" i="10"/>
  <c r="D338" i="10"/>
  <c r="D347" i="10"/>
  <c r="E348" i="10" s="1"/>
  <c r="E347" i="10" s="1"/>
  <c r="D342" i="10"/>
  <c r="F311" i="10"/>
  <c r="F310" i="10"/>
  <c r="F309" i="10"/>
  <c r="F308" i="10"/>
  <c r="D309" i="10"/>
  <c r="D310" i="10"/>
  <c r="D311" i="10"/>
  <c r="D308" i="10"/>
  <c r="H333" i="10"/>
  <c r="G298" i="10"/>
  <c r="G297" i="10" s="1"/>
  <c r="F286" i="10"/>
  <c r="F285" i="10"/>
  <c r="F284" i="10"/>
  <c r="F283" i="10"/>
  <c r="D284" i="10"/>
  <c r="D285" i="10"/>
  <c r="D286" i="10"/>
  <c r="H298" i="10"/>
  <c r="H203" i="10"/>
  <c r="F237" i="10"/>
  <c r="F232" i="10"/>
  <c r="F227" i="10"/>
  <c r="F222" i="10"/>
  <c r="F212" i="10"/>
  <c r="F207" i="10"/>
  <c r="F202" i="10"/>
  <c r="G203" i="10" s="1"/>
  <c r="F192" i="10"/>
  <c r="D237" i="10"/>
  <c r="D232" i="10"/>
  <c r="D227" i="10"/>
  <c r="D212" i="10"/>
  <c r="D207" i="10"/>
  <c r="D202" i="10"/>
  <c r="D192" i="10"/>
  <c r="E193" i="10" s="1"/>
  <c r="E192" i="10" s="1"/>
  <c r="D243" i="10"/>
  <c r="D244" i="10"/>
  <c r="D245" i="10"/>
  <c r="D246" i="10"/>
  <c r="H153" i="10"/>
  <c r="H158" i="10"/>
  <c r="F152" i="10"/>
  <c r="F162" i="10"/>
  <c r="F157" i="10"/>
  <c r="G158" i="10" s="1"/>
  <c r="G157" i="10" s="1"/>
  <c r="F142" i="10"/>
  <c r="F137" i="10"/>
  <c r="D162" i="10"/>
  <c r="D157" i="10"/>
  <c r="E158" i="10" s="1"/>
  <c r="E157" i="10" s="1"/>
  <c r="D152" i="10"/>
  <c r="D142" i="10"/>
  <c r="D137" i="10"/>
  <c r="E140" i="10" s="1"/>
  <c r="F9" i="10"/>
  <c r="D9" i="10"/>
  <c r="H123" i="10"/>
  <c r="G122" i="10"/>
  <c r="G348" i="10" l="1"/>
  <c r="G347" i="10" s="1"/>
  <c r="E203" i="10"/>
  <c r="E205" i="10"/>
  <c r="E204" i="10"/>
  <c r="E210" i="10"/>
  <c r="E209" i="10"/>
  <c r="E213" i="10"/>
  <c r="E215" i="10"/>
  <c r="E153" i="10"/>
  <c r="E152" i="10" s="1"/>
  <c r="E146" i="10"/>
  <c r="E143" i="10"/>
  <c r="H332" i="10"/>
  <c r="G333" i="10"/>
  <c r="G332" i="10" s="1"/>
  <c r="H202" i="10"/>
  <c r="H347" i="10"/>
  <c r="D307" i="10"/>
  <c r="F307" i="10"/>
  <c r="H297" i="10"/>
  <c r="H212" i="10"/>
  <c r="H152" i="10"/>
  <c r="H207" i="10"/>
  <c r="D147" i="10"/>
  <c r="F147" i="10"/>
  <c r="D242" i="10"/>
  <c r="H157" i="10"/>
  <c r="G153" i="10"/>
  <c r="G152" i="10" s="1"/>
  <c r="H821" i="8"/>
  <c r="H833" i="8"/>
  <c r="H818" i="8"/>
  <c r="H815" i="8"/>
  <c r="H808" i="8"/>
  <c r="H806" i="8"/>
  <c r="H796" i="8"/>
  <c r="E212" i="10" l="1"/>
  <c r="H1423" i="10"/>
  <c r="H1427" i="10"/>
  <c r="H1428" i="10"/>
  <c r="H1431" i="10"/>
  <c r="H1422" i="10"/>
  <c r="F1421" i="10"/>
  <c r="F1420" i="10"/>
  <c r="F1419" i="10"/>
  <c r="F1418" i="10"/>
  <c r="D1419" i="10"/>
  <c r="D1420" i="10"/>
  <c r="D1421" i="10"/>
  <c r="D1418" i="10"/>
  <c r="H1408" i="10"/>
  <c r="H1407" i="10"/>
  <c r="H1403" i="10"/>
  <c r="H1402" i="10"/>
  <c r="F1401" i="10"/>
  <c r="F1400" i="10"/>
  <c r="F1399" i="10"/>
  <c r="F1398" i="10"/>
  <c r="D1399" i="10"/>
  <c r="D1400" i="10"/>
  <c r="D1401" i="10"/>
  <c r="D1398" i="10"/>
  <c r="H1389" i="10"/>
  <c r="F1392" i="10"/>
  <c r="G1393" i="10" s="1"/>
  <c r="D1392" i="10"/>
  <c r="E1393" i="10" s="1"/>
  <c r="F1387" i="10"/>
  <c r="G1388" i="10" s="1"/>
  <c r="D1387" i="10"/>
  <c r="E1388" i="10" s="1"/>
  <c r="H1378" i="10"/>
  <c r="F1377" i="10"/>
  <c r="G1381" i="10" s="1"/>
  <c r="D1377" i="10"/>
  <c r="H1373" i="10"/>
  <c r="F1372" i="10"/>
  <c r="G1373" i="10" s="1"/>
  <c r="G1372" i="10" s="1"/>
  <c r="D1372" i="10"/>
  <c r="E1372" i="10" s="1"/>
  <c r="F1371" i="10"/>
  <c r="F1370" i="10"/>
  <c r="F1369" i="10"/>
  <c r="F1368" i="10"/>
  <c r="D1369" i="10"/>
  <c r="D1370" i="10"/>
  <c r="D1371" i="10"/>
  <c r="D1368" i="10"/>
  <c r="H1368" i="10" s="1"/>
  <c r="H1370" i="10" l="1"/>
  <c r="H1369" i="10"/>
  <c r="D1397" i="10"/>
  <c r="E1398" i="10" s="1"/>
  <c r="F1397" i="10"/>
  <c r="G1398" i="10" s="1"/>
  <c r="E1377" i="10"/>
  <c r="E1389" i="10"/>
  <c r="E1387" i="10" s="1"/>
  <c r="H1400" i="10"/>
  <c r="F1417" i="10"/>
  <c r="G1421" i="10" s="1"/>
  <c r="D1364" i="10"/>
  <c r="H1372" i="10"/>
  <c r="G1389" i="10"/>
  <c r="G1387" i="10" s="1"/>
  <c r="H1421" i="10"/>
  <c r="G1395" i="10"/>
  <c r="G1392" i="10" s="1"/>
  <c r="F1363" i="10"/>
  <c r="D1417" i="10"/>
  <c r="E1418" i="10" s="1"/>
  <c r="H1418" i="10"/>
  <c r="E1395" i="10"/>
  <c r="E1392" i="10" s="1"/>
  <c r="H1398" i="10"/>
  <c r="D1365" i="10"/>
  <c r="F1365" i="10"/>
  <c r="D1366" i="10"/>
  <c r="H1382" i="10"/>
  <c r="H1377" i="10"/>
  <c r="H1392" i="10"/>
  <c r="H1371" i="10"/>
  <c r="H1387" i="10"/>
  <c r="G1382" i="10"/>
  <c r="G1377" i="10"/>
  <c r="D1363" i="10"/>
  <c r="F1364" i="10"/>
  <c r="D1367" i="10"/>
  <c r="F1367" i="10"/>
  <c r="F1366" i="10"/>
  <c r="H722" i="8"/>
  <c r="H720" i="8"/>
  <c r="H718" i="8"/>
  <c r="H716" i="8"/>
  <c r="H715" i="8"/>
  <c r="H714" i="8"/>
  <c r="H710" i="8"/>
  <c r="H705" i="8"/>
  <c r="H704" i="8"/>
  <c r="H703" i="8"/>
  <c r="H701" i="8"/>
  <c r="H700" i="8"/>
  <c r="H689" i="8"/>
  <c r="H678" i="8"/>
  <c r="H677" i="8"/>
  <c r="H676" i="8"/>
  <c r="E1400" i="10" l="1"/>
  <c r="E1399" i="10"/>
  <c r="H1397" i="10"/>
  <c r="H1363" i="10"/>
  <c r="G1400" i="10"/>
  <c r="G1399" i="10"/>
  <c r="G1418" i="10"/>
  <c r="G1417" i="10" s="1"/>
  <c r="H1364" i="10"/>
  <c r="H1417" i="10"/>
  <c r="E1421" i="10"/>
  <c r="E1417" i="10" s="1"/>
  <c r="H1365" i="10"/>
  <c r="G1371" i="10"/>
  <c r="G1370" i="10"/>
  <c r="G1369" i="10"/>
  <c r="G1368" i="10"/>
  <c r="E1371" i="10"/>
  <c r="E1370" i="10"/>
  <c r="E1369" i="10"/>
  <c r="E1368" i="10"/>
  <c r="H1367" i="10"/>
  <c r="D1362" i="10"/>
  <c r="E1363" i="10" s="1"/>
  <c r="H1366" i="10"/>
  <c r="F1362" i="10"/>
  <c r="G1364" i="10" s="1"/>
  <c r="H672" i="8"/>
  <c r="H671" i="8"/>
  <c r="H669" i="8"/>
  <c r="H668" i="8"/>
  <c r="H660" i="8"/>
  <c r="H659" i="8"/>
  <c r="H658" i="8"/>
  <c r="H656" i="8"/>
  <c r="H655" i="8"/>
  <c r="H654" i="8"/>
  <c r="H653" i="8"/>
  <c r="H652" i="8"/>
  <c r="E1364" i="10" l="1"/>
  <c r="E1365" i="10"/>
  <c r="G1365" i="10"/>
  <c r="G1366" i="10"/>
  <c r="E1366" i="10"/>
  <c r="G1363" i="10"/>
  <c r="E1397" i="10"/>
  <c r="G1397" i="10"/>
  <c r="H1362" i="10"/>
  <c r="E1367" i="10"/>
  <c r="G1367" i="10"/>
  <c r="G1362" i="10" l="1"/>
  <c r="E1362" i="10"/>
  <c r="H776" i="8"/>
  <c r="F1219" i="10" l="1"/>
  <c r="F1149" i="10" s="1"/>
  <c r="F1220" i="10"/>
  <c r="F1221" i="10"/>
  <c r="F1151" i="10" s="1"/>
  <c r="H1151" i="10" s="1"/>
  <c r="F1218" i="10"/>
  <c r="F1148" i="10" s="1"/>
  <c r="H1237" i="10"/>
  <c r="H1148" i="10" l="1"/>
  <c r="H1220" i="10"/>
  <c r="F1150" i="10"/>
  <c r="F1147" i="10" s="1"/>
  <c r="G1149" i="10" s="1"/>
  <c r="H1218" i="10"/>
  <c r="F1217" i="10"/>
  <c r="H1217" i="10" s="1"/>
  <c r="G1256" i="10"/>
  <c r="G1255" i="10"/>
  <c r="G1254" i="10"/>
  <c r="G1253" i="10"/>
  <c r="G1252" i="10"/>
  <c r="G1251" i="10"/>
  <c r="G1250" i="10"/>
  <c r="G1249" i="10"/>
  <c r="G1248" i="10"/>
  <c r="G1247" i="10"/>
  <c r="G1246" i="10"/>
  <c r="G1245" i="10"/>
  <c r="G1244" i="10"/>
  <c r="G1243" i="10"/>
  <c r="G1242" i="10"/>
  <c r="G1241" i="10"/>
  <c r="G1240" i="10"/>
  <c r="G1239" i="10"/>
  <c r="G1238" i="10"/>
  <c r="G1237" i="10"/>
  <c r="G1236" i="10"/>
  <c r="G1235" i="10"/>
  <c r="G1234" i="10"/>
  <c r="G1233" i="10"/>
  <c r="G1232" i="10"/>
  <c r="G1231" i="10"/>
  <c r="G1230" i="10"/>
  <c r="G1229" i="10"/>
  <c r="G1228" i="10"/>
  <c r="G1227" i="10"/>
  <c r="G1226" i="10"/>
  <c r="G1225" i="10"/>
  <c r="G1224" i="10"/>
  <c r="G1223" i="10"/>
  <c r="G1222" i="10"/>
  <c r="G1221" i="10"/>
  <c r="G1211" i="10"/>
  <c r="G1210" i="10"/>
  <c r="G1209" i="10"/>
  <c r="G1208" i="10"/>
  <c r="G1207" i="10"/>
  <c r="G1206" i="10"/>
  <c r="G1205" i="10"/>
  <c r="G1204" i="10"/>
  <c r="G1203" i="10"/>
  <c r="G1202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181" i="10"/>
  <c r="E1180" i="10"/>
  <c r="E1179" i="10"/>
  <c r="E1178" i="10"/>
  <c r="E1177" i="10"/>
  <c r="G1217" i="10" l="1"/>
  <c r="G1219" i="10"/>
  <c r="H1150" i="10"/>
  <c r="G1150" i="10"/>
  <c r="G1151" i="10"/>
  <c r="G1147" i="10"/>
  <c r="H1147" i="10"/>
  <c r="G1220" i="10"/>
  <c r="G1148" i="10"/>
  <c r="G1218" i="10"/>
  <c r="F627" i="10"/>
  <c r="D627" i="10"/>
  <c r="E628" i="10" s="1"/>
  <c r="F622" i="10"/>
  <c r="D622" i="10"/>
  <c r="E625" i="10" s="1"/>
  <c r="F617" i="10"/>
  <c r="D617" i="10"/>
  <c r="E618" i="10" s="1"/>
  <c r="F612" i="10"/>
  <c r="D612" i="10"/>
  <c r="F607" i="10"/>
  <c r="D607" i="10"/>
  <c r="F602" i="10"/>
  <c r="D602" i="10"/>
  <c r="E605" i="10" s="1"/>
  <c r="F597" i="10"/>
  <c r="D597" i="10"/>
  <c r="E601" i="10" s="1"/>
  <c r="F592" i="10"/>
  <c r="D592" i="10"/>
  <c r="E596" i="10" s="1"/>
  <c r="D567" i="10"/>
  <c r="E570" i="10" s="1"/>
  <c r="G492" i="10"/>
  <c r="E492" i="10"/>
  <c r="E487" i="10"/>
  <c r="F552" i="10"/>
  <c r="D552" i="10"/>
  <c r="E553" i="10" s="1"/>
  <c r="F547" i="10"/>
  <c r="D547" i="10"/>
  <c r="H536" i="10"/>
  <c r="H533" i="10"/>
  <c r="F532" i="10"/>
  <c r="D532" i="10"/>
  <c r="H531" i="10"/>
  <c r="H528" i="10"/>
  <c r="F527" i="10"/>
  <c r="D527" i="10"/>
  <c r="F512" i="10"/>
  <c r="G513" i="10" s="1"/>
  <c r="D512" i="10"/>
  <c r="E516" i="10" s="1"/>
  <c r="E615" i="10" l="1"/>
  <c r="E634" i="10"/>
  <c r="E633" i="10"/>
  <c r="E636" i="10"/>
  <c r="E635" i="10"/>
  <c r="G554" i="10"/>
  <c r="H552" i="10"/>
  <c r="E551" i="10"/>
  <c r="E550" i="10"/>
  <c r="E549" i="10"/>
  <c r="H592" i="10"/>
  <c r="H602" i="10"/>
  <c r="G614" i="10"/>
  <c r="H612" i="10"/>
  <c r="G598" i="10"/>
  <c r="H597" i="10"/>
  <c r="G608" i="10"/>
  <c r="H607" i="10"/>
  <c r="G618" i="10"/>
  <c r="G631" i="10"/>
  <c r="G568" i="10"/>
  <c r="H567" i="10"/>
  <c r="G601" i="10"/>
  <c r="G621" i="10"/>
  <c r="E623" i="10"/>
  <c r="E606" i="10"/>
  <c r="E571" i="10"/>
  <c r="G619" i="10"/>
  <c r="E626" i="10"/>
  <c r="E600" i="10"/>
  <c r="E603" i="10"/>
  <c r="G630" i="10"/>
  <c r="G571" i="10"/>
  <c r="E595" i="10"/>
  <c r="E614" i="10"/>
  <c r="G629" i="10"/>
  <c r="G555" i="10"/>
  <c r="E594" i="10"/>
  <c r="G600" i="10"/>
  <c r="G611" i="10"/>
  <c r="E613" i="10"/>
  <c r="E629" i="10"/>
  <c r="G556" i="10"/>
  <c r="G570" i="10"/>
  <c r="E593" i="10"/>
  <c r="E604" i="10"/>
  <c r="G610" i="10"/>
  <c r="E616" i="10"/>
  <c r="E624" i="10"/>
  <c r="E531" i="10"/>
  <c r="E528" i="10"/>
  <c r="E536" i="10"/>
  <c r="E533" i="10"/>
  <c r="E555" i="10"/>
  <c r="E554" i="10"/>
  <c r="E535" i="10"/>
  <c r="E530" i="10"/>
  <c r="E608" i="10"/>
  <c r="E609" i="10"/>
  <c r="G625" i="10"/>
  <c r="G626" i="10"/>
  <c r="G623" i="10"/>
  <c r="E513" i="10"/>
  <c r="E514" i="10"/>
  <c r="G531" i="10"/>
  <c r="G528" i="10"/>
  <c r="G536" i="10"/>
  <c r="G533" i="10"/>
  <c r="E534" i="10"/>
  <c r="E529" i="10"/>
  <c r="E515" i="10"/>
  <c r="G596" i="10"/>
  <c r="G593" i="10"/>
  <c r="G594" i="10"/>
  <c r="E620" i="10"/>
  <c r="E621" i="10"/>
  <c r="G624" i="10"/>
  <c r="E556" i="10"/>
  <c r="G535" i="10"/>
  <c r="G530" i="10"/>
  <c r="E568" i="10"/>
  <c r="E569" i="10"/>
  <c r="G595" i="10"/>
  <c r="G605" i="10"/>
  <c r="G606" i="10"/>
  <c r="G603" i="10"/>
  <c r="E611" i="10"/>
  <c r="E630" i="10"/>
  <c r="E631" i="10"/>
  <c r="G534" i="10"/>
  <c r="G529" i="10"/>
  <c r="E598" i="10"/>
  <c r="E599" i="10"/>
  <c r="G604" i="10"/>
  <c r="E610" i="10"/>
  <c r="G615" i="10"/>
  <c r="G616" i="10"/>
  <c r="G613" i="10"/>
  <c r="E619" i="10"/>
  <c r="G553" i="10"/>
  <c r="G569" i="10"/>
  <c r="G599" i="10"/>
  <c r="G609" i="10"/>
  <c r="G620" i="10"/>
  <c r="G628" i="10"/>
  <c r="H547" i="10"/>
  <c r="H532" i="10"/>
  <c r="H527" i="10"/>
  <c r="H512" i="10"/>
  <c r="E632" i="10" l="1"/>
  <c r="G532" i="10"/>
  <c r="E602" i="10"/>
  <c r="G617" i="10"/>
  <c r="G567" i="10"/>
  <c r="E597" i="10"/>
  <c r="G597" i="10"/>
  <c r="E617" i="10"/>
  <c r="E622" i="10"/>
  <c r="E612" i="10"/>
  <c r="E627" i="10"/>
  <c r="G592" i="10"/>
  <c r="E592" i="10"/>
  <c r="G627" i="10"/>
  <c r="G612" i="10"/>
  <c r="E552" i="10"/>
  <c r="G607" i="10"/>
  <c r="G552" i="10"/>
  <c r="E532" i="10"/>
  <c r="G512" i="10"/>
  <c r="G602" i="10"/>
  <c r="E607" i="10"/>
  <c r="E567" i="10"/>
  <c r="E527" i="10"/>
  <c r="G547" i="10"/>
  <c r="G527" i="10"/>
  <c r="G622" i="10"/>
  <c r="D472" i="10"/>
  <c r="E473" i="10" l="1"/>
  <c r="E474" i="10"/>
  <c r="H298" i="8"/>
  <c r="H292" i="8"/>
  <c r="H290" i="8"/>
  <c r="H294" i="8"/>
  <c r="H288" i="8"/>
  <c r="H286" i="8"/>
  <c r="H273" i="8"/>
  <c r="H632" i="8" l="1"/>
  <c r="F1041" i="10"/>
  <c r="F1040" i="10"/>
  <c r="F1039" i="10"/>
  <c r="F1038" i="10"/>
  <c r="D1041" i="10"/>
  <c r="D1040" i="10"/>
  <c r="D1039" i="10"/>
  <c r="F1047" i="10"/>
  <c r="G1051" i="10" s="1"/>
  <c r="D1047" i="10"/>
  <c r="E1048" i="10" s="1"/>
  <c r="F1042" i="10"/>
  <c r="G1046" i="10" s="1"/>
  <c r="D1042" i="10"/>
  <c r="E1045" i="10" s="1"/>
  <c r="F1032" i="10"/>
  <c r="G1034" i="10" s="1"/>
  <c r="D1032" i="10"/>
  <c r="E1034" i="10" s="1"/>
  <c r="F1031" i="10"/>
  <c r="F1030" i="10"/>
  <c r="F1029" i="10"/>
  <c r="F1028" i="10"/>
  <c r="D1030" i="10"/>
  <c r="D1031" i="10"/>
  <c r="D1029" i="10"/>
  <c r="F1022" i="10"/>
  <c r="G1026" i="10" s="1"/>
  <c r="D1022" i="10"/>
  <c r="E1025" i="10" s="1"/>
  <c r="E1044" i="10"/>
  <c r="F1021" i="10"/>
  <c r="F1020" i="10"/>
  <c r="F1019" i="10"/>
  <c r="F1018" i="10"/>
  <c r="D1021" i="10"/>
  <c r="D1020" i="10"/>
  <c r="D1019" i="10"/>
  <c r="F1002" i="10"/>
  <c r="G1006" i="10" s="1"/>
  <c r="D1002" i="10"/>
  <c r="E1006" i="10" s="1"/>
  <c r="F1001" i="10"/>
  <c r="F1000" i="10"/>
  <c r="F999" i="10"/>
  <c r="F998" i="10"/>
  <c r="D998" i="10"/>
  <c r="D1000" i="10"/>
  <c r="D999" i="10"/>
  <c r="F993" i="10" l="1"/>
  <c r="E1036" i="10"/>
  <c r="G1043" i="10"/>
  <c r="D995" i="10"/>
  <c r="G1045" i="10"/>
  <c r="E1026" i="10"/>
  <c r="F997" i="10"/>
  <c r="G998" i="10" s="1"/>
  <c r="E1033" i="10"/>
  <c r="E1049" i="10"/>
  <c r="G1023" i="10"/>
  <c r="E1035" i="10"/>
  <c r="F1037" i="10"/>
  <c r="G1038" i="10" s="1"/>
  <c r="G1048" i="10"/>
  <c r="G1035" i="10"/>
  <c r="G1050" i="10"/>
  <c r="E1024" i="10"/>
  <c r="F1027" i="10"/>
  <c r="G1030" i="10" s="1"/>
  <c r="G1005" i="10"/>
  <c r="G1003" i="10"/>
  <c r="E1003" i="10"/>
  <c r="E1005" i="10"/>
  <c r="D994" i="10"/>
  <c r="E1004" i="10"/>
  <c r="G1004" i="10"/>
  <c r="F1017" i="10"/>
  <c r="G1019" i="10" s="1"/>
  <c r="E1023" i="10"/>
  <c r="E1046" i="10"/>
  <c r="E1051" i="10"/>
  <c r="G1049" i="10"/>
  <c r="E1050" i="10"/>
  <c r="G1044" i="10"/>
  <c r="E1043" i="10"/>
  <c r="G1036" i="10"/>
  <c r="G1033" i="10"/>
  <c r="G1024" i="10"/>
  <c r="G1025" i="10"/>
  <c r="G1041" i="10" l="1"/>
  <c r="G1001" i="10"/>
  <c r="E1042" i="10"/>
  <c r="G1042" i="10"/>
  <c r="E1032" i="10"/>
  <c r="G1021" i="10"/>
  <c r="G999" i="10"/>
  <c r="G1020" i="10"/>
  <c r="E1047" i="10"/>
  <c r="G1000" i="10"/>
  <c r="E1022" i="10"/>
  <c r="G1039" i="10"/>
  <c r="G1002" i="10"/>
  <c r="G1018" i="10"/>
  <c r="G1022" i="10"/>
  <c r="G1040" i="10"/>
  <c r="G1047" i="10"/>
  <c r="G1029" i="10"/>
  <c r="G1028" i="10"/>
  <c r="G1031" i="10"/>
  <c r="E1002" i="10"/>
  <c r="G1032" i="10"/>
  <c r="G1037" i="10" l="1"/>
  <c r="G1027" i="10"/>
  <c r="G997" i="10"/>
  <c r="G1017" i="10"/>
  <c r="F996" i="10"/>
  <c r="H998" i="10"/>
  <c r="D1001" i="10"/>
  <c r="H1003" i="10"/>
  <c r="H1006" i="10"/>
  <c r="H1002" i="10"/>
  <c r="H1008" i="10"/>
  <c r="F1007" i="10"/>
  <c r="D1007" i="10"/>
  <c r="H1013" i="10"/>
  <c r="F1012" i="10"/>
  <c r="D1012" i="10"/>
  <c r="D1018" i="10"/>
  <c r="H1018" i="10" s="1"/>
  <c r="H1023" i="10"/>
  <c r="H1022" i="10"/>
  <c r="D1028" i="10"/>
  <c r="H1033" i="10"/>
  <c r="H1032" i="10"/>
  <c r="D1038" i="10"/>
  <c r="H1043" i="10"/>
  <c r="H1042" i="10"/>
  <c r="H1048" i="10"/>
  <c r="H1047" i="10"/>
  <c r="D1037" i="10" l="1"/>
  <c r="G1015" i="10"/>
  <c r="G1013" i="10"/>
  <c r="G1016" i="10"/>
  <c r="G1014" i="10"/>
  <c r="D997" i="10"/>
  <c r="E1001" i="10" s="1"/>
  <c r="D996" i="10"/>
  <c r="H1001" i="10"/>
  <c r="D1027" i="10"/>
  <c r="H1027" i="10" s="1"/>
  <c r="H1028" i="10" s="1"/>
  <c r="D1017" i="10"/>
  <c r="E1018" i="10" s="1"/>
  <c r="D993" i="10"/>
  <c r="H993" i="10" s="1"/>
  <c r="E1016" i="10"/>
  <c r="E1014" i="10"/>
  <c r="E1015" i="10"/>
  <c r="E1013" i="10"/>
  <c r="H1012" i="10"/>
  <c r="E1011" i="10"/>
  <c r="E1009" i="10"/>
  <c r="E1010" i="10"/>
  <c r="E1008" i="10"/>
  <c r="H1007" i="10"/>
  <c r="F992" i="10"/>
  <c r="H1038" i="10"/>
  <c r="E1012" i="10" l="1"/>
  <c r="E1030" i="10"/>
  <c r="E1031" i="10"/>
  <c r="E1029" i="10"/>
  <c r="D992" i="10"/>
  <c r="H992" i="10" s="1"/>
  <c r="E1040" i="10"/>
  <c r="E1039" i="10"/>
  <c r="E1041" i="10"/>
  <c r="E996" i="10"/>
  <c r="H996" i="10"/>
  <c r="E1007" i="10"/>
  <c r="E1021" i="10"/>
  <c r="E1019" i="10"/>
  <c r="E1020" i="10"/>
  <c r="H1017" i="10"/>
  <c r="E1028" i="10"/>
  <c r="E1000" i="10"/>
  <c r="E998" i="10"/>
  <c r="E999" i="10"/>
  <c r="H997" i="10"/>
  <c r="G1007" i="10"/>
  <c r="G1012" i="10"/>
  <c r="E1038" i="10"/>
  <c r="G995" i="10"/>
  <c r="G994" i="10"/>
  <c r="G996" i="10"/>
  <c r="G993" i="10"/>
  <c r="H1037" i="10"/>
  <c r="H1057" i="10"/>
  <c r="H1067" i="10"/>
  <c r="H1068" i="10"/>
  <c r="H1071" i="10"/>
  <c r="H1073" i="10"/>
  <c r="H1076" i="10"/>
  <c r="H1077" i="10"/>
  <c r="H1078" i="10"/>
  <c r="H1082" i="10"/>
  <c r="H1083" i="10"/>
  <c r="H1087" i="10"/>
  <c r="F967" i="10"/>
  <c r="D967" i="10"/>
  <c r="D927" i="10"/>
  <c r="H819" i="8"/>
  <c r="E1017" i="10" l="1"/>
  <c r="E1027" i="10"/>
  <c r="E1037" i="10"/>
  <c r="E997" i="10"/>
  <c r="E994" i="10"/>
  <c r="E993" i="10"/>
  <c r="E995" i="10"/>
  <c r="G992" i="10"/>
  <c r="E992" i="10" l="1"/>
  <c r="F269" i="10" l="1"/>
  <c r="F270" i="10"/>
  <c r="F244" i="10"/>
  <c r="F245" i="10"/>
  <c r="E202" i="10"/>
  <c r="F960" i="10"/>
  <c r="F961" i="10"/>
  <c r="D960" i="10"/>
  <c r="D961" i="10"/>
  <c r="E207" i="10" l="1"/>
  <c r="H989" i="10"/>
  <c r="F987" i="10"/>
  <c r="G988" i="10" s="1"/>
  <c r="D987" i="10"/>
  <c r="E991" i="10" s="1"/>
  <c r="H984" i="10"/>
  <c r="F982" i="10"/>
  <c r="G986" i="10" s="1"/>
  <c r="D982" i="10"/>
  <c r="E985" i="10" s="1"/>
  <c r="H979" i="10"/>
  <c r="F977" i="10"/>
  <c r="G980" i="10" s="1"/>
  <c r="D977" i="10"/>
  <c r="E979" i="10" s="1"/>
  <c r="H974" i="10"/>
  <c r="F972" i="10"/>
  <c r="G974" i="10" s="1"/>
  <c r="D972" i="10"/>
  <c r="E973" i="10" s="1"/>
  <c r="G971" i="10"/>
  <c r="G969" i="10"/>
  <c r="H968" i="10"/>
  <c r="G968" i="10"/>
  <c r="H964" i="10"/>
  <c r="F962" i="10"/>
  <c r="G966" i="10" s="1"/>
  <c r="D962" i="10"/>
  <c r="E965" i="10" s="1"/>
  <c r="F959" i="10"/>
  <c r="D959" i="10"/>
  <c r="F958" i="10"/>
  <c r="D958" i="10"/>
  <c r="H955" i="10"/>
  <c r="F952" i="10"/>
  <c r="G954" i="10" s="1"/>
  <c r="D952" i="10"/>
  <c r="E953" i="10" s="1"/>
  <c r="F947" i="10"/>
  <c r="G948" i="10" s="1"/>
  <c r="D947" i="10"/>
  <c r="H944" i="10"/>
  <c r="F942" i="10"/>
  <c r="G946" i="10" s="1"/>
  <c r="D942" i="10"/>
  <c r="F940" i="10"/>
  <c r="D940" i="10"/>
  <c r="F939" i="10"/>
  <c r="D939" i="10"/>
  <c r="H933" i="10"/>
  <c r="F932" i="10"/>
  <c r="G933" i="10" s="1"/>
  <c r="D932" i="10"/>
  <c r="E933" i="10" s="1"/>
  <c r="H928" i="10"/>
  <c r="F927" i="10"/>
  <c r="G928" i="10" s="1"/>
  <c r="E931" i="10"/>
  <c r="H925" i="10"/>
  <c r="H923" i="10"/>
  <c r="F922" i="10"/>
  <c r="D922" i="10"/>
  <c r="E924" i="10" s="1"/>
  <c r="F921" i="10"/>
  <c r="D921" i="10"/>
  <c r="F920" i="10"/>
  <c r="D920" i="10"/>
  <c r="F919" i="10"/>
  <c r="D919" i="10"/>
  <c r="F918" i="10"/>
  <c r="D918" i="10"/>
  <c r="H913" i="10"/>
  <c r="F912" i="10"/>
  <c r="G916" i="10" s="1"/>
  <c r="D912" i="10"/>
  <c r="E914" i="10" s="1"/>
  <c r="H909" i="10"/>
  <c r="F907" i="10"/>
  <c r="G910" i="10" s="1"/>
  <c r="D907" i="10"/>
  <c r="E909" i="10" s="1"/>
  <c r="H905" i="10"/>
  <c r="F902" i="10"/>
  <c r="G905" i="10" s="1"/>
  <c r="D902" i="10"/>
  <c r="E906" i="10" s="1"/>
  <c r="F900" i="10"/>
  <c r="D900" i="10"/>
  <c r="D899" i="10"/>
  <c r="F898" i="10"/>
  <c r="D898" i="10"/>
  <c r="H896" i="10"/>
  <c r="H894" i="10"/>
  <c r="F892" i="10"/>
  <c r="D892" i="10"/>
  <c r="F891" i="10"/>
  <c r="D891" i="10"/>
  <c r="F890" i="10"/>
  <c r="D890" i="10"/>
  <c r="F889" i="10"/>
  <c r="D889" i="10"/>
  <c r="F888" i="10"/>
  <c r="D888" i="10"/>
  <c r="H878" i="10"/>
  <c r="F877" i="10"/>
  <c r="D877" i="10"/>
  <c r="E878" i="10" s="1"/>
  <c r="H869" i="10"/>
  <c r="H866" i="10"/>
  <c r="H865" i="10"/>
  <c r="H864" i="10"/>
  <c r="H863" i="10"/>
  <c r="F862" i="10"/>
  <c r="D862" i="10"/>
  <c r="H861" i="10"/>
  <c r="H860" i="10"/>
  <c r="H859" i="10"/>
  <c r="H858" i="10"/>
  <c r="G858" i="10"/>
  <c r="D857" i="10"/>
  <c r="E858" i="10" s="1"/>
  <c r="H854" i="10"/>
  <c r="H850" i="10"/>
  <c r="H843" i="10"/>
  <c r="H838" i="10"/>
  <c r="H833" i="10"/>
  <c r="H828" i="10"/>
  <c r="H824" i="10"/>
  <c r="H819" i="10"/>
  <c r="H815" i="10"/>
  <c r="H814" i="10"/>
  <c r="H810" i="10"/>
  <c r="H805" i="10"/>
  <c r="H799" i="10"/>
  <c r="H794" i="10"/>
  <c r="H789" i="10"/>
  <c r="H784" i="10"/>
  <c r="H779" i="10"/>
  <c r="H774" i="10"/>
  <c r="H769" i="10"/>
  <c r="H764" i="10"/>
  <c r="H759" i="10"/>
  <c r="H754" i="10"/>
  <c r="H749" i="10"/>
  <c r="H746" i="10"/>
  <c r="H745" i="10"/>
  <c r="H744" i="10"/>
  <c r="H743" i="10"/>
  <c r="G745" i="10"/>
  <c r="D742" i="10"/>
  <c r="E744" i="10" s="1"/>
  <c r="H739" i="10"/>
  <c r="F737" i="10"/>
  <c r="G738" i="10" s="1"/>
  <c r="D737" i="10"/>
  <c r="E738" i="10" s="1"/>
  <c r="H734" i="10"/>
  <c r="F732" i="10"/>
  <c r="G733" i="10" s="1"/>
  <c r="D732" i="10"/>
  <c r="E736" i="10" s="1"/>
  <c r="H725" i="10"/>
  <c r="H719" i="10"/>
  <c r="H714" i="10"/>
  <c r="H709" i="10"/>
  <c r="H704" i="10"/>
  <c r="H699" i="10"/>
  <c r="H898" i="10" l="1"/>
  <c r="H919" i="10"/>
  <c r="G895" i="10"/>
  <c r="G894" i="10"/>
  <c r="G896" i="10"/>
  <c r="E893" i="10"/>
  <c r="E945" i="10"/>
  <c r="E944" i="10"/>
  <c r="F687" i="10"/>
  <c r="F887" i="10"/>
  <c r="E978" i="10"/>
  <c r="H959" i="10"/>
  <c r="E980" i="10"/>
  <c r="E981" i="10"/>
  <c r="H690" i="10"/>
  <c r="F917" i="10"/>
  <c r="G919" i="10" s="1"/>
  <c r="H920" i="10"/>
  <c r="G989" i="10"/>
  <c r="G991" i="10"/>
  <c r="G936" i="10"/>
  <c r="G976" i="10"/>
  <c r="G934" i="10"/>
  <c r="D937" i="10"/>
  <c r="E939" i="10" s="1"/>
  <c r="D957" i="10"/>
  <c r="E959" i="10" s="1"/>
  <c r="E963" i="10"/>
  <c r="E966" i="10"/>
  <c r="G970" i="10"/>
  <c r="G967" i="10" s="1"/>
  <c r="G975" i="10"/>
  <c r="G981" i="10"/>
  <c r="E983" i="10"/>
  <c r="E986" i="10"/>
  <c r="E988" i="10"/>
  <c r="G990" i="10"/>
  <c r="G963" i="10"/>
  <c r="H972" i="10"/>
  <c r="E974" i="10"/>
  <c r="G983" i="10"/>
  <c r="F957" i="10"/>
  <c r="G958" i="10" s="1"/>
  <c r="G964" i="10"/>
  <c r="H967" i="10"/>
  <c r="E975" i="10"/>
  <c r="G978" i="10"/>
  <c r="G984" i="10"/>
  <c r="H987" i="10"/>
  <c r="E989" i="10"/>
  <c r="H958" i="10"/>
  <c r="H962" i="10"/>
  <c r="E964" i="10"/>
  <c r="G965" i="10"/>
  <c r="G973" i="10"/>
  <c r="E976" i="10"/>
  <c r="G979" i="10"/>
  <c r="H982" i="10"/>
  <c r="E984" i="10"/>
  <c r="G985" i="10"/>
  <c r="E990" i="10"/>
  <c r="H977" i="10"/>
  <c r="E903" i="10"/>
  <c r="H852" i="10"/>
  <c r="E925" i="10"/>
  <c r="G945" i="10"/>
  <c r="G956" i="10"/>
  <c r="G734" i="10"/>
  <c r="E904" i="10"/>
  <c r="E733" i="10"/>
  <c r="G735" i="10"/>
  <c r="E905" i="10"/>
  <c r="G911" i="10"/>
  <c r="E913" i="10"/>
  <c r="E916" i="10"/>
  <c r="E923" i="10"/>
  <c r="E943" i="10"/>
  <c r="E910" i="10"/>
  <c r="G950" i="10"/>
  <c r="E955" i="10"/>
  <c r="G740" i="10"/>
  <c r="E745" i="10"/>
  <c r="G929" i="10"/>
  <c r="G746" i="10"/>
  <c r="G859" i="10"/>
  <c r="G861" i="10"/>
  <c r="H891" i="10"/>
  <c r="E911" i="10"/>
  <c r="E915" i="10"/>
  <c r="H939" i="10"/>
  <c r="G944" i="10"/>
  <c r="G949" i="10"/>
  <c r="G951" i="10"/>
  <c r="G860" i="10"/>
  <c r="G904" i="10"/>
  <c r="H688" i="10"/>
  <c r="G739" i="10"/>
  <c r="G741" i="10"/>
  <c r="E746" i="10"/>
  <c r="D887" i="10"/>
  <c r="E890" i="10" s="1"/>
  <c r="E926" i="10"/>
  <c r="E928" i="10"/>
  <c r="G930" i="10"/>
  <c r="G935" i="10"/>
  <c r="G943" i="10"/>
  <c r="E946" i="10"/>
  <c r="H952" i="10"/>
  <c r="E954" i="10"/>
  <c r="G955" i="10"/>
  <c r="F937" i="10"/>
  <c r="G940" i="10" s="1"/>
  <c r="H942" i="10"/>
  <c r="G953" i="10"/>
  <c r="E929" i="10"/>
  <c r="H918" i="10"/>
  <c r="H922" i="10"/>
  <c r="E930" i="10"/>
  <c r="G931" i="10"/>
  <c r="E936" i="10"/>
  <c r="G922" i="10"/>
  <c r="H932" i="10"/>
  <c r="E934" i="10"/>
  <c r="H927" i="10"/>
  <c r="E935" i="10"/>
  <c r="D917" i="10"/>
  <c r="G903" i="10"/>
  <c r="G913" i="10"/>
  <c r="D897" i="10"/>
  <c r="E898" i="10" s="1"/>
  <c r="G906" i="10"/>
  <c r="G908" i="10"/>
  <c r="H900" i="10"/>
  <c r="H902" i="10"/>
  <c r="H904" i="10"/>
  <c r="E908" i="10"/>
  <c r="G909" i="10"/>
  <c r="H912" i="10"/>
  <c r="G915" i="10"/>
  <c r="F899" i="10"/>
  <c r="F897" i="10" s="1"/>
  <c r="G914" i="10"/>
  <c r="H907" i="10"/>
  <c r="H892" i="10"/>
  <c r="G893" i="10"/>
  <c r="H889" i="10"/>
  <c r="H689" i="10"/>
  <c r="H697" i="10"/>
  <c r="E739" i="10"/>
  <c r="H777" i="10"/>
  <c r="H817" i="10"/>
  <c r="H857" i="10"/>
  <c r="E859" i="10"/>
  <c r="H877" i="10"/>
  <c r="E879" i="10"/>
  <c r="H692" i="10"/>
  <c r="H732" i="10"/>
  <c r="E734" i="10"/>
  <c r="E740" i="10"/>
  <c r="G743" i="10"/>
  <c r="H792" i="10"/>
  <c r="H812" i="10"/>
  <c r="H832" i="10"/>
  <c r="E860" i="10"/>
  <c r="H872" i="10"/>
  <c r="E880" i="10"/>
  <c r="D687" i="10"/>
  <c r="E690" i="10" s="1"/>
  <c r="H707" i="10"/>
  <c r="H727" i="10"/>
  <c r="E735" i="10"/>
  <c r="G736" i="10"/>
  <c r="E741" i="10"/>
  <c r="E743" i="10"/>
  <c r="G744" i="10"/>
  <c r="H747" i="10"/>
  <c r="H767" i="10"/>
  <c r="H787" i="10"/>
  <c r="H807" i="10"/>
  <c r="H827" i="10"/>
  <c r="H847" i="10"/>
  <c r="E861" i="10"/>
  <c r="H867" i="10"/>
  <c r="E881" i="10"/>
  <c r="H717" i="10"/>
  <c r="H737" i="10"/>
  <c r="H757" i="10"/>
  <c r="H797" i="10"/>
  <c r="H837" i="10"/>
  <c r="H712" i="10"/>
  <c r="H752" i="10"/>
  <c r="H772" i="10"/>
  <c r="H702" i="10"/>
  <c r="H722" i="10"/>
  <c r="H742" i="10"/>
  <c r="H762" i="10"/>
  <c r="H782" i="10"/>
  <c r="H802" i="10"/>
  <c r="H822" i="10"/>
  <c r="H842" i="10"/>
  <c r="H862" i="10"/>
  <c r="G689" i="10" l="1"/>
  <c r="G688" i="10"/>
  <c r="E742" i="10"/>
  <c r="E857" i="10"/>
  <c r="E940" i="10"/>
  <c r="F684" i="10"/>
  <c r="G857" i="10"/>
  <c r="G742" i="10"/>
  <c r="E977" i="10"/>
  <c r="G692" i="10"/>
  <c r="E960" i="10"/>
  <c r="G952" i="10"/>
  <c r="G777" i="10"/>
  <c r="G797" i="10"/>
  <c r="G812" i="10"/>
  <c r="G932" i="10"/>
  <c r="E958" i="10"/>
  <c r="E961" i="10"/>
  <c r="G987" i="10"/>
  <c r="E877" i="10"/>
  <c r="G942" i="10"/>
  <c r="E938" i="10"/>
  <c r="E962" i="10"/>
  <c r="E967" i="10"/>
  <c r="G872" i="10"/>
  <c r="G822" i="10"/>
  <c r="G867" i="10"/>
  <c r="E941" i="10"/>
  <c r="E902" i="10"/>
  <c r="E982" i="10"/>
  <c r="G972" i="10"/>
  <c r="E972" i="10"/>
  <c r="G847" i="10"/>
  <c r="G787" i="10"/>
  <c r="E862" i="10"/>
  <c r="G732" i="10"/>
  <c r="E922" i="10"/>
  <c r="G961" i="10"/>
  <c r="G960" i="10"/>
  <c r="H957" i="10"/>
  <c r="G959" i="10"/>
  <c r="G982" i="10"/>
  <c r="E987" i="10"/>
  <c r="G962" i="10"/>
  <c r="G977" i="10"/>
  <c r="E737" i="10"/>
  <c r="E889" i="10"/>
  <c r="G772" i="10"/>
  <c r="E732" i="10"/>
  <c r="G707" i="10"/>
  <c r="G912" i="10"/>
  <c r="E942" i="10"/>
  <c r="G817" i="10"/>
  <c r="G691" i="10"/>
  <c r="G752" i="10"/>
  <c r="G792" i="10"/>
  <c r="G837" i="10"/>
  <c r="G947" i="10"/>
  <c r="G712" i="10"/>
  <c r="E891" i="10"/>
  <c r="E892" i="10"/>
  <c r="G832" i="10"/>
  <c r="G852" i="10"/>
  <c r="G690" i="10"/>
  <c r="G717" i="10"/>
  <c r="E912" i="10"/>
  <c r="G737" i="10"/>
  <c r="G782" i="10"/>
  <c r="H687" i="10"/>
  <c r="E888" i="10"/>
  <c r="E907" i="10"/>
  <c r="G902" i="10"/>
  <c r="E932" i="10"/>
  <c r="G757" i="10"/>
  <c r="G697" i="10"/>
  <c r="E927" i="10"/>
  <c r="G842" i="10"/>
  <c r="G927" i="10"/>
  <c r="G939" i="10"/>
  <c r="G892" i="10"/>
  <c r="E952" i="10"/>
  <c r="G762" i="10"/>
  <c r="H937" i="10"/>
  <c r="G938" i="10"/>
  <c r="G941" i="10"/>
  <c r="E918" i="10"/>
  <c r="E919" i="10"/>
  <c r="H917" i="10"/>
  <c r="G920" i="10"/>
  <c r="G921" i="10"/>
  <c r="E920" i="10"/>
  <c r="G918" i="10"/>
  <c r="E921" i="10"/>
  <c r="H899" i="10"/>
  <c r="E901" i="10"/>
  <c r="E900" i="10"/>
  <c r="E899" i="10"/>
  <c r="G907" i="10"/>
  <c r="H887" i="10"/>
  <c r="G891" i="10"/>
  <c r="G890" i="10"/>
  <c r="G889" i="10"/>
  <c r="G888" i="10"/>
  <c r="E691" i="10"/>
  <c r="E688" i="10"/>
  <c r="G862" i="10"/>
  <c r="G747" i="10"/>
  <c r="G827" i="10"/>
  <c r="G722" i="10"/>
  <c r="G702" i="10"/>
  <c r="G807" i="10"/>
  <c r="G802" i="10"/>
  <c r="G767" i="10"/>
  <c r="G727" i="10"/>
  <c r="E689" i="10"/>
  <c r="H113" i="10"/>
  <c r="E113" i="10"/>
  <c r="E112" i="10" s="1"/>
  <c r="H108" i="10"/>
  <c r="E108" i="10"/>
  <c r="E107" i="10" s="1"/>
  <c r="H103" i="10"/>
  <c r="E103" i="10"/>
  <c r="E102" i="10" s="1"/>
  <c r="F98" i="10"/>
  <c r="F97" i="10" s="1"/>
  <c r="G98" i="10" s="1"/>
  <c r="G97" i="10" s="1"/>
  <c r="D98" i="10"/>
  <c r="H95" i="10"/>
  <c r="G95" i="10"/>
  <c r="G92" i="10" s="1"/>
  <c r="E95" i="10"/>
  <c r="E92" i="10" s="1"/>
  <c r="H88" i="10"/>
  <c r="H86" i="10"/>
  <c r="H83" i="10"/>
  <c r="E86" i="10"/>
  <c r="F81" i="10"/>
  <c r="D81" i="10"/>
  <c r="F80" i="10"/>
  <c r="D80" i="10"/>
  <c r="F78" i="10"/>
  <c r="F77" i="10" s="1"/>
  <c r="D78" i="10"/>
  <c r="H73" i="10"/>
  <c r="E73" i="10"/>
  <c r="E72" i="10" s="1"/>
  <c r="H68" i="10"/>
  <c r="E68" i="10"/>
  <c r="E67" i="10" s="1"/>
  <c r="D63" i="10"/>
  <c r="D62" i="10" s="1"/>
  <c r="H62" i="10" s="1"/>
  <c r="F16" i="10"/>
  <c r="F15" i="10"/>
  <c r="D15" i="10"/>
  <c r="D13" i="10"/>
  <c r="E9" i="10"/>
  <c r="G9" i="10"/>
  <c r="H473" i="8"/>
  <c r="H427" i="8"/>
  <c r="H28" i="8"/>
  <c r="H26" i="8"/>
  <c r="D12" i="10" l="1"/>
  <c r="E16" i="10" s="1"/>
  <c r="D10" i="10"/>
  <c r="D11" i="10"/>
  <c r="F10" i="10"/>
  <c r="F11" i="10"/>
  <c r="E937" i="10"/>
  <c r="E887" i="10"/>
  <c r="E957" i="10"/>
  <c r="G957" i="10"/>
  <c r="E897" i="10"/>
  <c r="G687" i="10"/>
  <c r="E917" i="10"/>
  <c r="H72" i="10"/>
  <c r="G937" i="10"/>
  <c r="G917" i="10"/>
  <c r="H897" i="10"/>
  <c r="G901" i="10"/>
  <c r="G898" i="10"/>
  <c r="G900" i="10"/>
  <c r="G899" i="10"/>
  <c r="G887" i="10"/>
  <c r="E687" i="10"/>
  <c r="H112" i="10"/>
  <c r="D77" i="10"/>
  <c r="E81" i="10" s="1"/>
  <c r="E83" i="10"/>
  <c r="E82" i="10" s="1"/>
  <c r="H102" i="10"/>
  <c r="H82" i="10"/>
  <c r="H107" i="10"/>
  <c r="G63" i="10"/>
  <c r="G62" i="10" s="1"/>
  <c r="G78" i="10"/>
  <c r="H81" i="10"/>
  <c r="E88" i="10"/>
  <c r="E87" i="10" s="1"/>
  <c r="H98" i="10"/>
  <c r="D97" i="10"/>
  <c r="H97" i="10" s="1"/>
  <c r="G103" i="10"/>
  <c r="G102" i="10" s="1"/>
  <c r="G108" i="10"/>
  <c r="G107" i="10" s="1"/>
  <c r="G112" i="10"/>
  <c r="H15" i="10"/>
  <c r="H87" i="10"/>
  <c r="H80" i="10"/>
  <c r="G83" i="10"/>
  <c r="H92" i="10"/>
  <c r="H78" i="10"/>
  <c r="G86" i="10"/>
  <c r="H63" i="10"/>
  <c r="G68" i="10"/>
  <c r="G67" i="10" s="1"/>
  <c r="G72" i="10"/>
  <c r="H16" i="10"/>
  <c r="E80" i="10" l="1"/>
  <c r="F13" i="10"/>
  <c r="F8" i="10" s="1"/>
  <c r="H77" i="10"/>
  <c r="G80" i="10"/>
  <c r="G81" i="10"/>
  <c r="G897" i="10"/>
  <c r="E78" i="10"/>
  <c r="E98" i="10"/>
  <c r="E97" i="10" s="1"/>
  <c r="E63" i="10"/>
  <c r="E62" i="10" s="1"/>
  <c r="G82" i="10"/>
  <c r="G87" i="10"/>
  <c r="E13" i="10"/>
  <c r="E15" i="10"/>
  <c r="H10" i="10"/>
  <c r="H11" i="10"/>
  <c r="F467" i="10"/>
  <c r="F462" i="10"/>
  <c r="G462" i="10" s="1"/>
  <c r="F457" i="10"/>
  <c r="G457" i="10"/>
  <c r="G452" i="10"/>
  <c r="F447" i="10"/>
  <c r="G451" i="10" s="1"/>
  <c r="F442" i="10"/>
  <c r="F427" i="10"/>
  <c r="G428" i="10" s="1"/>
  <c r="G427" i="10" s="1"/>
  <c r="F422" i="10"/>
  <c r="G423" i="10" s="1"/>
  <c r="G422" i="10" s="1"/>
  <c r="F417" i="10"/>
  <c r="G418" i="10" s="1"/>
  <c r="G417" i="10" s="1"/>
  <c r="F412" i="10"/>
  <c r="G413" i="10" s="1"/>
  <c r="G412" i="10" s="1"/>
  <c r="F407" i="10"/>
  <c r="G408" i="10" s="1"/>
  <c r="G407" i="10" s="1"/>
  <c r="F392" i="10"/>
  <c r="F402" i="10"/>
  <c r="G402" i="10"/>
  <c r="F397" i="10"/>
  <c r="G400" i="10" s="1"/>
  <c r="D397" i="10"/>
  <c r="D392" i="10"/>
  <c r="E396" i="10" s="1"/>
  <c r="H393" i="10"/>
  <c r="F454" i="10"/>
  <c r="D447" i="10"/>
  <c r="E451" i="10" s="1"/>
  <c r="D577" i="10"/>
  <c r="D572" i="10"/>
  <c r="E572" i="10" s="1"/>
  <c r="H790" i="8"/>
  <c r="H789" i="8"/>
  <c r="H788" i="8"/>
  <c r="H780" i="8"/>
  <c r="H849" i="8"/>
  <c r="H847" i="8"/>
  <c r="H845" i="8"/>
  <c r="H841" i="8"/>
  <c r="H840" i="8"/>
  <c r="H838" i="8"/>
  <c r="H837" i="8"/>
  <c r="H835" i="8"/>
  <c r="H215" i="8"/>
  <c r="H214" i="8"/>
  <c r="H832" i="8"/>
  <c r="H830" i="8"/>
  <c r="H829" i="8"/>
  <c r="H828" i="8"/>
  <c r="H827" i="8"/>
  <c r="H825" i="8"/>
  <c r="H817" i="8"/>
  <c r="H816" i="8"/>
  <c r="H812" i="8"/>
  <c r="H810" i="8"/>
  <c r="H804" i="8"/>
  <c r="H802" i="8"/>
  <c r="H801" i="8"/>
  <c r="H797" i="8"/>
  <c r="H794" i="8"/>
  <c r="H793" i="8"/>
  <c r="H792" i="8"/>
  <c r="H786" i="8"/>
  <c r="H785" i="8"/>
  <c r="H783" i="8"/>
  <c r="H782" i="8"/>
  <c r="H781" i="8"/>
  <c r="H380" i="10"/>
  <c r="G380" i="10"/>
  <c r="G377" i="10" s="1"/>
  <c r="H373" i="10"/>
  <c r="H368" i="10"/>
  <c r="G368" i="10"/>
  <c r="G367" i="10" s="1"/>
  <c r="H363" i="10"/>
  <c r="H358" i="10"/>
  <c r="G358" i="10"/>
  <c r="G357" i="10" s="1"/>
  <c r="F356" i="10"/>
  <c r="D356" i="10"/>
  <c r="F355" i="10"/>
  <c r="D355" i="10"/>
  <c r="F354" i="10"/>
  <c r="D354" i="10"/>
  <c r="F353" i="10"/>
  <c r="D353" i="10"/>
  <c r="H343" i="10"/>
  <c r="E343" i="10"/>
  <c r="E342" i="10" s="1"/>
  <c r="H331" i="10"/>
  <c r="H328" i="10"/>
  <c r="G328" i="10"/>
  <c r="H326" i="10"/>
  <c r="H323" i="10"/>
  <c r="H321" i="10"/>
  <c r="H318" i="10"/>
  <c r="G318" i="10"/>
  <c r="H315" i="10"/>
  <c r="G312" i="10"/>
  <c r="H303" i="10"/>
  <c r="G303" i="10"/>
  <c r="G302" i="10" s="1"/>
  <c r="H288" i="10"/>
  <c r="H278" i="10"/>
  <c r="G278" i="10"/>
  <c r="G277" i="10" s="1"/>
  <c r="H276" i="10"/>
  <c r="H273" i="10"/>
  <c r="G276" i="10"/>
  <c r="F271" i="10"/>
  <c r="D271" i="10"/>
  <c r="D270" i="10"/>
  <c r="D269" i="10"/>
  <c r="F268" i="10"/>
  <c r="D268" i="10"/>
  <c r="H263" i="10"/>
  <c r="H258" i="10"/>
  <c r="G258" i="10"/>
  <c r="G257" i="10" s="1"/>
  <c r="H253" i="10"/>
  <c r="G253" i="10"/>
  <c r="G252" i="10" s="1"/>
  <c r="G248" i="10"/>
  <c r="H248" i="10"/>
  <c r="F243" i="10"/>
  <c r="H240" i="10"/>
  <c r="G240" i="10"/>
  <c r="G237" i="10" s="1"/>
  <c r="E240" i="10"/>
  <c r="E237" i="10" s="1"/>
  <c r="H233" i="10"/>
  <c r="E233" i="10"/>
  <c r="E232" i="10" s="1"/>
  <c r="H231" i="10"/>
  <c r="H228" i="10"/>
  <c r="G231" i="10"/>
  <c r="E228" i="10"/>
  <c r="H225" i="10"/>
  <c r="G222" i="10"/>
  <c r="E225" i="10"/>
  <c r="E222" i="10" s="1"/>
  <c r="G212" i="10"/>
  <c r="G202" i="10"/>
  <c r="H193" i="10"/>
  <c r="G193" i="10"/>
  <c r="G192" i="10" s="1"/>
  <c r="H186" i="10"/>
  <c r="H183" i="10"/>
  <c r="G186" i="10"/>
  <c r="H180" i="10"/>
  <c r="G168" i="10"/>
  <c r="E168" i="10"/>
  <c r="F167" i="10"/>
  <c r="D167" i="10"/>
  <c r="H165" i="10"/>
  <c r="H163" i="10"/>
  <c r="G163" i="10"/>
  <c r="E163" i="10"/>
  <c r="H148" i="10"/>
  <c r="G148" i="10"/>
  <c r="G147" i="10" s="1"/>
  <c r="E148" i="10"/>
  <c r="E147" i="10" s="1"/>
  <c r="H146" i="10"/>
  <c r="H143" i="10"/>
  <c r="G143" i="10"/>
  <c r="H140" i="10"/>
  <c r="E137" i="10"/>
  <c r="F136" i="10"/>
  <c r="D136" i="10"/>
  <c r="F135" i="10"/>
  <c r="D135" i="10"/>
  <c r="F134" i="10"/>
  <c r="D134" i="10"/>
  <c r="F133" i="10"/>
  <c r="D133" i="10"/>
  <c r="H692" i="8"/>
  <c r="H693" i="8"/>
  <c r="H694" i="8"/>
  <c r="H695" i="8"/>
  <c r="H691" i="8"/>
  <c r="H685" i="8"/>
  <c r="H680" i="8"/>
  <c r="H666" i="8"/>
  <c r="H664" i="8"/>
  <c r="H1451" i="10"/>
  <c r="H1450" i="10"/>
  <c r="H1449" i="10"/>
  <c r="F1447" i="10"/>
  <c r="D1447" i="10"/>
  <c r="H1446" i="10"/>
  <c r="F1442" i="10"/>
  <c r="D1442" i="10"/>
  <c r="E1445" i="10" s="1"/>
  <c r="H1436" i="10"/>
  <c r="F1432" i="10"/>
  <c r="E1435" i="10"/>
  <c r="F686" i="10"/>
  <c r="D685" i="10"/>
  <c r="H678" i="10"/>
  <c r="F677" i="10"/>
  <c r="D677" i="10"/>
  <c r="H673" i="10"/>
  <c r="H668" i="10"/>
  <c r="F667" i="10"/>
  <c r="D667" i="10"/>
  <c r="H663" i="10"/>
  <c r="F662" i="10"/>
  <c r="G665" i="10" s="1"/>
  <c r="D662" i="10"/>
  <c r="H658" i="10"/>
  <c r="F657" i="10"/>
  <c r="G658" i="10" s="1"/>
  <c r="D657" i="10"/>
  <c r="F652" i="10"/>
  <c r="D652" i="10"/>
  <c r="H648" i="10"/>
  <c r="F647" i="10"/>
  <c r="D647" i="10"/>
  <c r="G637" i="10"/>
  <c r="F637" i="10"/>
  <c r="E637" i="10"/>
  <c r="D637" i="10"/>
  <c r="F587" i="10"/>
  <c r="H587" i="10" s="1"/>
  <c r="F577" i="10"/>
  <c r="F572" i="10"/>
  <c r="H566" i="10"/>
  <c r="H563" i="10"/>
  <c r="F562" i="10"/>
  <c r="D562" i="10"/>
  <c r="H561" i="10"/>
  <c r="H473" i="10"/>
  <c r="D557" i="10"/>
  <c r="H546" i="10"/>
  <c r="H543" i="10"/>
  <c r="F542" i="10"/>
  <c r="G544" i="10" s="1"/>
  <c r="D542" i="10"/>
  <c r="H541" i="10"/>
  <c r="H538" i="10"/>
  <c r="D537" i="10"/>
  <c r="H526" i="10"/>
  <c r="H523" i="10"/>
  <c r="F522" i="10"/>
  <c r="G524" i="10" s="1"/>
  <c r="D522" i="10"/>
  <c r="H521" i="10"/>
  <c r="H518" i="10"/>
  <c r="F517" i="10"/>
  <c r="G520" i="10" s="1"/>
  <c r="D517" i="10"/>
  <c r="E521" i="10" s="1"/>
  <c r="H509" i="10"/>
  <c r="F507" i="10"/>
  <c r="D507" i="10"/>
  <c r="H503" i="10"/>
  <c r="F502" i="10"/>
  <c r="G503" i="10" s="1"/>
  <c r="D502" i="10"/>
  <c r="E505" i="10" s="1"/>
  <c r="F497" i="10"/>
  <c r="D497" i="10"/>
  <c r="H494" i="10"/>
  <c r="F492" i="10"/>
  <c r="D492" i="10"/>
  <c r="G487" i="10"/>
  <c r="F487" i="10"/>
  <c r="D487" i="10"/>
  <c r="H486" i="10"/>
  <c r="H483" i="10"/>
  <c r="F482" i="10"/>
  <c r="D482" i="10"/>
  <c r="E483" i="10" s="1"/>
  <c r="H481" i="10"/>
  <c r="H479" i="10"/>
  <c r="H478" i="10"/>
  <c r="G478" i="10"/>
  <c r="D477" i="10"/>
  <c r="E480" i="10" s="1"/>
  <c r="D467" i="10"/>
  <c r="E469" i="10" s="1"/>
  <c r="E467" i="10" s="1"/>
  <c r="H465" i="10"/>
  <c r="D462" i="10"/>
  <c r="E465" i="10" s="1"/>
  <c r="H458" i="10"/>
  <c r="D457" i="10"/>
  <c r="E458" i="10" s="1"/>
  <c r="D456" i="10"/>
  <c r="F455" i="10"/>
  <c r="F385" i="10" s="1"/>
  <c r="D455" i="10"/>
  <c r="D454" i="10"/>
  <c r="F453" i="10"/>
  <c r="D453" i="10"/>
  <c r="H448" i="10"/>
  <c r="H443" i="10"/>
  <c r="D442" i="10"/>
  <c r="E443" i="10" s="1"/>
  <c r="D441" i="10"/>
  <c r="D440" i="10"/>
  <c r="D439" i="10"/>
  <c r="F438" i="10"/>
  <c r="F437" i="10" s="1"/>
  <c r="D438" i="10"/>
  <c r="H428" i="10"/>
  <c r="D427" i="10"/>
  <c r="H423" i="10"/>
  <c r="D422" i="10"/>
  <c r="H418" i="10"/>
  <c r="D417" i="10"/>
  <c r="H413" i="10"/>
  <c r="D412" i="10"/>
  <c r="E413" i="10" s="1"/>
  <c r="E412" i="10" s="1"/>
  <c r="H408" i="10"/>
  <c r="D407" i="10"/>
  <c r="E410" i="10" s="1"/>
  <c r="H403" i="10"/>
  <c r="D402" i="10"/>
  <c r="H398" i="10"/>
  <c r="H774" i="8"/>
  <c r="H772" i="8"/>
  <c r="H771" i="8"/>
  <c r="H769" i="8"/>
  <c r="H767" i="8"/>
  <c r="H766" i="8"/>
  <c r="H762" i="8"/>
  <c r="H760" i="8"/>
  <c r="H758" i="8"/>
  <c r="H756" i="8"/>
  <c r="H753" i="8"/>
  <c r="H751" i="8"/>
  <c r="H750" i="8"/>
  <c r="H631" i="8"/>
  <c r="H629" i="8"/>
  <c r="H627" i="8"/>
  <c r="H625" i="8"/>
  <c r="H623" i="8"/>
  <c r="H621" i="8"/>
  <c r="H619" i="8"/>
  <c r="H617" i="8"/>
  <c r="H616" i="8"/>
  <c r="H614" i="8"/>
  <c r="H613" i="8"/>
  <c r="H611" i="8"/>
  <c r="H610" i="8"/>
  <c r="H608" i="8"/>
  <c r="H607" i="8"/>
  <c r="H606" i="8"/>
  <c r="H605" i="8"/>
  <c r="H603" i="8"/>
  <c r="H602" i="8"/>
  <c r="H600" i="8"/>
  <c r="H599" i="8"/>
  <c r="H597" i="8"/>
  <c r="H596" i="8"/>
  <c r="H595" i="8"/>
  <c r="H594" i="8"/>
  <c r="H592" i="8"/>
  <c r="H591" i="8"/>
  <c r="H590" i="8"/>
  <c r="H588" i="8"/>
  <c r="H586" i="8"/>
  <c r="H584" i="8"/>
  <c r="H583" i="8"/>
  <c r="H582" i="8"/>
  <c r="H580" i="8"/>
  <c r="H579" i="8"/>
  <c r="H577" i="8"/>
  <c r="H576" i="8"/>
  <c r="H574" i="8"/>
  <c r="H572" i="8"/>
  <c r="H570" i="8"/>
  <c r="H569" i="8"/>
  <c r="H568" i="8"/>
  <c r="H567" i="8"/>
  <c r="H563" i="8"/>
  <c r="H561" i="8"/>
  <c r="H559" i="8"/>
  <c r="H557" i="8"/>
  <c r="H555" i="8"/>
  <c r="H553" i="8"/>
  <c r="H551" i="8"/>
  <c r="H547" i="8"/>
  <c r="H545" i="8"/>
  <c r="H543" i="8"/>
  <c r="H541" i="8"/>
  <c r="H539" i="8"/>
  <c r="H538" i="8"/>
  <c r="H537" i="8"/>
  <c r="H536" i="8"/>
  <c r="H324" i="8"/>
  <c r="H322" i="8"/>
  <c r="H320" i="8"/>
  <c r="H318" i="8"/>
  <c r="H316" i="8"/>
  <c r="H315" i="8"/>
  <c r="H313" i="8"/>
  <c r="H312" i="8"/>
  <c r="H310" i="8"/>
  <c r="H304" i="8"/>
  <c r="H302" i="8"/>
  <c r="H300" i="8"/>
  <c r="H296" i="8"/>
  <c r="H284" i="8"/>
  <c r="H282" i="8"/>
  <c r="H280" i="8"/>
  <c r="H278" i="8"/>
  <c r="H277" i="8"/>
  <c r="H275" i="8"/>
  <c r="H271" i="8"/>
  <c r="H269" i="8"/>
  <c r="H263" i="8"/>
  <c r="H261" i="8"/>
  <c r="H259" i="8"/>
  <c r="H257" i="8"/>
  <c r="H255" i="8"/>
  <c r="H254" i="8"/>
  <c r="H252" i="8"/>
  <c r="H250" i="8"/>
  <c r="H248" i="8"/>
  <c r="H246" i="8"/>
  <c r="H244" i="8"/>
  <c r="H243" i="8"/>
  <c r="H239" i="8"/>
  <c r="H237" i="8"/>
  <c r="H235" i="8"/>
  <c r="H233" i="8"/>
  <c r="H231" i="8"/>
  <c r="H229" i="8"/>
  <c r="H227" i="8"/>
  <c r="H225" i="8"/>
  <c r="H223" i="8"/>
  <c r="H222" i="8"/>
  <c r="H221" i="8"/>
  <c r="H219" i="8"/>
  <c r="H218" i="8"/>
  <c r="H217" i="8"/>
  <c r="H216" i="8"/>
  <c r="H558" i="10"/>
  <c r="H476" i="10"/>
  <c r="G510" i="10" l="1"/>
  <c r="G509" i="10"/>
  <c r="G1445" i="10"/>
  <c r="G1446" i="10"/>
  <c r="F388" i="10"/>
  <c r="H467" i="10"/>
  <c r="F384" i="10"/>
  <c r="H454" i="10"/>
  <c r="F383" i="10"/>
  <c r="G486" i="10"/>
  <c r="G483" i="10"/>
  <c r="H577" i="10"/>
  <c r="H13" i="10"/>
  <c r="G501" i="10"/>
  <c r="G498" i="10"/>
  <c r="G499" i="10"/>
  <c r="G500" i="10"/>
  <c r="E649" i="10"/>
  <c r="E648" i="10"/>
  <c r="E663" i="10"/>
  <c r="E665" i="10"/>
  <c r="G670" i="10"/>
  <c r="G668" i="10"/>
  <c r="G669" i="10"/>
  <c r="E564" i="10"/>
  <c r="E563" i="10"/>
  <c r="G650" i="10"/>
  <c r="G648" i="10"/>
  <c r="E660" i="10"/>
  <c r="E658" i="10"/>
  <c r="E679" i="10"/>
  <c r="E678" i="10"/>
  <c r="E545" i="10"/>
  <c r="E544" i="10"/>
  <c r="E543" i="10"/>
  <c r="E548" i="10"/>
  <c r="E547" i="10" s="1"/>
  <c r="E561" i="10"/>
  <c r="E558" i="10"/>
  <c r="E559" i="10"/>
  <c r="G563" i="10"/>
  <c r="G566" i="10"/>
  <c r="G578" i="10"/>
  <c r="G581" i="10"/>
  <c r="G580" i="10"/>
  <c r="G579" i="10"/>
  <c r="E676" i="10"/>
  <c r="E674" i="10"/>
  <c r="E673" i="10"/>
  <c r="G680" i="10"/>
  <c r="G678" i="10"/>
  <c r="E578" i="10"/>
  <c r="E579" i="10"/>
  <c r="E580" i="10"/>
  <c r="E581" i="10"/>
  <c r="E524" i="10"/>
  <c r="E523" i="10"/>
  <c r="E539" i="10"/>
  <c r="E538" i="10"/>
  <c r="G588" i="10"/>
  <c r="G589" i="10"/>
  <c r="G590" i="10"/>
  <c r="G591" i="10"/>
  <c r="E655" i="10"/>
  <c r="E653" i="10"/>
  <c r="E669" i="10"/>
  <c r="E668" i="10"/>
  <c r="E588" i="10"/>
  <c r="E589" i="10"/>
  <c r="E590" i="10"/>
  <c r="E591" i="10"/>
  <c r="E512" i="10"/>
  <c r="E485" i="10"/>
  <c r="G134" i="10"/>
  <c r="G679" i="10"/>
  <c r="E659" i="10"/>
  <c r="E461" i="10"/>
  <c r="G183" i="10"/>
  <c r="G182" i="10" s="1"/>
  <c r="F12" i="10"/>
  <c r="G479" i="10"/>
  <c r="E650" i="10"/>
  <c r="E486" i="10"/>
  <c r="G651" i="10"/>
  <c r="E661" i="10"/>
  <c r="E1444" i="10"/>
  <c r="E1433" i="10"/>
  <c r="E77" i="10"/>
  <c r="G671" i="10"/>
  <c r="H310" i="10"/>
  <c r="H562" i="10"/>
  <c r="D337" i="10"/>
  <c r="E338" i="10" s="1"/>
  <c r="E337" i="10" s="1"/>
  <c r="H252" i="10"/>
  <c r="G77" i="10"/>
  <c r="G525" i="10"/>
  <c r="G165" i="10"/>
  <c r="G162" i="10" s="1"/>
  <c r="H542" i="10"/>
  <c r="G518" i="10"/>
  <c r="H427" i="10"/>
  <c r="F537" i="10"/>
  <c r="H162" i="10"/>
  <c r="G505" i="10"/>
  <c r="G506" i="10"/>
  <c r="E475" i="10"/>
  <c r="G526" i="10"/>
  <c r="F683" i="10"/>
  <c r="E503" i="10"/>
  <c r="H135" i="10"/>
  <c r="H137" i="10"/>
  <c r="G188" i="10"/>
  <c r="G187" i="10" s="1"/>
  <c r="D282" i="10"/>
  <c r="E231" i="10"/>
  <c r="E227" i="10" s="1"/>
  <c r="H677" i="10"/>
  <c r="G321" i="10"/>
  <c r="G317" i="10" s="1"/>
  <c r="H182" i="10"/>
  <c r="G681" i="10"/>
  <c r="E1446" i="10"/>
  <c r="G140" i="10"/>
  <c r="G137" i="10" s="1"/>
  <c r="E566" i="10"/>
  <c r="G480" i="10"/>
  <c r="E1434" i="10"/>
  <c r="G484" i="10"/>
  <c r="H136" i="10"/>
  <c r="H268" i="10"/>
  <c r="F337" i="10"/>
  <c r="H362" i="10"/>
  <c r="H377" i="10"/>
  <c r="E1443" i="10"/>
  <c r="E1436" i="10"/>
  <c r="G543" i="10"/>
  <c r="G481" i="10"/>
  <c r="E511" i="10"/>
  <c r="E680" i="10"/>
  <c r="H647" i="10"/>
  <c r="F282" i="10"/>
  <c r="G311" i="10"/>
  <c r="F132" i="10"/>
  <c r="G135" i="10" s="1"/>
  <c r="D128" i="10"/>
  <c r="D129" i="10"/>
  <c r="G331" i="10"/>
  <c r="G327" i="10" s="1"/>
  <c r="E463" i="10"/>
  <c r="G523" i="10"/>
  <c r="G519" i="10"/>
  <c r="E651" i="10"/>
  <c r="E546" i="10"/>
  <c r="E509" i="10"/>
  <c r="G401" i="10"/>
  <c r="E508" i="10"/>
  <c r="H522" i="10"/>
  <c r="G521" i="10"/>
  <c r="F452" i="10"/>
  <c r="G146" i="10"/>
  <c r="G142" i="10" s="1"/>
  <c r="F128" i="10"/>
  <c r="F130" i="10"/>
  <c r="H317" i="10"/>
  <c r="E142" i="10"/>
  <c r="G565" i="10"/>
  <c r="E666" i="10"/>
  <c r="H188" i="10"/>
  <c r="H477" i="10"/>
  <c r="G398" i="10"/>
  <c r="E479" i="10"/>
  <c r="H667" i="10"/>
  <c r="H243" i="10"/>
  <c r="E165" i="10"/>
  <c r="E162" i="10" s="1"/>
  <c r="E525" i="10"/>
  <c r="H283" i="10"/>
  <c r="G363" i="10"/>
  <c r="G362" i="10" s="1"/>
  <c r="G251" i="10"/>
  <c r="G247" i="10" s="1"/>
  <c r="E671" i="10"/>
  <c r="G564" i="10"/>
  <c r="E675" i="10"/>
  <c r="H357" i="10"/>
  <c r="H327" i="10"/>
  <c r="E476" i="10"/>
  <c r="H308" i="10"/>
  <c r="E519" i="10"/>
  <c r="E510" i="10"/>
  <c r="H474" i="10"/>
  <c r="H133" i="10"/>
  <c r="E243" i="10"/>
  <c r="F352" i="10"/>
  <c r="G355" i="10" s="1"/>
  <c r="E12" i="10"/>
  <c r="H322" i="10"/>
  <c r="H142" i="10"/>
  <c r="E541" i="10"/>
  <c r="H453" i="10"/>
  <c r="F472" i="10"/>
  <c r="G473" i="10" s="1"/>
  <c r="D686" i="10"/>
  <c r="H686" i="10" s="1"/>
  <c r="H355" i="10"/>
  <c r="F246" i="10"/>
  <c r="H246" i="10" s="1"/>
  <c r="E670" i="10"/>
  <c r="E540" i="10"/>
  <c r="E466" i="10"/>
  <c r="H312" i="10"/>
  <c r="E395" i="10"/>
  <c r="E504" i="10"/>
  <c r="E481" i="10"/>
  <c r="D437" i="10"/>
  <c r="E439" i="10" s="1"/>
  <c r="D684" i="10"/>
  <c r="H227" i="10"/>
  <c r="H232" i="10"/>
  <c r="H262" i="10"/>
  <c r="E310" i="10"/>
  <c r="H338" i="10"/>
  <c r="H342" i="10"/>
  <c r="H247" i="10"/>
  <c r="D267" i="10"/>
  <c r="E271" i="10" s="1"/>
  <c r="G228" i="10"/>
  <c r="G227" i="10" s="1"/>
  <c r="H251" i="10"/>
  <c r="G649" i="10"/>
  <c r="H237" i="10"/>
  <c r="G233" i="10"/>
  <c r="G232" i="10" s="1"/>
  <c r="H1432" i="10"/>
  <c r="H1442" i="10"/>
  <c r="E664" i="10"/>
  <c r="H502" i="10"/>
  <c r="H222" i="10"/>
  <c r="H147" i="10"/>
  <c r="E681" i="10"/>
  <c r="E478" i="10"/>
  <c r="H277" i="10"/>
  <c r="G399" i="10"/>
  <c r="H517" i="10"/>
  <c r="E518" i="10"/>
  <c r="E506" i="10"/>
  <c r="E520" i="10"/>
  <c r="E565" i="10"/>
  <c r="G504" i="10"/>
  <c r="H507" i="10"/>
  <c r="F129" i="10"/>
  <c r="H192" i="10"/>
  <c r="H257" i="10"/>
  <c r="F267" i="10"/>
  <c r="G271" i="10" s="1"/>
  <c r="H271" i="10"/>
  <c r="H311" i="10"/>
  <c r="H392" i="10"/>
  <c r="H272" i="10"/>
  <c r="G262" i="10"/>
  <c r="H367" i="10"/>
  <c r="E526" i="10"/>
  <c r="G485" i="10"/>
  <c r="F685" i="10"/>
  <c r="D130" i="10"/>
  <c r="G273" i="10"/>
  <c r="G272" i="10" s="1"/>
  <c r="G393" i="10"/>
  <c r="H455" i="10"/>
  <c r="G449" i="10"/>
  <c r="E450" i="10"/>
  <c r="H447" i="10"/>
  <c r="E449" i="10"/>
  <c r="H438" i="10"/>
  <c r="E446" i="10"/>
  <c r="E445" i="10"/>
  <c r="H442" i="10"/>
  <c r="D387" i="10"/>
  <c r="E388" i="10" s="1"/>
  <c r="E393" i="10"/>
  <c r="D385" i="10"/>
  <c r="H385" i="10" s="1"/>
  <c r="G394" i="10"/>
  <c r="G396" i="10"/>
  <c r="G395" i="10"/>
  <c r="D384" i="10"/>
  <c r="D386" i="10"/>
  <c r="G448" i="10"/>
  <c r="G450" i="10"/>
  <c r="G440" i="10"/>
  <c r="G441" i="10"/>
  <c r="H412" i="10"/>
  <c r="H457" i="10"/>
  <c r="D452" i="10"/>
  <c r="E456" i="10" s="1"/>
  <c r="E459" i="10"/>
  <c r="E460" i="10"/>
  <c r="E448" i="10"/>
  <c r="E444" i="10"/>
  <c r="D383" i="10"/>
  <c r="E428" i="10"/>
  <c r="E427" i="10" s="1"/>
  <c r="H422" i="10"/>
  <c r="E423" i="10"/>
  <c r="E422" i="10" s="1"/>
  <c r="H407" i="10"/>
  <c r="E409" i="10"/>
  <c r="H402" i="10"/>
  <c r="E405" i="10"/>
  <c r="E403" i="10"/>
  <c r="E406" i="10"/>
  <c r="E404" i="10"/>
  <c r="H397" i="10"/>
  <c r="E401" i="10"/>
  <c r="E399" i="10"/>
  <c r="E398" i="10"/>
  <c r="E400" i="10"/>
  <c r="E394" i="10"/>
  <c r="E418" i="10"/>
  <c r="E417" i="10" s="1"/>
  <c r="H417" i="10"/>
  <c r="D352" i="10"/>
  <c r="E353" i="10" s="1"/>
  <c r="G664" i="10"/>
  <c r="G663" i="10"/>
  <c r="H662" i="10"/>
  <c r="D683" i="10"/>
  <c r="H287" i="10"/>
  <c r="G288" i="10"/>
  <c r="G291" i="10"/>
  <c r="G666" i="10"/>
  <c r="E560" i="10"/>
  <c r="H652" i="10"/>
  <c r="E654" i="10"/>
  <c r="E656" i="10"/>
  <c r="G660" i="10"/>
  <c r="G659" i="10"/>
  <c r="G661" i="10"/>
  <c r="H657" i="10"/>
  <c r="D132" i="10"/>
  <c r="E136" i="10" s="1"/>
  <c r="G439" i="10"/>
  <c r="G438" i="10"/>
  <c r="H353" i="10"/>
  <c r="H462" i="10"/>
  <c r="E464" i="10"/>
  <c r="E484" i="10"/>
  <c r="H492" i="10"/>
  <c r="G546" i="10"/>
  <c r="G545" i="10"/>
  <c r="H482" i="10"/>
  <c r="E411" i="10"/>
  <c r="E408" i="10"/>
  <c r="H177" i="10"/>
  <c r="G180" i="10"/>
  <c r="G177" i="10" s="1"/>
  <c r="H302" i="10"/>
  <c r="H372" i="10"/>
  <c r="G373" i="10"/>
  <c r="G372" i="10" s="1"/>
  <c r="G15" i="10" l="1"/>
  <c r="F131" i="10"/>
  <c r="H129" i="10"/>
  <c r="H384" i="10"/>
  <c r="F387" i="10"/>
  <c r="G388" i="10" s="1"/>
  <c r="E672" i="10"/>
  <c r="E283" i="10"/>
  <c r="E286" i="10"/>
  <c r="F117" i="10"/>
  <c r="G117" i="10" s="1"/>
  <c r="D117" i="10"/>
  <c r="E118" i="10" s="1"/>
  <c r="E117" i="10" s="1"/>
  <c r="D8" i="10"/>
  <c r="H118" i="10"/>
  <c r="G507" i="10"/>
  <c r="E587" i="10"/>
  <c r="E577" i="10"/>
  <c r="G541" i="10"/>
  <c r="G538" i="10"/>
  <c r="E268" i="10"/>
  <c r="E267" i="10" s="1"/>
  <c r="E497" i="10"/>
  <c r="G561" i="10"/>
  <c r="H557" i="10"/>
  <c r="G559" i="10"/>
  <c r="H337" i="10"/>
  <c r="G467" i="10"/>
  <c r="E482" i="10"/>
  <c r="G13" i="10"/>
  <c r="G540" i="10"/>
  <c r="E662" i="10"/>
  <c r="H537" i="10"/>
  <c r="G677" i="10"/>
  <c r="G539" i="10"/>
  <c r="G16" i="10"/>
  <c r="H12" i="10"/>
  <c r="G522" i="10"/>
  <c r="G338" i="10"/>
  <c r="G337" i="10" s="1"/>
  <c r="G283" i="10"/>
  <c r="G286" i="10"/>
  <c r="H282" i="10"/>
  <c r="H187" i="10"/>
  <c r="E1442" i="10"/>
  <c r="E657" i="10"/>
  <c r="E440" i="10"/>
  <c r="G1432" i="10"/>
  <c r="G133" i="10"/>
  <c r="G136" i="10"/>
  <c r="G482" i="10"/>
  <c r="G397" i="10"/>
  <c r="E677" i="10"/>
  <c r="E472" i="10"/>
  <c r="E1432" i="10"/>
  <c r="G477" i="10"/>
  <c r="E1447" i="10"/>
  <c r="E462" i="10"/>
  <c r="G647" i="10"/>
  <c r="H173" i="10"/>
  <c r="E647" i="10"/>
  <c r="H307" i="10"/>
  <c r="E517" i="10"/>
  <c r="G308" i="10"/>
  <c r="E537" i="10"/>
  <c r="G502" i="10"/>
  <c r="G442" i="10"/>
  <c r="G310" i="10"/>
  <c r="E477" i="10"/>
  <c r="E542" i="10"/>
  <c r="G558" i="10"/>
  <c r="E246" i="10"/>
  <c r="E242" i="10" s="1"/>
  <c r="G1442" i="10"/>
  <c r="G667" i="10"/>
  <c r="G497" i="10"/>
  <c r="H437" i="10"/>
  <c r="E438" i="10"/>
  <c r="E457" i="10"/>
  <c r="G562" i="10"/>
  <c r="E507" i="10"/>
  <c r="F242" i="10"/>
  <c r="G246" i="10" s="1"/>
  <c r="E441" i="10"/>
  <c r="G517" i="10"/>
  <c r="G476" i="10"/>
  <c r="E308" i="10"/>
  <c r="E442" i="10"/>
  <c r="E447" i="10"/>
  <c r="H130" i="10"/>
  <c r="G560" i="10"/>
  <c r="E311" i="10"/>
  <c r="G353" i="10"/>
  <c r="G352" i="10" s="1"/>
  <c r="E392" i="10"/>
  <c r="E502" i="10"/>
  <c r="E667" i="10"/>
  <c r="G577" i="10"/>
  <c r="G268" i="10"/>
  <c r="G267" i="10" s="1"/>
  <c r="H267" i="10"/>
  <c r="H472" i="10"/>
  <c r="E407" i="10"/>
  <c r="G572" i="10"/>
  <c r="G475" i="10"/>
  <c r="G587" i="10"/>
  <c r="G474" i="10"/>
  <c r="G652" i="10"/>
  <c r="G662" i="10"/>
  <c r="E562" i="10"/>
  <c r="F172" i="10"/>
  <c r="G542" i="10"/>
  <c r="E557" i="10"/>
  <c r="E522" i="10"/>
  <c r="H175" i="10"/>
  <c r="G447" i="10"/>
  <c r="G437" i="10"/>
  <c r="G392" i="10"/>
  <c r="E454" i="10"/>
  <c r="D382" i="10"/>
  <c r="E386" i="10" s="1"/>
  <c r="E402" i="10"/>
  <c r="E397" i="10"/>
  <c r="E455" i="10"/>
  <c r="E453" i="10"/>
  <c r="E389" i="10"/>
  <c r="E391" i="10"/>
  <c r="E390" i="10"/>
  <c r="H388" i="10"/>
  <c r="F382" i="10"/>
  <c r="D131" i="10"/>
  <c r="D127" i="10" s="1"/>
  <c r="E129" i="10" s="1"/>
  <c r="D682" i="10"/>
  <c r="E683" i="10" s="1"/>
  <c r="H452" i="10"/>
  <c r="E355" i="10"/>
  <c r="E352" i="10" s="1"/>
  <c r="H352" i="10"/>
  <c r="H128" i="10"/>
  <c r="G657" i="10"/>
  <c r="E652" i="10"/>
  <c r="G287" i="10"/>
  <c r="H176" i="10"/>
  <c r="D172" i="10"/>
  <c r="E175" i="10" s="1"/>
  <c r="E133" i="10"/>
  <c r="E135" i="10"/>
  <c r="H132" i="10"/>
  <c r="H685" i="10"/>
  <c r="H683" i="10"/>
  <c r="F7" i="10" l="1"/>
  <c r="G10" i="10" s="1"/>
  <c r="H387" i="10"/>
  <c r="E128" i="10"/>
  <c r="E282" i="10"/>
  <c r="G307" i="10"/>
  <c r="H117" i="10"/>
  <c r="E123" i="10"/>
  <c r="E122" i="10" s="1"/>
  <c r="H122" i="10"/>
  <c r="D7" i="10"/>
  <c r="E8" i="10" s="1"/>
  <c r="H8" i="10"/>
  <c r="G12" i="10"/>
  <c r="F127" i="10"/>
  <c r="G128" i="10" s="1"/>
  <c r="E130" i="10"/>
  <c r="G537" i="10"/>
  <c r="G472" i="10"/>
  <c r="G132" i="10"/>
  <c r="F682" i="10"/>
  <c r="G684" i="10" s="1"/>
  <c r="G282" i="10"/>
  <c r="G243" i="10"/>
  <c r="G242" i="10" s="1"/>
  <c r="E387" i="10"/>
  <c r="E307" i="10"/>
  <c r="E437" i="10"/>
  <c r="G557" i="10"/>
  <c r="H242" i="10"/>
  <c r="G173" i="10"/>
  <c r="G174" i="10"/>
  <c r="G175" i="10"/>
  <c r="G176" i="10"/>
  <c r="H131" i="10"/>
  <c r="E452" i="10"/>
  <c r="E385" i="10"/>
  <c r="E384" i="10"/>
  <c r="E383" i="10"/>
  <c r="E684" i="10"/>
  <c r="E686" i="10"/>
  <c r="G390" i="10"/>
  <c r="G389" i="10"/>
  <c r="G391" i="10"/>
  <c r="H684" i="10"/>
  <c r="E685" i="10"/>
  <c r="E132" i="10"/>
  <c r="G207" i="10"/>
  <c r="E131" i="10"/>
  <c r="H383" i="10"/>
  <c r="G383" i="10"/>
  <c r="E174" i="10"/>
  <c r="H172" i="10"/>
  <c r="E173" i="10"/>
  <c r="E176" i="10"/>
  <c r="G11" i="10" l="1"/>
  <c r="G8" i="10"/>
  <c r="E127" i="10"/>
  <c r="E172" i="10"/>
  <c r="H7" i="10"/>
  <c r="E11" i="10"/>
  <c r="E10" i="10"/>
  <c r="G7" i="10"/>
  <c r="H127" i="10"/>
  <c r="G129" i="10"/>
  <c r="G130" i="10"/>
  <c r="G131" i="10"/>
  <c r="E682" i="10"/>
  <c r="G387" i="10"/>
  <c r="E382" i="10"/>
  <c r="H382" i="10"/>
  <c r="G385" i="10"/>
  <c r="G384" i="10"/>
  <c r="G386" i="10"/>
  <c r="H682" i="10"/>
  <c r="G685" i="10"/>
  <c r="G683" i="10"/>
  <c r="G686" i="10"/>
  <c r="E7" i="10" l="1"/>
  <c r="G127" i="10"/>
  <c r="G382" i="10"/>
  <c r="G682" i="10"/>
  <c r="G675" i="10"/>
  <c r="H672" i="10"/>
  <c r="G676" i="10"/>
  <c r="G674" i="10"/>
  <c r="G673" i="10"/>
  <c r="G672" i="10" l="1"/>
</calcChain>
</file>

<file path=xl/sharedStrings.xml><?xml version="1.0" encoding="utf-8"?>
<sst xmlns="http://schemas.openxmlformats.org/spreadsheetml/2006/main" count="5234" uniqueCount="1475">
  <si>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</si>
  <si>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</si>
  <si>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</si>
  <si>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</si>
  <si>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</si>
  <si>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</si>
  <si>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</si>
  <si>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значения показателя на конец отчетного периода (при наличии)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</si>
  <si>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</si>
  <si>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</si>
  <si>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</si>
  <si>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</si>
  <si>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</si>
  <si>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</si>
  <si>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</si>
  <si>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</si>
  <si>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</si>
  <si>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</si>
  <si>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</si>
  <si>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</si>
  <si>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</si>
  <si>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</si>
  <si>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</si>
  <si>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</si>
  <si>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</si>
  <si>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</si>
  <si>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</si>
  <si>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</si>
  <si>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Количество дорожно-транспортных происшествий, в которых пострадали люди,  на 100 тысяч населения, ед.</t>
  </si>
  <si>
    <t>1.1.1.</t>
  </si>
  <si>
    <t>Основное мероприятие «Мероприятия по профилактике правонарушений и преступлений»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</si>
  <si>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</si>
  <si>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</si>
  <si>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1.1.2.</t>
  </si>
  <si>
    <t xml:space="preserve">Основное мероприятие 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</si>
  <si>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</si>
  <si>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</si>
  <si>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1.1.2.1.</t>
  </si>
  <si>
    <t>Количество комплектов оборудования "Детский автогородок"</t>
  </si>
  <si>
    <t>комплект</t>
  </si>
  <si>
    <t>1.1.2.2.</t>
  </si>
  <si>
    <t>Мероприятие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</si>
  <si>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Количество световозвращающих приспособлений</t>
  </si>
  <si>
    <t>шт.</t>
  </si>
  <si>
    <t>Мероприятие «Проведение мероприятий: безопасное колесо, зеленый огонек»</t>
  </si>
  <si>
    <t>Количество мероприятий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</si>
  <si>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</si>
  <si>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Эффективное исполнение запланированных мероприятий</t>
  </si>
  <si>
    <t>1.1.3.</t>
  </si>
  <si>
    <t>Основное мероприятие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</si>
  <si>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</si>
  <si>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1.1.4.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</si>
  <si>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</si>
  <si>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</si>
  <si>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чел.</t>
  </si>
  <si>
    <t>1.1.5.</t>
  </si>
  <si>
    <t>Основное мероприятие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</si>
  <si>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</si>
  <si>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1.2.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</si>
  <si>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2014-2020 годы»</t>
  </si>
  <si>
    <t>Общая заболеваемость наркоманией  и обращаемость лиц, употребляющих наркотики с вредными послед-ствиями (на 100 тыс. населения)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</si>
  <si>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</si>
  <si>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1.2.1.</t>
  </si>
  <si>
    <t>Основное мероприятие 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</si>
  <si>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</si>
  <si>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Доля молодежи, охваченной мероприятиями, направленными на мотивацию к здоровому образу жизни</t>
  </si>
  <si>
    <t>1.3.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</si>
  <si>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</si>
  <si>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Удельный вес подростков, снятых с учета по положительным основаниям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</si>
  <si>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</si>
  <si>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1.3.1.</t>
  </si>
  <si>
    <t>Основное мероприятие "Мероприятия,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воспитание"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</si>
  <si>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несовер-шеннолетних и их правовое воспитание</t>
  </si>
  <si>
    <t>ед</t>
  </si>
  <si>
    <t>1.3.2.</t>
  </si>
  <si>
    <t>Основное мероприятие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</si>
  <si>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</si>
  <si>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1.3.3.</t>
  </si>
  <si>
    <t>Основное мероприятие "Мероприятия, направленные на повышение эффективности работы системы профилактики безнадзорности и правонарушений"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</si>
  <si>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</si>
  <si>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1.4.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</si>
  <si>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</si>
  <si>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Количество лиц, погибших в результате пожаров</t>
  </si>
  <si>
    <t>1.4.1.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</si>
  <si>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</si>
  <si>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</si>
  <si>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1.4.2.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</si>
  <si>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</si>
  <si>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</si>
  <si>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</si>
  <si>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Количество сирен С-40, установленных на территории территориальных администраций</t>
  </si>
  <si>
    <t>2.1.</t>
  </si>
  <si>
    <t>Подпрограмма 1 «Развитие дошкольного образования»</t>
  </si>
  <si>
    <t>-</t>
  </si>
  <si>
    <t>шт</t>
  </si>
  <si>
    <t>2.2.</t>
  </si>
  <si>
    <t>Подпрограмма 2 «Развитие общего образования»</t>
  </si>
  <si>
    <t>2.3.</t>
  </si>
  <si>
    <t>Подпрограмма 3 «Развитие дополнительного образования детей, поддержка талантливых и одаренных детей»</t>
  </si>
  <si>
    <t>2.4.</t>
  </si>
  <si>
    <t>Подпрограмма 4 «Здоровое поколение»</t>
  </si>
  <si>
    <t>Основное мероприятие "Мероприятия"</t>
  </si>
  <si>
    <t>2.5.</t>
  </si>
  <si>
    <t>Подпрограмма 5 «Методическая  поддержка  педагогических работников образовательных организаций»</t>
  </si>
  <si>
    <t>Основное мероприятие "Профессиональная подготовка, переподготовка и повышение квалификации"</t>
  </si>
  <si>
    <t>2.6.</t>
  </si>
  <si>
    <t>Подпрограмма 6 «Обеспечение  безопасного, качественного отдыха и оздоровления детей  в летний период»</t>
  </si>
  <si>
    <t>2.7.</t>
  </si>
  <si>
    <t>Подпрограмма 7 «Развитие  муниципальной кадровой политики  в органах местного самоуправления Губкинского городского округа»</t>
  </si>
  <si>
    <t>2.8.</t>
  </si>
  <si>
    <t>Подпрограмма 8 «Обеспечение реализации муниципальной программы»</t>
  </si>
  <si>
    <t>Основное мероприятие "Обеспечение функций органов местного самоуправления"</t>
  </si>
  <si>
    <t>Муниципальная программа «Молодежь Губкинского городского округа на 2014-2020 годы»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</si>
  <si>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</si>
  <si>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</si>
  <si>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</si>
  <si>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</si>
  <si>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</si>
  <si>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3.1.1.</t>
  </si>
  <si>
    <t>Основное мероприятие "Мероприятия молодежной политики направленные на создание целостной системы молодежных информационных ресурсов"</t>
  </si>
  <si>
    <t>3.1.2.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</si>
  <si>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</si>
  <si>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>3.1.3.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</si>
  <si>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</si>
  <si>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</si>
  <si>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3.1.4.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</si>
  <si>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</si>
  <si>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3.1.5.</t>
  </si>
  <si>
    <t>3.1.6.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</si>
  <si>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</si>
  <si>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>3.1.7.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</si>
  <si>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</si>
  <si>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3.1.8.</t>
  </si>
  <si>
    <t>Основное мероприятие "Реализация молодежной политики на сельских территориях Губкинского городского округа "</t>
  </si>
  <si>
    <t>Количество реализованных мероприятий молодежной политики на сельских территориях Губкинского городского округа</t>
  </si>
  <si>
    <t>3.2.</t>
  </si>
  <si>
    <t>3.2.1.</t>
  </si>
  <si>
    <t xml:space="preserve">Основное мероприятие "Мероприятия по совершенствованию системы патриотического воспитания граждан" </t>
  </si>
  <si>
    <t>Количество молодежи, охваченной мероприятиями по патриотическому и духовно-нравственному воспитанию</t>
  </si>
  <si>
    <t>3.2.2.</t>
  </si>
  <si>
    <t>Основное мероприятие "Мероприятия по патриотическому воспитанию граждан в ходе историко-патриотических мероприятий"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</si>
  <si>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</si>
  <si>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3.3.</t>
  </si>
  <si>
    <t>3.3.1.</t>
  </si>
  <si>
    <t>4.</t>
  </si>
  <si>
    <t>Муниципальная программа "Развитие культуры, искусства и туризма  Губкинского городского округа на 2014-2020 годы"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</si>
  <si>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</si>
  <si>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</si>
  <si>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</si>
  <si>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Подпрограмма 1 «Развитие библиотечного дела Губкинского городского округа  на 2014 -2020 годы»</t>
  </si>
  <si>
    <t>Число зарегистрированных пользователей в муниципальных библиотеках</t>
  </si>
  <si>
    <t>тыс.чел</t>
  </si>
  <si>
    <t>4.1.1.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</si>
  <si>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</si>
  <si>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4.1.2.</t>
  </si>
  <si>
    <t>Основное мероприятие  «Мероприятия по созданию модельных библиотек»</t>
  </si>
  <si>
    <t xml:space="preserve"> Число модельных библиотек </t>
  </si>
  <si>
    <t>4.1.3.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</si>
  <si>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</si>
  <si>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 xml:space="preserve"> 
Количество обращений пользователей к справочно – поисковому аппарату общедоступных библиотек   
</t>
  </si>
  <si>
    <t>4.1.4.</t>
  </si>
  <si>
    <t>Основное мероприятие «Укрепление материально – технической базы учреждений (организаций), в том числе реализация мероприятий за счет субсидий на иные цели предоставляемых муниципальным бюджетным и автономным учреждениям»</t>
  </si>
  <si>
    <t>4.1.5.</t>
  </si>
  <si>
    <t>Основное мероприятие «Обеспечение актуализации и сохранности библиотечных фондов, комплектование библиотек»</t>
  </si>
  <si>
    <t>экз</t>
  </si>
  <si>
    <t>4.1.6.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</si>
  <si>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</si>
  <si>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Число документовыдач</t>
  </si>
  <si>
    <t>тыс. экз</t>
  </si>
  <si>
    <t>4.2.</t>
  </si>
  <si>
    <t>Подпрограмма 2. «Развитие музейного дела Губкинского городского округа  на 2014 - 2020 годы»</t>
  </si>
  <si>
    <t>тыс. пос</t>
  </si>
  <si>
    <t>4.2.1.</t>
  </si>
  <si>
    <t>Основное 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</si>
  <si>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Показатель 2.1.1.2. Уровень выполнения параметров, доведенных муниципальным заданием</t>
  </si>
  <si>
    <t>4.3.</t>
  </si>
  <si>
    <t>Подпрограмма 3. «Развитие театрального искусства Губкинского городского  округа  на 2014 -2020 годы»</t>
  </si>
  <si>
    <t>4.3.1.</t>
  </si>
  <si>
    <t>Основное мероприятие 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</si>
  <si>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 xml:space="preserve">Посещаемость театрально - зрелищных мероприятий </t>
  </si>
  <si>
    <t>тыс. чел</t>
  </si>
  <si>
    <t>4.3.2.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</si>
  <si>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</si>
  <si>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</t>
  </si>
  <si>
    <t>Подпрограмма 4. «Развитие культурно – досуговой деятельности и народного творчества Губкинского городского округа  на 2014 - 2020 годы»</t>
  </si>
  <si>
    <t>4.4.1.</t>
  </si>
  <si>
    <t>Основное мероприятие«Обеспечение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</si>
  <si>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4.4.2.</t>
  </si>
  <si>
    <t>Основное мероприятие  «Государственная поддержка муниципальных учреждений культуры»</t>
  </si>
  <si>
    <t>4.4.3.</t>
  </si>
  <si>
    <t>Основное  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</si>
  <si>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4.4.4.</t>
  </si>
  <si>
    <t>4.4.5.</t>
  </si>
  <si>
    <t>Основное мероприятие «Строительство учреждений культуры»</t>
  </si>
  <si>
    <t>Число  учреждений</t>
  </si>
  <si>
    <t>4.5.</t>
  </si>
  <si>
    <t>4.5.1.</t>
  </si>
  <si>
    <t>4.6.</t>
  </si>
  <si>
    <t>Подпрограмма 6. «Развитие туризма Губкинского городского округа  на 2014 - 2020 годы»</t>
  </si>
  <si>
    <t>4.6.1.</t>
  </si>
  <si>
    <t>4.7.</t>
  </si>
  <si>
    <t>Подпрограмма 7. «Обеспечение реализации муниципальной программы «Развитие культуры, искусства и туризма Губкинского городского округа  на 2014 -2020 годы»</t>
  </si>
  <si>
    <t>Основное  мероприятие «Обеспечение функций органов местного самоуправления»</t>
  </si>
  <si>
    <t>Основное мероприятие  «Организация бухгалтерского обслуживания учреждений»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</si>
  <si>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</si>
  <si>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</si>
  <si>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>Муниципальная программа «Социальная поддержка граждан в  Губкинском городском округе» на 2014-2020 годы</t>
  </si>
  <si>
    <t>Количество социальных услуг, оказанных муниципальными бюджетными учреждениями социального обслуживания населения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</si>
  <si>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</si>
  <si>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</si>
  <si>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</si>
  <si>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</si>
  <si>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>Количество зданий и сооружений, объектов инженерной инфраструктуры, оборудованных с учетом потребностей инвалидов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</si>
  <si>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</si>
  <si>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</si>
  <si>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</si>
  <si>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Обеспечение ежегодного уровня достижения показателей Программы</t>
  </si>
  <si>
    <t>5.1.</t>
  </si>
  <si>
    <t>Подпрограмма 1 «Социальная поддержка отдельных категорий граждан»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</si>
  <si>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</si>
  <si>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 xml:space="preserve"> %</t>
  </si>
  <si>
    <t>5.1.1.</t>
  </si>
  <si>
    <t>Количество граждан, получивших услуги по оплате жилищно-коммунальных услуг в денежной форме</t>
  </si>
  <si>
    <t>5.1.1.1.</t>
  </si>
  <si>
    <t>5.1.1.2.</t>
  </si>
  <si>
    <t>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</si>
  <si>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>5.1.1.3.</t>
  </si>
  <si>
    <t>Количество граждан, получивших услуги по оплате жилищно-коммунальных услуг в денежной форме в соответствии  с  Федеральным законом от 15.05.1991 г. № 1244-1 «О социальной защите  граждан, подвергшихся воздействию радиации вследствие катастрофы на Чернобыльской АЭС»</t>
  </si>
  <si>
    <t>5.1.2.</t>
  </si>
  <si>
    <t>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</si>
  <si>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5.1.3.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</si>
  <si>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</si>
  <si>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5.1.4.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</si>
  <si>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</si>
  <si>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5.1.5.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</si>
  <si>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</si>
  <si>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5.1.6.</t>
  </si>
  <si>
    <t>Количество граждан, получивших услуги по выплате адресных субсидий на оплату жилья и коммунальных услуг</t>
  </si>
  <si>
    <t>5.1.7.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</si>
  <si>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</si>
  <si>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5.1.8.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</si>
  <si>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</si>
  <si>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>5.1.9.</t>
  </si>
  <si>
    <t>Количество Героев Социалистического Труда и полных кавалеров ордена Трудовой Славы, получивших социальную поддержку</t>
  </si>
  <si>
    <t>5.1.10.</t>
  </si>
  <si>
    <t>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</si>
  <si>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5.1.11.</t>
  </si>
  <si>
    <t>Количество ветеранов труда, ветеранов военной службы, получивших услуги по оплате ежемесячных денежных выплат</t>
  </si>
  <si>
    <t>5.1.12.</t>
  </si>
  <si>
    <t>Количество тружеников тыла, получивших услуги по оплате ежемесячных денежных выплат</t>
  </si>
  <si>
    <t>5.1.13.</t>
  </si>
  <si>
    <t>Количество реабилитированных лиц, получивших услуги по оплате ежемесячных денежных выплат</t>
  </si>
  <si>
    <t>5.1.14.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</si>
  <si>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</si>
  <si>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5.1.15.</t>
  </si>
  <si>
    <t>Основное  мероприятие "Оплата ежемесячных денежных выплат  лицам, родившимся в период с 22 июня 1923 года по 3 сентября 1945 года (Дети войны)"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</si>
  <si>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</si>
  <si>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5.1.16.</t>
  </si>
  <si>
    <t>Количество ветеранов боевых действий и других категорий военнослужащих,  получивших услуги по выплате субсидий</t>
  </si>
  <si>
    <t>5.1.17.</t>
  </si>
  <si>
    <t>Количество многодетных семей,  получивших услуги по выплате субсидий</t>
  </si>
  <si>
    <t>5.1.18.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</si>
  <si>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</si>
  <si>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</si>
  <si>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5.1.19.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</si>
  <si>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</si>
  <si>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5.1.20.</t>
  </si>
  <si>
    <t>Количество граждан, получивших услуги на предоставление материальной и иной помощи для погребения</t>
  </si>
  <si>
    <t>5.1.21.</t>
  </si>
  <si>
    <t>Количество малоимущих граждан и граждан, оказавшихся в тяжелой жизненной ситуации, получивших услуги на выплату пособий</t>
  </si>
  <si>
    <t>5.1.22.</t>
  </si>
  <si>
    <t>5.1.23.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</si>
  <si>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</si>
  <si>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</si>
  <si>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5.1.24.</t>
  </si>
  <si>
    <t>Основное  мероприятие 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</si>
  <si>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</si>
  <si>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5.1.25.</t>
  </si>
  <si>
    <t>5.1.26.</t>
  </si>
  <si>
    <t xml:space="preserve">штук
</t>
  </si>
  <si>
    <t>5.1.27.</t>
  </si>
  <si>
    <t>Мероприятие  "Предоставление права приобретения единого социального проездного билета с разовыми социальными проездными талонами"</t>
  </si>
  <si>
    <t xml:space="preserve">маршрутов
</t>
  </si>
  <si>
    <t>Мероприятие  "Предоставление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дружины"</t>
  </si>
  <si>
    <t>5.1.28.</t>
  </si>
  <si>
    <t>5.1.29.</t>
  </si>
  <si>
    <t>5.1.30.</t>
  </si>
  <si>
    <t xml:space="preserve"> %
</t>
  </si>
  <si>
    <t>Количество ветеранов Великой Отечественной войны, которым вручены персональные поздравления Президента РФ,</t>
  </si>
  <si>
    <t>Мероприятие  "Организация  мероприятий  по подготовке и проведению празднования годовщины Победы в Великой Отечественной войне 1941-1945 гг."</t>
  </si>
  <si>
    <t>Мероприятие  "Организация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конфликтах"</t>
  </si>
  <si>
    <t>5.1.31.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</si>
  <si>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</si>
  <si>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5.1.32.</t>
  </si>
  <si>
    <t xml:space="preserve"> семей
</t>
  </si>
  <si>
    <t>5.1.33.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</si>
  <si>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Федерации"</t>
  </si>
  <si>
    <t>5.1.34.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</si>
  <si>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</si>
  <si>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5.1.35.</t>
  </si>
  <si>
    <t>5.2.</t>
  </si>
  <si>
    <t>Подпрограмма 2 «Социальное обслуживание населения»</t>
  </si>
  <si>
    <t xml:space="preserve">тыс. ед. 
</t>
  </si>
  <si>
    <t>5.2.1.</t>
  </si>
  <si>
    <t>Основное мероприятие "Осуществление полномочий по обеспечению права граждан на социальное обслуживание"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</si>
  <si>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</si>
  <si>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>Уровень выполнения параметров доведенных муниципальных заданий</t>
  </si>
  <si>
    <t>Соотношение  средней заработной платы социальных работников и средней заработной платы в Белгородской области,</t>
  </si>
  <si>
    <t>5.3.</t>
  </si>
  <si>
    <t>Подпрограмма 3 «Социальная поддержка семьи и детей»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</si>
  <si>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</si>
  <si>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5.3.1.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</si>
  <si>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</si>
  <si>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>5.3.1.1.</t>
  </si>
  <si>
    <t>Мероприятие "Выплата единовременного пособия при всех формах устройства детей, лишенных родительского попечения, в семью "</t>
  </si>
  <si>
    <t>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</si>
  <si>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 чел.</t>
  </si>
  <si>
    <t>5.3.1.2.</t>
  </si>
  <si>
    <t xml:space="preserve">Мероприятие "Осуществление мер по социальной защите граждан, являющихся усыновителями" </t>
  </si>
  <si>
    <t>5.3.1.3.</t>
  </si>
  <si>
    <t xml:space="preserve">Мероприятие "Содержание ребенка в семье опекуна и приемной семье, а также вознаграждение, причитающееся приемному родителю" </t>
  </si>
  <si>
    <t>5.3.1.4.</t>
  </si>
  <si>
    <t xml:space="preserve">Мероприятие "Социальная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ремонт" </t>
  </si>
  <si>
    <t>5.3.2.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</si>
  <si>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образования"</t>
  </si>
  <si>
    <t>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</si>
  <si>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5.3.3.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</si>
  <si>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</si>
  <si>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</si>
  <si>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5.3.3.1.</t>
  </si>
  <si>
    <t>Мероприятие  "Организация и проведение  акции  «Крепка семья-крепка Россия»</t>
  </si>
  <si>
    <t>участников/ зрителей,  (семей)</t>
  </si>
  <si>
    <t>5.3.3.2.</t>
  </si>
  <si>
    <t>Мероприятие  "Выплата денежной премии матерям, награжденным  медалью  «За материнские заслуги» (в соответствии с Положением о медали «За материнские заслуги», утвержденным решением Губкинского территориального Совета депутатов от 29.06.2007 г. № 2)"</t>
  </si>
  <si>
    <t>Количество женщин, получивших денежную премию при награждении медалью «За материнские заслуги»</t>
  </si>
  <si>
    <t>5.3.3.3.</t>
  </si>
  <si>
    <t>Мероприятие "Участие в проведении мероприятий, посвященных Дню матери"</t>
  </si>
  <si>
    <t>Количество семей, принявших участие в проведении  мероприятий, посвященных Дню матери</t>
  </si>
  <si>
    <t>Мероприятие  "Участие в проведении мероприятий, посвященных Дню семьи"</t>
  </si>
  <si>
    <t>5.3.3.5.</t>
  </si>
  <si>
    <t xml:space="preserve">Мероприятие  "Реализация социального проекта" </t>
  </si>
  <si>
    <t>семей</t>
  </si>
  <si>
    <t>5.4.</t>
  </si>
  <si>
    <t>Подпрограмма 4 «Доступная среда для инвалидов и маломобильных групп населения»</t>
  </si>
  <si>
    <t xml:space="preserve">Количество зданий и сооружений, объектов инженерной инфраструктуры, оборудованных с учетом потребностей инвалидов </t>
  </si>
  <si>
    <t>5.4.1.</t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</si>
  <si>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</si>
  <si>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>5.4.1.1.</t>
  </si>
  <si>
    <t>Мероприятие "Оснащение светофорных объектов видеозвуковой сигнализацией"</t>
  </si>
  <si>
    <t>Количество светофорных объектов, оборудованных видеозвуковой сигнализацией</t>
  </si>
  <si>
    <t>5.4.1.2.</t>
  </si>
  <si>
    <t>5.4.1.3.</t>
  </si>
  <si>
    <t>Мероприятие "Устройство пандуса и  информационной строки «Пункт назначения» в здании МБУ «Губкин ПАС»</t>
  </si>
  <si>
    <t>Количество зданий, оборудованных с учетом нужд инвалидов</t>
  </si>
  <si>
    <t>5.4.2.</t>
  </si>
  <si>
    <t>5.4.3.</t>
  </si>
  <si>
    <t>Количество инвалидов, получивших технические средства реабилитации</t>
  </si>
  <si>
    <t>Мероприятие "Приобретение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клуба"  «Точка опоры»</t>
  </si>
  <si>
    <t>Количество инвалидов, охваченных культурно-досуговыми услугами</t>
  </si>
  <si>
    <t>Охват детей-инвалидов, нуждающихся в реабилитации с помощью медицинского диагностического и коррекционного оборудования</t>
  </si>
  <si>
    <t>Мероприятие "Проведение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мероприятиях"</t>
  </si>
  <si>
    <t>Количество инвалидов, принявших участие в проведении спартакиады  по доступным для инвалидов видам спорта</t>
  </si>
  <si>
    <t>Мероприятие "Компенсация расходов 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аппарата"</t>
  </si>
  <si>
    <t>Мероприятие "Организация оздоровительных занятий по авторской программе в плавательном бассейне «Дельфин» для школьников с особенностями физического развития"</t>
  </si>
  <si>
    <t>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</si>
  <si>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>Количество инвалидов, принявших участие в фестивалях и конкурсах</t>
  </si>
  <si>
    <t>Количество общественных организаций, плучивших социальный грант</t>
  </si>
  <si>
    <t xml:space="preserve">ед. </t>
  </si>
  <si>
    <t>Основное мероприятие "Мероприятия по поддержке социально ориентированных некоммерческих организаций"</t>
  </si>
  <si>
    <t>5.5.</t>
  </si>
  <si>
    <t>Подпрограмма 5 «Обеспечение жильем отдельных категорий граждан»</t>
  </si>
  <si>
    <t>5.5.1.</t>
  </si>
  <si>
    <t>5.5.2.</t>
  </si>
  <si>
    <t xml:space="preserve"> чел.
</t>
  </si>
  <si>
    <t>5.5.3.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</si>
  <si>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</si>
  <si>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 чел.
</t>
  </si>
  <si>
    <t>5.6.</t>
  </si>
  <si>
    <t>Подпрограмма 6 «Обеспечение реализации муниципальной программы «Социальная поддержка граждан в Губкинском городском округе» на 2014-2020 годы»</t>
  </si>
  <si>
    <t>5.6.1.</t>
  </si>
  <si>
    <t>Основное мероприятие "Организация предоставления отдельных мер социальной защиты населения"</t>
  </si>
  <si>
    <t>5.6.2.</t>
  </si>
  <si>
    <t>Основное мероприятие "Осуществление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родителей"</t>
  </si>
  <si>
    <t xml:space="preserve">Уровень достижения показателей подпрограммы 3  </t>
  </si>
  <si>
    <t>5.6.3.</t>
  </si>
  <si>
    <t>Основное мероприятие "Осуществление деятельности по опеке и попечительству в отношении совершеннолетних лиц"</t>
  </si>
  <si>
    <t xml:space="preserve">Доля граждан, устроенных под опеку, от общего числа граждан </t>
  </si>
  <si>
    <t>5.6.4.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</si>
  <si>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</si>
  <si>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</si>
  <si>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5.6.5.</t>
  </si>
  <si>
    <t>Основное мероприятие "Организация предоставления социального пособия на погребение"</t>
  </si>
  <si>
    <t>Количество граждан, получивших услуги по предоставлению материальной  помощи для погребения</t>
  </si>
  <si>
    <t>6.</t>
  </si>
  <si>
    <t xml:space="preserve">Муниципальная программа «Развитие физической культуры и спорта в  Губкинском городском округе на 2014-2020 годы» </t>
  </si>
  <si>
    <t>Доля населения, систематически занимающегося физической культурой и спортом</t>
  </si>
  <si>
    <t>Доля населения удовлетворенного условиями для занятий физической культурой и спортом</t>
  </si>
  <si>
    <t>Доля населения, систематически занимающегося футболом</t>
  </si>
  <si>
    <t>Средняя продолжительность жизни</t>
  </si>
  <si>
    <t>лет</t>
  </si>
  <si>
    <t>6.1.</t>
  </si>
  <si>
    <t>Подпрограмма 1 "Развитие физической культуры и спорта в Губкинском городском округе на 2014-2020 годы"</t>
  </si>
  <si>
    <t>Численность населения, систематически занимающегося физической культурой и спортом</t>
  </si>
  <si>
    <t>6.1.1.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</si>
  <si>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</si>
  <si>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уровень выполнения параметров доведенных муниципальных заданий</t>
  </si>
  <si>
    <t>6.1.2.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</si>
  <si>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</si>
  <si>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</si>
  <si>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6.1.3.</t>
  </si>
  <si>
    <t>6.1.4.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</si>
  <si>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</si>
  <si>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округа, ставших призерами областных, Всероссийских и международных соревнований</t>
  </si>
  <si>
    <t>6.2.</t>
  </si>
  <si>
    <t>Подпрограмма 2 "Развитие футбола в Губкинском городском окргуе на 2014-2020 годы"</t>
  </si>
  <si>
    <t>Численность населения, систематически занимающегося футболом</t>
  </si>
  <si>
    <t>6.2.1.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</si>
  <si>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</si>
  <si>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Количество спортивно-массовых мероприятий по футболу</t>
  </si>
  <si>
    <t>6.3.</t>
  </si>
  <si>
    <t>Подпрограмма 3 "Губкинская школа здоровья на 2014-2020 годы"</t>
  </si>
  <si>
    <t>6.3.1.</t>
  </si>
  <si>
    <t>Доля детей и подростков с 1 группой здоровья</t>
  </si>
  <si>
    <t>6.4.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</si>
  <si>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</si>
  <si>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</si>
  <si>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6.4.1.</t>
  </si>
  <si>
    <t>6.4.2.</t>
  </si>
  <si>
    <t>Основное мероприятие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</si>
  <si>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</si>
  <si>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стабильный</t>
  </si>
  <si>
    <t>7.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</si>
  <si>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</si>
  <si>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7.1.</t>
  </si>
  <si>
    <t>Подпрограмма 1 «Развитие материально-технической базы муниципальных печатных и электронных СМИ на 2014-2020 годы»</t>
  </si>
  <si>
    <t>Доля территории муниципального образования, охваченной качественным теле- и радиовещанием, от общей площади территории</t>
  </si>
  <si>
    <t>7.1.1.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</si>
  <si>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</si>
  <si>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Количество модернизированных рабочих мест в печатных и электронных СМИ</t>
  </si>
  <si>
    <t>7.2.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</si>
  <si>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</si>
  <si>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</si>
  <si>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7.2.1.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</si>
  <si>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</si>
  <si>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полосы</t>
  </si>
  <si>
    <t>Количество телепередач</t>
  </si>
  <si>
    <t>минут</t>
  </si>
  <si>
    <t>7.2.2.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</si>
  <si>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</si>
  <si>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</si>
  <si>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</si>
  <si>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>7.3.</t>
  </si>
  <si>
    <t>Подпрограмма 3. «Кадровая политика в сфере развития информационного пространства Губкинского городского округа»</t>
  </si>
  <si>
    <t>7.3.1.</t>
  </si>
  <si>
    <t>Основное мероприятие «Мероприятия, направленные на повышение уровня профессионального мастерства»</t>
  </si>
  <si>
    <t>8.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</si>
  <si>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</si>
  <si>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</si>
  <si>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</si>
  <si>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кв.м</t>
  </si>
  <si>
    <t>8.1.</t>
  </si>
  <si>
    <t>Подпрограмма 1 "Развитие общественного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</si>
  <si>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</si>
  <si>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</si>
  <si>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</si>
  <si>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</si>
  <si>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4</t>
  </si>
  <si>
    <t>Обеспеченность населения посадочными местами в предприятиях общественного питания на 1 тысячу жителей</t>
  </si>
  <si>
    <t>8.1.1.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</si>
  <si>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</si>
  <si>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</si>
  <si>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8.1.2.</t>
  </si>
  <si>
    <t>Основное мероприятие "Мероприятия, направленные на повышение уровня профессионального мастерства"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</si>
  <si>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</si>
  <si>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</si>
  <si>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8.2.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</si>
  <si>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</si>
  <si>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</si>
  <si>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</si>
  <si>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</si>
  <si>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тыс. кв.м</t>
  </si>
  <si>
    <t>Обеспеченность населения торговыми площадями на 1 тысячу жителей</t>
  </si>
  <si>
    <t>8.2.1.</t>
  </si>
  <si>
    <t>Основное мероприятие  "Профессиональная подготовка, переподготовка и повышение квалификации"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</si>
  <si>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</si>
  <si>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</si>
  <si>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8.2.2.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</si>
  <si>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</si>
  <si>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</si>
  <si>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8.3.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</si>
  <si>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</si>
  <si>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Оборот малых и средних предприятий вдействующих ценах</t>
  </si>
  <si>
    <t>8.3.1.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</si>
  <si>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</si>
  <si>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 Количество действующих субъектов малого и среднего предпринимательства на конец года</t>
  </si>
  <si>
    <t>8.3.1.1.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</si>
  <si>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</si>
  <si>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</si>
  <si>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8.3.1.2.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</si>
  <si>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</si>
  <si>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Количество  организованных мероприятий по празднованию Дня российского предпринимательства</t>
  </si>
  <si>
    <t>8.3.1.3.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</si>
  <si>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</si>
  <si>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Количество  принявших участие</t>
  </si>
  <si>
    <t>8.3.1.4.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</si>
  <si>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</si>
  <si>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Количество областных совещаний по развитию сферы сельского хозяйства на территории Губкинского городского округа</t>
  </si>
  <si>
    <t>8.3.2.</t>
  </si>
  <si>
    <t>Количество просубсидированных кредитов КФХ и ЛПХ</t>
  </si>
  <si>
    <t>8.3.3.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</si>
  <si>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округе"</t>
  </si>
  <si>
    <t>Доля оборота малых и средних предприятий в общем обороте предприятий и организаций городского округа</t>
  </si>
  <si>
    <t>8.3.3.1.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</si>
  <si>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</si>
  <si>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8.3.3.2.</t>
  </si>
  <si>
    <t>Мероприятие "Субсидирование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отраслях"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</si>
  <si>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</si>
  <si>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8.3.3.3.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</si>
  <si>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</si>
  <si>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</si>
  <si>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9.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</si>
  <si>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</si>
  <si>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</si>
  <si>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</si>
  <si>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</si>
  <si>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</si>
  <si>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</si>
  <si>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</si>
  <si>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</si>
  <si>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</si>
  <si>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км</t>
  </si>
  <si>
    <t>9.1.</t>
  </si>
  <si>
    <t>Подпрограмма 1«Подготовка проектов планировки территорий Губкинского городского округа»</t>
  </si>
  <si>
    <t>Доля выполненных проектов планировки территорий в общем необходимом количестве</t>
  </si>
  <si>
    <t>9.1.1.</t>
  </si>
  <si>
    <t>Основное мероприятие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</si>
  <si>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</si>
  <si>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</si>
  <si>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9.2.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</si>
  <si>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</si>
  <si>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</si>
  <si>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</si>
  <si>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Основное мероприятие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</si>
  <si>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</si>
  <si>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</si>
  <si>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</si>
  <si>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9.3.</t>
  </si>
  <si>
    <t>Подпрограмма 3 «Переселение граждан из аварийного жилищного фонда»</t>
  </si>
  <si>
    <t>9.3.1.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</si>
  <si>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</si>
  <si>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</si>
  <si>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</si>
  <si>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</si>
  <si>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9.3.2.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</si>
  <si>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</si>
  <si>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Общее число жилых помещений, расселенных</t>
  </si>
  <si>
    <t>9.3.3.</t>
  </si>
  <si>
    <t>Основное мероприятие «Капитальный ремонт и ремонт дворовых территорий»</t>
  </si>
  <si>
    <t>Асфальтобетонное покрытие внутри дворовых территорий</t>
  </si>
  <si>
    <t>9.3.4.</t>
  </si>
  <si>
    <t>Основное мероприятие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</si>
  <si>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</si>
  <si>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</si>
  <si>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9.3.5.</t>
  </si>
  <si>
    <t>Основное мероприятие «Проектирование и строительство инженерных сетей»</t>
  </si>
  <si>
    <t>Протяженность построенных сетей канализации</t>
  </si>
  <si>
    <t>9.4.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</si>
  <si>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</si>
  <si>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</si>
  <si>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9.4.1.</t>
  </si>
  <si>
    <t>Основное мероприятие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</si>
  <si>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</si>
  <si>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>Гкал/кв.м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</si>
  <si>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</si>
  <si>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кВтч/кв.м</t>
  </si>
  <si>
    <t>Удельный расход холодной воды на снабжение муниципальных учреждений (в расчете на 1 человека)</t>
  </si>
  <si>
    <t>куб.м/чел.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</si>
  <si>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</si>
  <si>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</si>
  <si>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9.4.2.</t>
  </si>
  <si>
    <t>Основное мероприятие «Профессиональная подготовка, переподготовка и повышение квалификации»</t>
  </si>
  <si>
    <t xml:space="preserve">Количество лиц, обученных методам энергосбережения </t>
  </si>
  <si>
    <t>9.5.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</si>
  <si>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</si>
  <si>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</si>
  <si>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9.5.1.</t>
  </si>
  <si>
    <t>Основное мероприятие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</si>
  <si>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</si>
  <si>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</si>
  <si>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</si>
  <si>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</si>
  <si>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</si>
  <si>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</si>
  <si>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9.5.2.</t>
  </si>
  <si>
    <t>Основное мероприятие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</si>
  <si>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</si>
  <si>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9.5.3.</t>
  </si>
  <si>
    <t>Основное мероприятие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</si>
  <si>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</si>
  <si>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9.5.4.</t>
  </si>
  <si>
    <t>Доля компенсационных расходов на предоставление государственных гарантий от фактически предоставленных услуг</t>
  </si>
  <si>
    <t>Основное мероприятие «Проектирование и строительство инженерных сетей в микрорайонах ИЖС, благоустройство кладбищ»</t>
  </si>
  <si>
    <t>9.6.</t>
  </si>
  <si>
    <t>Обеспечение уровня достижения показателей конечных результатов Программы, %</t>
  </si>
  <si>
    <t>9.6.1.</t>
  </si>
  <si>
    <t>Основное мероприятие «Обеспечение функций органов местного самоуправления»</t>
  </si>
  <si>
    <t>Уровень  выполнения показателей</t>
  </si>
  <si>
    <t>9.6.2.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</si>
  <si>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</si>
  <si>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10.</t>
  </si>
  <si>
    <t xml:space="preserve"> Муниципальная программа "Развитие автомобильных дорог общего пользования местного значения Губкинского городского округа на 2014-2020 годы"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</si>
  <si>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</si>
  <si>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</si>
  <si>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</si>
  <si>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</t>
  </si>
  <si>
    <t xml:space="preserve">Подпрограмма 3 «Содержание улично-дорожной сети Губкинского городского округа на  2014-2020 годы» </t>
  </si>
  <si>
    <t>10.3.1.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</si>
  <si>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</si>
  <si>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</si>
  <si>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>тыс. м2</t>
  </si>
  <si>
    <t xml:space="preserve"> Площадь территории, убираемой механизированным способом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</si>
  <si>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</si>
  <si>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t xml:space="preserve">Доля благоустроенных дворовых территорий в общем количестве дворовых территорий многоквартирных домов                         </t>
  </si>
  <si>
    <t>Основное мероприятие «Благоустройство дворовых территорий»</t>
  </si>
  <si>
    <t xml:space="preserve">Количество капитально отремонтированных  придомовых  территорий и проездов к дворовым территориям многоквартирных домов                                    </t>
  </si>
  <si>
    <t>11.</t>
  </si>
  <si>
    <t>11.1.</t>
  </si>
  <si>
    <t>Подпрограмма 1. «Создание условий для развития информационного общества в Губкинском городском округе на 2015-2020 годы»</t>
  </si>
  <si>
    <t>11.1.1.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</si>
  <si>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</si>
  <si>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11.1.2.</t>
  </si>
  <si>
    <t>Основное мероприятие «Развитие и модернизация информационно-коммуникационной инфраструктуры связи»</t>
  </si>
  <si>
    <t>11.1.3.</t>
  </si>
  <si>
    <t xml:space="preserve">Основное мероприятие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</si>
  <si>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11.1.4.</t>
  </si>
  <si>
    <t>штук</t>
  </si>
  <si>
    <t>11.1.5.</t>
  </si>
  <si>
    <t>Основное мероприятие «Сопровождение системы спутникового мониторинга автотранспорта»</t>
  </si>
  <si>
    <t>11.1.6.</t>
  </si>
  <si>
    <t>Основное мероприятие «Обеспечение информационной безопасности»</t>
  </si>
  <si>
    <t>11.1.7.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</si>
  <si>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</si>
  <si>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Количество материалов, размещенных на официальном сайте органов местного самоуправления Губкинского городского округа, шт.</t>
  </si>
  <si>
    <t>11.2.</t>
  </si>
  <si>
    <t>Подпрограмма 2. «Повышение качества и доступности государственных и муниципальных услуг на 2015-2020 годы»</t>
  </si>
  <si>
    <t>11.2.1.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</si>
  <si>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</si>
  <si>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человек</t>
  </si>
  <si>
    <t>11.2.2.</t>
  </si>
  <si>
    <t>Основное мероприятие «Обеспечение информационной безопасности в МАУ МФЦ»</t>
  </si>
  <si>
    <t>12.</t>
  </si>
  <si>
    <t>Муниципальная программа «Развитие имущественно-земельных отношений в Губкинском городском округе на 2014-2020 годы»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</si>
  <si>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</si>
  <si>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</si>
  <si>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</si>
  <si>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</si>
  <si>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</si>
  <si>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</si>
  <si>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</si>
  <si>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</si>
  <si>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</si>
  <si>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Подпрограмма 1 «Развитие имущественных отношений в Губкинском городском округе на 2014-2020 годы»</t>
  </si>
  <si>
    <t>12.1.1.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</si>
  <si>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</si>
  <si>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</si>
  <si>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</si>
  <si>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</si>
  <si>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</si>
  <si>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Ремонт объектов муниципальной собственности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</si>
  <si>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</si>
  <si>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</si>
  <si>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12.1.2.</t>
  </si>
  <si>
    <t>Уровень выполнения показателей, доведенных муниципальным заданием подведомственному учреждению</t>
  </si>
  <si>
    <t>12.1.3.</t>
  </si>
  <si>
    <t>12.1.4.</t>
  </si>
  <si>
    <t>12.2.</t>
  </si>
  <si>
    <t>тыс.руб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</si>
  <si>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</si>
  <si>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12.2.1.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</si>
  <si>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</si>
  <si>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</si>
  <si>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Постановка на государственный учет формируемых земельных участков</t>
  </si>
  <si>
    <t>12.3.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</si>
  <si>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</si>
  <si>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>Достижение предусмотренных Программой, подпрограммами значений целевых показателей (индикаторов) в установленные сроки</t>
  </si>
  <si>
    <t>12.3.1.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</si>
  <si>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</si>
  <si>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</si>
  <si>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12.3.2.</t>
  </si>
  <si>
    <t>13.</t>
  </si>
  <si>
    <t>Муниципальная программа «Устойчивое развитие сельских населенных пунктов Губкинского городского округа на 2014-2020 годы»</t>
  </si>
  <si>
    <t>13.1.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</si>
  <si>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</si>
  <si>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13.2.</t>
  </si>
  <si>
    <t>Основное мероприятие "Реализация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</si>
  <si>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13.3.</t>
  </si>
  <si>
    <t>Основное мероприятие "Развитие сети учреждений культурно-досугового типа"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</si>
  <si>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</si>
  <si>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</si>
  <si>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</si>
  <si>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</si>
  <si>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</si>
  <si>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</si>
  <si>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</si>
  <si>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Муниципальная программа «Обеспечение безопасности жизнедеятельности населения  Губкинского городского округа  на 2014-2020 годы»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</si>
  <si>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</si>
  <si>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</si>
  <si>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</si>
  <si>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</si>
  <si>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</si>
  <si>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 на 2014-2020 годы»</t>
  </si>
  <si>
    <t>Мероприятие «Мероприятия по профилактике правонарушений и преступлений»</t>
  </si>
  <si>
    <t>Основное мероприятие  «Мероприятия по обеспечению безопасности дорожного движения»</t>
  </si>
  <si>
    <t xml:space="preserve"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
</t>
  </si>
  <si>
    <t>Мероприятие 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</si>
  <si>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</si>
  <si>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1.2.2.</t>
  </si>
  <si>
    <t xml:space="preserve">Основное мероприятие «Мероприятия, направленные на мотивацию к здоровому образу жизни» 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</si>
  <si>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  на 2014-2020 годы»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</si>
  <si>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</si>
  <si>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</si>
  <si>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</si>
  <si>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 xml:space="preserve">1.4. </t>
  </si>
  <si>
    <t xml:space="preserve">Основное мероприятие "Развитие моделей и форм вовлечения молодежи в трудовую и экономическую деятельность"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</si>
  <si>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</si>
  <si>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всего, в том числе: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</si>
  <si>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</si>
  <si>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</si>
  <si>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3.3.2.</t>
  </si>
  <si>
    <t>Основное мероприятие "Мероприятия по обеспечению жильем молодых семей (за счет средств субсидий из областного бюджета)"</t>
  </si>
  <si>
    <t>3.3.3.</t>
  </si>
  <si>
    <t>Основное мероприятие "Мероприятия по созданию модельных библиотек"</t>
  </si>
  <si>
    <t>Основное мероприятие  "Подключение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оцифровки"</t>
  </si>
  <si>
    <t>Основное мероприятие 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</si>
  <si>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</si>
  <si>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"Комплектование книжных фондов библиотек муниципальных образований (за счет межбюджетных трансфертов из федерального бюджета)"</t>
  </si>
  <si>
    <t>Основное мероприятие "Государственная поддержка муниципальных учреждений культуры"</t>
  </si>
  <si>
    <t>Подпрограмма 2                                                  "Развитие музейного дела Губкинского городского округа  на 2014 - 2020 годы"</t>
  </si>
  <si>
    <t>Подпрограмма 3                                                  "Развитие театрального искусства Губкинского городского  округа  на 2014 -2020 годы"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</si>
  <si>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</si>
  <si>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Основное мероприятие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</si>
  <si>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Основное мероприятие "Строительство учреждений культуры"</t>
  </si>
  <si>
    <t>Основное мероприятие "Реконструкция и капитальный ремонт учреждений"</t>
  </si>
  <si>
    <t>Подпрограмма 5                                                  "Развитие киноискусства Губкинского городского округа  на 2014 - 2020 годы"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</si>
  <si>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</si>
  <si>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</si>
  <si>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</si>
  <si>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</si>
  <si>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</si>
  <si>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"Организация административно - хозяйственного обслуживания учреждений" </t>
  </si>
  <si>
    <t>Подпрограмма 1                                                                                      Социальная поддержка отдельных категорий граждан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</si>
  <si>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</si>
  <si>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"Выплата ежемесячных денежных компенсаций расходов по оплате   жилищно-коммунальных услуг ветеранам труда"</t>
  </si>
  <si>
    <r>
      <rPr>
        <sz val="12"/>
        <rFont val="Times New Roman"/>
        <family val="1"/>
        <charset val="204"/>
      </rPr>
      <t>Основное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    </t>
    </r>
  </si>
  <si>
    <t>Основное мероприятие "Выплата ежемесячных денежных компенсаций расходов по оплате   жилищно-коммунальных услуг многодетным семьям"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</si>
  <si>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</si>
  <si>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</si>
  <si>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</si>
  <si>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 xml:space="preserve"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России"" </t>
  </si>
  <si>
    <t>Основное мероприятие "Социальная поддержка Героев Социалистического Труда и полных кавалеров ордена Трудовой Славы"</t>
  </si>
  <si>
    <t xml:space="preserve"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" </t>
  </si>
  <si>
    <t>Основное мероприятие "Выплата пособия  лицам, которым присвоено звание  «Почетный гражданин Белгородской области»</t>
  </si>
  <si>
    <t>Основное мероприятие "Оплата ежемесячных денежных выплат  ветеранам труда, ветеранам военной службы"</t>
  </si>
  <si>
    <t xml:space="preserve">Основное мероприятие "Оплата ежемесячных денежных выплат труженикам тыла"  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</si>
  <si>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</si>
  <si>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</si>
  <si>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 xml:space="preserve">Основное мероприятие "Оплата ежемесячных денежных выплат  лицам, родившимся в период с 22 июня 1923 года по 3 сентября 1945 года (Дети войны)"   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</si>
  <si>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</si>
  <si>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</si>
  <si>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</si>
  <si>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</si>
  <si>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r>
      <rPr>
        <sz val="12"/>
        <rFont val="Times New Roman"/>
        <family val="1"/>
        <charset val="204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  <charset val="204"/>
      </rPr>
      <t xml:space="preserve">  </t>
    </r>
  </si>
  <si>
    <t xml:space="preserve">Основное мероприятие "Выплата пособий малоимущим гражданам и гражданам,  оказавшимся в тяжелой жизненной ситуации " </t>
  </si>
  <si>
    <t>Основное мероприятие "Выплата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</si>
  <si>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</si>
  <si>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t>Основное мероприятие "Выплата ежемесячного пособия на ребенка, гражданам,  имеющим детей"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</si>
  <si>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</si>
  <si>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</si>
  <si>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</si>
  <si>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</si>
  <si>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  <charset val="204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  <charset val="204"/>
      </rPr>
      <t xml:space="preserve"> </t>
    </r>
  </si>
  <si>
    <t>1.1.34.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</si>
  <si>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Федерации"</t>
  </si>
  <si>
    <t>1.1.35</t>
  </si>
  <si>
    <t>Основное мероприятие "Выплата единовременной адресной материальной помощи женщинам, находящимся в трудной жизненной ситуации и сохранившим беременность"</t>
  </si>
  <si>
    <t xml:space="preserve">Основное мероприятие "Выплата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программу" 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</si>
  <si>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</si>
  <si>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Основное мероприятие "Повышение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населения"</t>
  </si>
  <si>
    <t>Основное мероприятие "Повышение доступности и качества реабилитационных услуг для инвалидов"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</si>
  <si>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</si>
  <si>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Основное мероприятие "Обеспечение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</si>
  <si>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</si>
  <si>
    <t xml:space="preserve">Подпрограмма 6 "Обеспечение реализации муниципальной программы «Социальная поддержка граждан в Губкинском городском округе» </t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</si>
  <si>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</si>
  <si>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t xml:space="preserve">Основное мероприятие "Осуществление деятельности по опеке и попечительству в отношении совершеннолетних лиц"   </t>
  </si>
  <si>
    <t xml:space="preserve">Основное мероприятие "Организация предоставления ежемесячных денежных компенсаций расходов по 
оплате жилищно-коммунальных услуг"  </t>
  </si>
  <si>
    <t>5.6.6.</t>
  </si>
  <si>
    <t xml:space="preserve">Основное мероприятие "Организация предоставления социального пособия на погребение" </t>
  </si>
  <si>
    <t>Подпрограмма 1 «Развитие физической культуры и массового спорта в Губкинском городском округе на 2014-2020 годы»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</si>
  <si>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</si>
  <si>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Подпрограмма 2 «Развитие футбола в Губкинском городском округе на 2014-2020 годы»</t>
  </si>
  <si>
    <t>Подпрограмма 3 «Губкинская школа здоровья на 2014-2020 годы»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</si>
  <si>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</si>
  <si>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</si>
  <si>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Всего, том числе:</t>
  </si>
  <si>
    <t xml:space="preserve">Федеральный бюджет </t>
  </si>
  <si>
    <t>Подпрограмма 1                                        "Развитие общественного питания на территории Губкинского городского округа на 2014-2020 годы"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</si>
  <si>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</si>
  <si>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</si>
  <si>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>Основное мероприятие 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 на 2014-2020 годы"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</si>
  <si>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</si>
  <si>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Подпрограмма 1 «Подготовка проектов планировки территорий Губкинского городского округа»</t>
  </si>
  <si>
    <t>Основное мероприятие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</si>
  <si>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</si>
  <si>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 «Капитальный ремонт многоквартирных домов»</t>
  </si>
  <si>
    <t>Подпрограмма 3 «Переселение граждан из аварийного жилищного фонда Губкинского городского округа»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</si>
  <si>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</si>
  <si>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</si>
  <si>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Подпрограмма 5 «Улучшение среды обитания населения  Губкинского городского округа»</t>
  </si>
  <si>
    <t>Основное мероприятие 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</si>
  <si>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</si>
  <si>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«Проектирование и строительство сетей водоснабжения»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</si>
  <si>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</si>
  <si>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</si>
  <si>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 xml:space="preserve">Основное мероприятие "Содержание и ремонт автомобильных дорог общего пользования местного значения"               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</si>
  <si>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</si>
  <si>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</si>
  <si>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</si>
  <si>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Подпрограмма 1. «Создание условий для развития информационного общества в Губкинском городском округе на 2014-2020 годы»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</si>
  <si>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</si>
  <si>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>Основное мероприятие  «Развитие и модернизация информационно-коммуникационной инфраструктуры связи»</t>
  </si>
  <si>
    <t xml:space="preserve">Иные источники
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</si>
  <si>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</si>
  <si>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</si>
  <si>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Подпрограмма 2. «Повышение качества и доступности государственных и муниципальных услуг»</t>
  </si>
  <si>
    <t>Основное мероприятие  «Создание условий для предоставления государственных и муниципальных услуг по принципу «одного окна» на базе МАУ МФЦ»</t>
  </si>
  <si>
    <r>
      <t xml:space="preserve">Основное мероприятие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«Обеспечение информационной безопасности в МАУ МФЦ»</t>
    </r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</si>
  <si>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</si>
  <si>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Основное мероприятие  "Мероприятия по эффективному использованию и оптимизации состава муниципального имущества"</t>
  </si>
  <si>
    <t xml:space="preserve">Основное мероприятие 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</si>
  <si>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12.1.5.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</si>
  <si>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</si>
  <si>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>Подпрограмма 2 "Развитие земельных отношений в Губкинском городском округе на 2014 - 2020 годы"</t>
  </si>
  <si>
    <t>Основное мероприятие "Мероприятия, направленные на формирование земельных участков и их рыночной оценки"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</si>
  <si>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</si>
  <si>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t>Основное мероприятие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</si>
  <si>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10.1.</t>
  </si>
  <si>
    <t>10.2.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</si>
  <si>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хозяйствования"</t>
  </si>
  <si>
    <t>Количество субъектов малого и среднего предпринимательства, получателей целевых грантов на уплату первого взноса при заключении договора лизинга оборудования, выплату по передаче прав на франшизу (паушальный взнос)</t>
  </si>
  <si>
    <t>Количество субъектов малого и среднего предпринимательства, получателей субсидии</t>
  </si>
  <si>
    <t>8.3.3.4.</t>
  </si>
  <si>
    <t>Мероприятие «Предоставление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взнос)»</t>
  </si>
  <si>
    <t>8.3.3.5.</t>
  </si>
  <si>
    <t>Мероприятие «Субсидирование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ситуации»</t>
  </si>
  <si>
    <t>Мероприятие "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бизнес-проектов в приоритетных для экономики Губкинского городского округа видах предпринимательской деятельности"</t>
  </si>
  <si>
    <t>часов</t>
  </si>
  <si>
    <t>Муниципальная программа «Развитие образования Губкинского городского округа на 2014-2020 годы»</t>
  </si>
  <si>
    <t>Софинансирование капитального ремонта объктов муниципальной собственности</t>
  </si>
  <si>
    <t>Основное мероприятие 4.2.1. Мероприятия</t>
  </si>
  <si>
    <t>Основное мероприятие 1.1: «Мероприятия по эффективному использованию и оптимизации состава муниципального имущества»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</si>
  <si>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</si>
  <si>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2.1.1.</t>
  </si>
  <si>
    <t>2.1.2.</t>
  </si>
  <si>
    <t>2.1.3.</t>
  </si>
  <si>
    <t>2.1.4.</t>
  </si>
  <si>
    <t>Предоставление в собственность, аренду либо в постоянное (бессрочное) пользование земельных участков</t>
  </si>
  <si>
    <t>2.1.5.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</si>
  <si>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</si>
  <si>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</si>
  <si>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</si>
  <si>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 xml:space="preserve">  Доля воспитанников, обеспеченных качественными услугами дошкольного образования</t>
  </si>
  <si>
    <t xml:space="preserve">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</si>
  <si>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</si>
  <si>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Укомплектованность образовательной организации воспитанниками</t>
  </si>
  <si>
    <t xml:space="preserve"> Уровень выполнения  показателей, доведённых муниципальным заданием</t>
  </si>
  <si>
    <t>Основное мероприятие  "Строительство дошкольных образовательных организаций"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</si>
  <si>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</si>
  <si>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</t>
  </si>
  <si>
    <t xml:space="preserve"> Количество введённых в эксплуатацию объектов  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</si>
  <si>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</si>
  <si>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</si>
  <si>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Качество  знаний  учащихся</t>
  </si>
  <si>
    <t>Удельный вес обучающихся в современных условиях (создано от 80% до 100% современных условий)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</si>
  <si>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</si>
  <si>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</si>
  <si>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2.2.1.</t>
  </si>
  <si>
    <t>Доля обучающихся, обеспеченных качественными услугами школьного образования</t>
  </si>
  <si>
    <t>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</si>
  <si>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</si>
  <si>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2.2.2.</t>
  </si>
  <si>
    <t>2.2.3.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</si>
  <si>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</si>
  <si>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2.2.3.1.</t>
  </si>
  <si>
    <t>2.2.4.</t>
  </si>
  <si>
    <t>2.2.5.</t>
  </si>
  <si>
    <t xml:space="preserve"> Процент освоения выделенных денежных средств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</si>
  <si>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</si>
  <si>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организации"</t>
  </si>
  <si>
    <t>Основное мероприятие "Обеспечение видеонаблюдения аудиторий пунктов проведения единого государственного экзамена"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</si>
  <si>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</t>
  </si>
  <si>
    <t>Доля обучающихся, обеспеченных качественным горячим питанием</t>
  </si>
  <si>
    <t>Доля образовательных организаций,  в которых имеются современные столовые</t>
  </si>
  <si>
    <t>2.2.6.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</si>
  <si>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</si>
  <si>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"Мероприятия по созданию условий  для сохранения  и укрепления здоровья детей и подростков, а также формирования у них культуры питания"</t>
  </si>
  <si>
    <t>Основное мероприятие "Выплата ежемесячного денежного вознаграждения за классное руководство"</t>
  </si>
  <si>
    <t>2.2.7.</t>
  </si>
  <si>
    <t xml:space="preserve">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</si>
  <si>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>Доля детей, охваченных дополнительными образовательными программами в организациях дополнительного образования детей, подведомственных управлению образования, в общей численности детей школьного возраста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</si>
  <si>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</si>
  <si>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</si>
  <si>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2.3.1.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</si>
  <si>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</si>
  <si>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2.3.2.</t>
  </si>
  <si>
    <t>2.3.3.</t>
  </si>
  <si>
    <t>2.3.4.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</si>
  <si>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</si>
  <si>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</si>
  <si>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</si>
  <si>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2.4.1.</t>
  </si>
  <si>
    <t>2.4.2.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</si>
  <si>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</si>
  <si>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</t>
  </si>
  <si>
    <t>Основное мероприятие "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</si>
  <si>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 xml:space="preserve"> Методическая  поддержка педагогических и руководящих работников образовательных организаций, количество получателей </t>
  </si>
  <si>
    <t>Уровень выполнения  показателей,  доведённых муниципальным заданием</t>
  </si>
  <si>
    <t>Основное мероприятие " 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</si>
  <si>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2.5.1.</t>
  </si>
  <si>
    <t>2.5.2.</t>
  </si>
  <si>
    <t>Процент освоения выделенных денежных средств</t>
  </si>
  <si>
    <t xml:space="preserve"> 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</t>
  </si>
  <si>
    <t>2.5.3.</t>
  </si>
  <si>
    <t>2.5.4.</t>
  </si>
  <si>
    <t xml:space="preserve"> 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</t>
  </si>
  <si>
    <t>Основное мероприятие "Субсидии на мероприятия по проведению оздоровительной кампании детей"</t>
  </si>
  <si>
    <t>Доля детей, охваченных отдыхом и оздоровлением, а также  спортивно-досуговой деятельностью в МБОУ «СОК «Орлёнок», от общего количества школьников</t>
  </si>
  <si>
    <t>2.6.1.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</si>
  <si>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</si>
  <si>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</si>
  <si>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Численность детей школьного возраста, оздоровленных на базе пришкольных лагерей, лагерей труда и отдыха</t>
  </si>
  <si>
    <t>2.6.2.</t>
  </si>
  <si>
    <t>2.6.3.</t>
  </si>
  <si>
    <t>2.6.4.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</si>
  <si>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</si>
  <si>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 xml:space="preserve"> Численность детей школьного возраста, оздоровленных на базе загородных оздоровительных организаций стационарного типа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</si>
  <si>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</si>
  <si>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</si>
  <si>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2.7.1.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</si>
  <si>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</si>
  <si>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2.8.1.</t>
  </si>
  <si>
    <t>2.8.2.</t>
  </si>
  <si>
    <t>2.8.3.</t>
  </si>
  <si>
    <t>2.8.4.</t>
  </si>
  <si>
    <t>2.8.5.</t>
  </si>
  <si>
    <t>Основное мероприятие "Организация бухгалтерского обслуживания организаций"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</si>
  <si>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</t>
  </si>
  <si>
    <t>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</si>
  <si>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</si>
  <si>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>Доля молодежи, охваченной мероприятиями по пропаганде здорового образа жизни и профилактике негативных явлений</t>
  </si>
  <si>
    <t>Уровень удовлетворенности граждан, проживающих в сельских местности, условиями жизнедеятельности</t>
  </si>
  <si>
    <t xml:space="preserve">Количество граждан, проживающих в сельской местности, улучшивших жилищные условия 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</si>
  <si>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</si>
  <si>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Количество учреждений культурно-досугового типа введенных в эксплуатацию в результате проведенного строительства, реконструкции</t>
  </si>
  <si>
    <t>единиц</t>
  </si>
  <si>
    <t>13.4.</t>
  </si>
  <si>
    <t>Основное мероприятие "Реализация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водоснабжения)"</t>
  </si>
  <si>
    <t>Уровень обеспеченности сельского населения питьевой водой</t>
  </si>
  <si>
    <t>13.5.</t>
  </si>
  <si>
    <t>Основное мероприятие "Софинансирование капитальных вложений (строительства, реконструкции) в объекты муниципальной собственности"</t>
  </si>
  <si>
    <t>Основное  мероприятие «Мероприятия, направленные на формирование земельных участков и их рыночной оценки»</t>
  </si>
  <si>
    <t>12.2.2.</t>
  </si>
  <si>
    <t>Основное мероприятие  «Обеспечение функций органов местного самоуправления Губкинского городского округа в сфере развития имущественно-земельных отношений на территории Губкинского городского округа»</t>
  </si>
  <si>
    <t>2.2.3.2.</t>
  </si>
  <si>
    <t>Основное мероприятие  "Мероприятия"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</si>
  <si>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</si>
  <si>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Основное мероприятие "Мероприятия молодежной политики, направленные на создание целостной системы молодежных информационных ресурсов"</t>
  </si>
  <si>
    <t>Колличество отработанных площадей</t>
  </si>
  <si>
    <t>Основное мероприятие "Мероприятия по предупреждению и ликвидации чрезвычайных ситуаций природного и техногенного характера"</t>
  </si>
  <si>
    <t>1.4.3.</t>
  </si>
  <si>
    <t>Показатель 1.1.35
Количество неработающих пенсионеров, которым оказана адресная социальная помощь на газификацию домовладений,</t>
  </si>
  <si>
    <t>Количество лиц, которым присвоено звание "Почетный гражданин Белгородской области", получивших социальную поддержку</t>
  </si>
  <si>
    <t>Количество замещающих семей, воспитывающих детей-сирот, детей, оставшихся без  попечения родителей</t>
  </si>
  <si>
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</si>
  <si>
    <t>5.4.1.4.</t>
  </si>
  <si>
    <t xml:space="preserve">
Обеспечение ежегодного уровня достижения показателей Программы
</t>
  </si>
  <si>
    <t>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 гг.»</t>
  </si>
  <si>
    <t>Основное мероприятие "Обеспечение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</si>
  <si>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</si>
  <si>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</si>
  <si>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Прирост количества населенных пунктов, обеспеченных круглогодичной связью с сетью автомобильных дорог общего пользования по дорогам с твердым покрытием</t>
  </si>
  <si>
    <t>10.1.1.</t>
  </si>
  <si>
    <t>Мероприятие "Оплата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бюджета)"</t>
  </si>
  <si>
    <t>Протяженность построенных подъездных дорог с твердым покрытием к сельским населенным пунктам</t>
  </si>
  <si>
    <t xml:space="preserve">Подпрограмма 2 «Капитальный ремонт автомобильных дорог общего пользования местного значения Губкинского городского округа на 2014-2020 годы» 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</si>
  <si>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</t>
  </si>
  <si>
    <t>Основное мероприятие «Капитальный ремонт дорог по сельским населенным пунктам городского округа»</t>
  </si>
  <si>
    <t>Основное мероприятие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</si>
  <si>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10.2.1.</t>
  </si>
  <si>
    <t>Протяженность капитально отремонтированных дорог по  населенным пунктам</t>
  </si>
  <si>
    <t>Основное мероприятие .«Капитальный ремонт дорог в г. Губкине»</t>
  </si>
  <si>
    <t>Протяженность капитально отремонтированных дорог в г. Губкине</t>
  </si>
  <si>
    <t xml:space="preserve">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</si>
  <si>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 xml:space="preserve">                                                           "Капитальный ремонт дорог в г. Губкине"               </t>
  </si>
  <si>
    <t>10.1.2.</t>
  </si>
  <si>
    <t>4.6.2.</t>
  </si>
  <si>
    <t>4.6.3.</t>
  </si>
  <si>
    <t>4.6.4.</t>
  </si>
  <si>
    <t>5.1.27.1.</t>
  </si>
  <si>
    <t>5.1.27.2.</t>
  </si>
  <si>
    <t>5.1.30.1.</t>
  </si>
  <si>
    <t>5.1.30.2.</t>
  </si>
  <si>
    <t>5.1.30.3.</t>
  </si>
  <si>
    <t>5.1.30.4.</t>
  </si>
  <si>
    <t>Основное мероприятие 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</si>
  <si>
    <t>Подпрограмма 1 «Профилактика правонарушений и преступлений, 
обеспечение  безопасности дорожного движения на территории Губкинского городского округа на 2014-2020 годы»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</si>
  <si>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 на 2014-2020 годы»</t>
  </si>
  <si>
    <t>Подпрограмма 1 "Молодежная политика на 2014-2020 годы"</t>
  </si>
  <si>
    <t xml:space="preserve">Подпрограмма 1 "Развитие библиотечного дела Губкинского городского округа на 2014 -2020 годы"                                                        </t>
  </si>
  <si>
    <t>Муниципальная программа "Социальная поддержка граждан в Губкинском городском округе на 2014-2020 годы"</t>
  </si>
  <si>
    <r>
      <rPr>
        <sz val="12"/>
        <rFont val="Times New Roman"/>
        <family val="1"/>
        <charset val="204"/>
      </rPr>
      <t>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  <charset val="204"/>
      </rPr>
      <t xml:space="preserve">
</t>
    </r>
  </si>
  <si>
    <t>Подпрограмма 2 "Социальное обслуживание населения"</t>
  </si>
  <si>
    <t>Подпрограмма 3 "Социальная поддержка семьи и детей"</t>
  </si>
  <si>
    <t xml:space="preserve">Подпрограмма 4 "Доступная среда для инвалидов и маломобильных групп населения" </t>
  </si>
  <si>
    <t>Подпрограмма 5 "Обеспечение жильем отдельных категорий граждан"</t>
  </si>
  <si>
    <t>Муниципальная программа «Развитие физической культуры и спорта в Губкинском городском округе на 2014-2020 годы»</t>
  </si>
  <si>
    <t>Основное мероприятие "Обеспечение функций органов местного самоуправления»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</si>
  <si>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</si>
  <si>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Подпрограмма 2 "Развитие торговли на территории Губкинского городского округа на 2014-2020 годы"</t>
  </si>
  <si>
    <t>Подпрограмма 3 "Развитие и поддержка малого и среднего предпринимательства в Губкинском городском округе на 2014 – 2020 годы"</t>
  </si>
  <si>
    <t>Муниципальная программа                                                                            "Развитие автомобильных дорог общего пользования местного значения Губкинского городского округа на 2014-2020 годы"</t>
  </si>
  <si>
    <t xml:space="preserve">Подпрограмма 1 "Строительство (реконструкция)   подъездных  дорог                        с твердым покрытием  к населенным пунктам Губкинского городского округа  на  2014-2020  годы"                    </t>
  </si>
  <si>
    <t>Подпрограмма 2 "Капитальный ремонт автомобильных дорог общего пользования местного значения Губкинского городского округа на 2014-2020 годы"</t>
  </si>
  <si>
    <t xml:space="preserve">"Капитальный ремонт автомобильных дорог по населенным пунктам городского округа" </t>
  </si>
  <si>
    <t>Муниципальная программа «Развитие информационного общества в Губкинском городском округе на 2014 - 2020 годы»</t>
  </si>
  <si>
    <r>
      <t xml:space="preserve">Основное мероприятие </t>
    </r>
    <r>
      <rPr>
        <sz val="12"/>
        <rFont val="Times New Roman"/>
        <family val="1"/>
        <charset val="204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</si>
  <si>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Муниципальная программа "Развитие имущественно-земельных отношений в Губкинском городском округе на 2014-2020 годы"</t>
  </si>
  <si>
    <t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</si>
  <si>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Мероприятие «Организационно-планировочные и инженерные меры совершенствования организации движения транспорта и пешеходов»</t>
  </si>
  <si>
    <t>Муниципальная программа "Развитие образования  Губкинского городского округа на 2014-2020 годы"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</si>
  <si>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</si>
  <si>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</si>
  <si>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</si>
  <si>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</si>
  <si>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</si>
  <si>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детей, нуждающихся  в получении услуг дошкольного образования и не обеспеченных данными услугами, в общей численности детей дошкольного возраста</t>
  </si>
  <si>
    <t>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</si>
  <si>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</si>
  <si>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Укомплектованность образовательной организации обучающимися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</si>
  <si>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</t>
  </si>
  <si>
    <t>Доля обязательств, взятых регионом по субсидированию первоначального взноса по выданным кредитам</t>
  </si>
  <si>
    <t>Охват  детей,  получающих дополнительное образование  в детских школах искусств, подведомственных управлению культуры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</si>
  <si>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</si>
  <si>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Количество получателей услуги по диагностике и консультированию коррекционно-развивающего и компенсирующего характера, чел.</t>
  </si>
  <si>
    <t>Уровень выполнения  показателей, доведённых муниципальным заданием, %</t>
  </si>
  <si>
    <t>Доля проведённых  индивидуально-ориентированных и коррекционно-развивающих программ с детьми в общем объеме запланированных мероприятий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</si>
  <si>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</t>
  </si>
  <si>
    <t>Численность отдыхающих МБОУ «СОК «Орлёнок»</t>
  </si>
  <si>
    <t>Доля муниципальных  служащих, должностные обязанности которых содержат утвержденные показатели результативности</t>
  </si>
  <si>
    <t>Доля муниципальных служащих городского округа, прошедших повышение квалификации по проектному управлению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</si>
  <si>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</si>
  <si>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 xml:space="preserve">Уровень выполнения параметров, доведенных муниципальным заданием </t>
  </si>
  <si>
    <t>Число учреждений</t>
  </si>
  <si>
    <t>Количество электронных документов на электронных носителях в фондах муниципальных библиотек</t>
  </si>
  <si>
    <t>Число посещений Губкинского краеведческого музея с филиалами</t>
  </si>
  <si>
    <t>Доля охвата населения округа музейными услугами</t>
  </si>
  <si>
    <t>Удельный вес жителей Губкинского городского округа, посещающих театрально – зрелищные мероприятия, в общей численности населения</t>
  </si>
  <si>
    <t>Уровень выполнения параметров, доведенных муниципальным заданием</t>
  </si>
  <si>
    <t xml:space="preserve">Число посещений культурно – досуговых мероприятий </t>
  </si>
  <si>
    <t>Доля населения, участвующего в культурно-досуговых мероприятиях клубных учреждений, от общей численности населения</t>
  </si>
  <si>
    <t>Численность туристского потока</t>
  </si>
  <si>
    <t>Основное мероприятие «Мероприятия по событийному туризму»</t>
  </si>
  <si>
    <t>Доля туристского потока от общей численности населения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</si>
  <si>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</si>
  <si>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</si>
  <si>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Доля выполненных основных мероприятий муниципальной программы от запланированных</t>
  </si>
  <si>
    <t>Количество подведомственных учреждений (организаций) культуры и искусства, в которых организовано ведение бух-галтерского учета в общем количестве подведомственных учреждений культуры и искусства</t>
  </si>
  <si>
    <t>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</si>
  <si>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Основное мероприятие «Организация административно – хозяйственного обслуживания учреждений»</t>
  </si>
  <si>
    <t>Соотношение  средней заработной платы социальных работников социальных и средней заработной платы в Белгородской области</t>
  </si>
  <si>
    <t>Мероприятие "Оплата жилищно-коммунальных услуг отдельным категориям граждан в соответствии с Федеральным законом от 12.01.1995 г. № 5-ФЗ «О ветеранах» (за счет субвенций из федерального бюджета)"</t>
  </si>
  <si>
    <t>Количество граждан, получивших услуги по оплате жилищно-коммунальных услуг в денежной форме в соответствии с Федеральным законом от 12.01.1995 г. № 5-ФЗ «О ветеранах»</t>
  </si>
  <si>
    <t>Основное мероприятие "Выплата ежемесячных денежных компенсаций расходов по оплате  жилищно-коммунальных услуг ветеранам труда"</t>
  </si>
  <si>
    <t>Основное мероприятие "Выплата ежемесячных денежных компенсаций расходов по оплате   жилищно-коммунальных услуг иным категориям граждан"</t>
  </si>
  <si>
    <t>Основное мероприятие "Выплата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репрессий"</t>
  </si>
  <si>
    <t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</si>
  <si>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</si>
  <si>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Основное мероприятие "Выплата пособия  лицам, которым присвоено звание  «Почетный гражданин Белгородской области"</t>
  </si>
  <si>
    <t>Основное мероприятие "Оплата ежемесячных денежных выплат труженикам тыла"</t>
  </si>
  <si>
    <t>Основное мероприятие"Оплата ежемесячных денежных выплат лицам, признанным пострадавшими от политических репрессий"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</si>
  <si>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школьников)"</t>
  </si>
  <si>
    <t>Количество обучающихся, получивших меру социальной защиты многодетных семей по обеспечению школьной формой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</si>
  <si>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</si>
  <si>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</si>
  <si>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Основное мероприятие "Предоставление материальной и иной помощи для погребения"</t>
  </si>
  <si>
    <t>Основное мероприятие "Выплата пособий малоимущим гражданам и гражданам, оказавшимся в тяжелой жизненной ситуации"</t>
  </si>
  <si>
    <t>Основное мероприятие "Выплата ежемесячных пособий гражданам, имеющим детей"</t>
  </si>
  <si>
    <t>Количество граждан, имеющих детей, получивших меры социальной поддержки по выплате ежемесячного пособия</t>
  </si>
  <si>
    <t>Основное мероприятия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</si>
  <si>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Количество реализованных проездных билетов на территории Губкинского городского округа</t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</si>
  <si>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</si>
  <si>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 xml:space="preserve">Количество реализованных проездных билетов на территории Губкинского городского округа,  </t>
  </si>
  <si>
    <t xml:space="preserve">Количество пригородных маршрутов с небольшой интенсивностью пассажиропотока </t>
  </si>
  <si>
    <t>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</si>
  <si>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Количество членов  народной дружины, получающих разовые проездные талоны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</si>
  <si>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</si>
  <si>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</si>
  <si>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Основное мероприятие "Мероприятия по социальной поддержке некоторых категорий граждан"</t>
  </si>
  <si>
    <t>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</si>
  <si>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>Мероприятие "Организация вручения персональных поздравлений Президента РФ ветеранам Великой Отечественной войны"</t>
  </si>
  <si>
    <t>Количество ветеранов Великой Отечественной войны,  принявших участие в мероприятиях по проведению празднования годвщин Победы в Великой Отечественной войне 1941-1945 гг.</t>
  </si>
  <si>
    <t>Мероприятие "Организация мероприятий по проведению Дня памяти погибших в радиационных авариях и катастрофах"</t>
  </si>
  <si>
    <t>Количество граждан получивших компенсацию на капитальный ремонт в многоквартирном доме</t>
  </si>
  <si>
    <t xml:space="preserve">Количество  социальных услуг, оказанных муниципальными бюджетными учреждениями социального обслуживания населения </t>
  </si>
  <si>
    <t>Соотношение  средней заработной платы социальных работников и средней заработной платы в Белгородской области</t>
  </si>
  <si>
    <t>Количество граждан, являющихся усыновителями, получивших меры социальной поддержки,</t>
  </si>
  <si>
    <t>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</si>
  <si>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>Количество семей, принявших участие в акции «Крепка семья – крепка Россия», в качестве участников</t>
  </si>
  <si>
    <t>Количество семей, принявших участие в проведении  мероприятий, посвященных Дню семьи</t>
  </si>
  <si>
    <t>Мероприятие "Организация работы  пункта проката средств реабилитации для граждан, постоянно действующей фотовыставки «Преодоление» и экскурсий для инвалидов"</t>
  </si>
  <si>
    <t>Уровень ежегодного достижения показателей Программы</t>
  </si>
  <si>
    <t>Уровень достижения обеспечения деятельности подведомственных учреждений</t>
  </si>
  <si>
    <t>Результативность деятельности тренерского состава</t>
  </si>
  <si>
    <t>Доля газетных площадей с информацией о деятельности органов местного самоуправления, в общем объеме тиража</t>
  </si>
  <si>
    <t>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</si>
  <si>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Доля сотрудников   редакций СМИ, принявших участие в творческих профессиональных конкурсах, от общего числа сотрудников</t>
  </si>
  <si>
    <t xml:space="preserve">Количество печатных полос </t>
  </si>
  <si>
    <t>Подпрограмма 2 " Развитие торговли на территории Губкинского городского округа на 2014- 2020 годы"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</si>
  <si>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</si>
  <si>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Сохранение контингента обучающихся в организации дополнительного образования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</si>
  <si>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</si>
  <si>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</si>
  <si>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</si>
  <si>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Доля проведенных контрольно-надзорных процедур от  заявленных (запланированных)</t>
  </si>
  <si>
    <t>Мероприятие "Оплата жилищно-коммунальных услуг отдельным категориям граждан в соответствии с Федеральным законом от 15.05.1991 г."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</si>
  <si>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</si>
  <si>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>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</si>
  <si>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Количество проведенных творческих конкурсов, направленных на развитие профессионального мастерства сотрудников редакций СМИ</t>
  </si>
  <si>
    <t>Количество посадочных мест в предприятиях общественного питания</t>
  </si>
  <si>
    <t>Подпрограмма 6 «Обеспечение реализации муниципальной Программы «Обеспечение доступным и комфортным жильем и коммунальными услугами 
жителей Губкинского городского округа на 2014-2016 годы»</t>
  </si>
  <si>
    <t>количество проверок</t>
  </si>
  <si>
    <t>кол-во семей</t>
  </si>
  <si>
    <t>Количество молодежи, вовлеченной в мероприятия по информационному сопровождению</t>
  </si>
  <si>
    <t>Доля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</si>
  <si>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 xml:space="preserve">Основное мероприятие "Развитие и поддержка молодежных инициатив, направленных на организацию добровольческого труда молодежи" </t>
  </si>
  <si>
    <t>Количество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</si>
  <si>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формированию системы духовно-нравственных ценностей и гражданской культуры</t>
  </si>
  <si>
    <t xml:space="preserve">Основное мероприятие "Мероприятия по поддержке и социальной адаптации отдельных категорий граждан молодежи" </t>
  </si>
  <si>
    <t>кол-во мероприятий</t>
  </si>
  <si>
    <t>кол-во</t>
  </si>
  <si>
    <t>Подпрограмма 2 "Патриотическое воспитание граждан на 2014-2020 годы"</t>
  </si>
  <si>
    <t xml:space="preserve">Подпрограмма 3 «Обеспечение жильем молодых семей на 2014-2020 годы» </t>
  </si>
  <si>
    <t>Обеспечение молодых семей безвозмездной социальной выплатой на улучшение жилищных условий</t>
  </si>
  <si>
    <t>Основное мероприятие "Реализация мероприятий по обеспечению жильем молодых семей"</t>
  </si>
  <si>
    <t xml:space="preserve">Основное мероприятие "Мероприятия по формированию системы духовно-нравственных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</si>
  <si>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 молодежи" </t>
  </si>
  <si>
    <t>Основное мероприятие  "Реализация молодежной политики на сельских территориях Губкинского городского округа"</t>
  </si>
  <si>
    <t>Основное мероприятие  "Мероприятия по обеспечению жильем молодых семей (за счет средств субсидий из федерального бюджета)"</t>
  </si>
  <si>
    <t>Подпрограмма 2 «Развитие земельных отношений в Губкинском городском округе на 2014-2020 годы»</t>
  </si>
  <si>
    <t>Муниципальная программа "Развитие информационного общества в Губкинском городском округе на 2014-2020 годы"</t>
  </si>
  <si>
    <t>Согласно графику департамента АПК Белгородской области</t>
  </si>
  <si>
    <t>Количество субъектов малого и среднего предпринимательства, получивших поддержку</t>
  </si>
  <si>
    <t>8.3.3.6.</t>
  </si>
  <si>
    <t>Мероприятие «Субсидирование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услуг)»</t>
  </si>
  <si>
    <t>Мероприятие «Субсидирование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услуг)»</t>
  </si>
  <si>
    <t>Мероприятие «Субсидирование части затрат субъектов малого и среднего предпринимательства, связанных с созданием и (или) развитием центров времяпрепровождения детей - групп дневного времяпрепровождения детей дошкольного возраста и иных подобных видов деятельности (далее - центр времяпрепровождения детей)»</t>
  </si>
  <si>
    <t>Мероприятие «Субсидирование части затрат субъектов малого и среднего предпринимательства, связанных с созданием и (или) развитием дошкольных образовательных центров, осуществляющих образовательную деятельность по программам дошкольного образования, а также присмотру и уходу за детьми, в соответствии с законодательством Российской Федерации»</t>
  </si>
  <si>
    <t>Основное мероприятие «Государственная поддержка муниципальных учреждений культуры»</t>
  </si>
  <si>
    <t>Основное мероприятие «Комплектование книжных фондов библиотек муниципальных образований»</t>
  </si>
  <si>
    <t>4.2.2.</t>
  </si>
  <si>
    <t>4.2.3.</t>
  </si>
  <si>
    <t>4.3.3.</t>
  </si>
  <si>
    <t>4.3.4.</t>
  </si>
  <si>
    <t>4.3.5.</t>
  </si>
  <si>
    <t>Основное мероприятие "Поддержка творческой деятельности и укрепление материально –технической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</si>
  <si>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4.3.6.</t>
  </si>
  <si>
    <t>Основное мероприятие  «Поддержка творческой деятельности и укрепление материально – технической базы муниципальных театров в населенных пунктах с численностью населения до 300 тысяч человек»</t>
  </si>
  <si>
    <t>Основное мероприятие «Обеспечение выполнения мероприятий в части повышения оплаты труда работникам учреждений культуры»</t>
  </si>
  <si>
    <t>4.4.6.</t>
  </si>
  <si>
    <t>4.4.7.</t>
  </si>
  <si>
    <t>Основное мероприятие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(за счет межбюджетных трансфертов)»</t>
  </si>
  <si>
    <t>Основное мероприятие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человек, за счет средств месного бюджета)»</t>
  </si>
  <si>
    <t>4.4.8.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</si>
  <si>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</si>
  <si>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4.4.10.</t>
  </si>
  <si>
    <t>4.4.11.</t>
  </si>
  <si>
    <t>4.4.12.</t>
  </si>
  <si>
    <t>Основное мероприятие «Капитальный ремонт объектов местного значения за счет субсидий, полученных из областного бюджета»</t>
  </si>
  <si>
    <t>Основное мероприятие "Комплектование книжных фондов библиотек муниципальных образований"</t>
  </si>
  <si>
    <t>Основное мероприятие «Поддержка отрасли культуры (на государственную поддержку лучших работников муниципальных учреждений культуры, находящихся на сельской территории) за счет средств местного бюджета»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</si>
  <si>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</si>
  <si>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территории),  за счет средств месного бюджета»</t>
  </si>
  <si>
    <t>Основное мероприятие   «Строительство, реконструкция, приобретение объектов недвижимого имущества и капитальный ремонт объектов местного значения»</t>
  </si>
  <si>
    <t>Основное мероприятие   «Строительство, реконструкция, приобретение объектов недвижимого имущества и капитальный ремонт объектов местного значения за счет субсидий, полученных из областного бюджета»</t>
  </si>
  <si>
    <t>Основное мероприятие  «Капитальный ремонт объектов местного значения»</t>
  </si>
  <si>
    <t>11.2.3.</t>
  </si>
  <si>
    <t>Значение показателя основано на данных проведения регулярных опросов в МАУ "МФЦ"</t>
  </si>
  <si>
    <t>Значение показателя, основанное на данных из системы электронной очереди  в МАУ "МФЦ"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</si>
  <si>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</si>
  <si>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</si>
  <si>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</si>
  <si>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</si>
  <si>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Доля площади благоустроенных общественных территорий к общей площади общественных территорий</t>
  </si>
  <si>
    <t>Строительство водозабора в микрорайонах ИЖС Губкинского городского округа</t>
  </si>
  <si>
    <t>12.2.3.</t>
  </si>
  <si>
    <t>исполнение обращений СМП по выкупу арендуемого имущества, %</t>
  </si>
  <si>
    <t xml:space="preserve">Проведена экспертиза сметной документации капремонта ЦМИ </t>
  </si>
  <si>
    <t>Государственная регистрация актов гражданского состояния и совершение иных юридически значимых действий</t>
  </si>
  <si>
    <t>Основное мероприятие  «Осуществление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состояния»</t>
  </si>
  <si>
    <t>Межведомственные профилактические рейды по контролю  за  несовершеннолетними и семьями,  состоящими на учете в комиссии, а также выявлении семей родителей, не должным образом исполняющие свои родительские обязанности и несовершеннолетними, склонными к правонарушению и преступлениям</t>
  </si>
  <si>
    <t>Подготовка межевых планов МБУ "Единая служба муниципальной недвижимостьи и земельных ресурсов</t>
  </si>
  <si>
    <t>Оформление в муниципальную собственность выморочных и бесхозяйных земельных участков</t>
  </si>
  <si>
    <t>1.5.</t>
  </si>
  <si>
    <t>1.5.1.</t>
  </si>
  <si>
    <t>Подпрограмма 5 «Противодействие терроризму и экстремизму на территории Губкинского городского округа на 2017-2020 годы»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</si>
  <si>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предупреждению и ликвидации черезвычайных ситуаций природного и техногенного характера</t>
    </r>
    <r>
      <rPr>
        <sz val="12"/>
        <rFont val="Calibri"/>
        <family val="2"/>
        <charset val="204"/>
      </rPr>
      <t>»</t>
    </r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</si>
  <si>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профессиональных образовательных организаций и организаций высшего образования»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</si>
  <si>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Организация транспортного обслуживания населения в пригородном межмуниципальном сообщении</t>
    </r>
    <r>
      <rPr>
        <sz val="12"/>
        <rFont val="Calibri"/>
        <family val="2"/>
        <charset val="204"/>
      </rPr>
      <t>»</t>
    </r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</si>
  <si>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</si>
  <si>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</si>
  <si>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</si>
  <si>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</si>
  <si>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2.1.3.1.</t>
  </si>
  <si>
    <t>2.1.3.2.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</si>
  <si>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учреждений (организаций)</t>
    </r>
    <r>
      <rPr>
        <sz val="12"/>
        <rFont val="Calibri"/>
        <family val="2"/>
        <charset val="204"/>
      </rPr>
      <t>»</t>
    </r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</si>
  <si>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Строительство объектов муниципальной собственности</t>
    </r>
    <r>
      <rPr>
        <sz val="12"/>
        <rFont val="Calibri"/>
        <family val="2"/>
        <charset val="204"/>
      </rPr>
      <t>»</t>
    </r>
  </si>
  <si>
    <t>2.2.3.3.</t>
  </si>
  <si>
    <t>2.2.3.4.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</si>
  <si>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Поддержка альтернативных форм предоставления дошкольного образования (за счет средств бюджета городского округа и областного бюджета)</t>
    </r>
    <r>
      <rPr>
        <sz val="12"/>
        <rFont val="Calibri"/>
        <family val="2"/>
        <charset val="204"/>
      </rPr>
      <t>»</t>
    </r>
  </si>
  <si>
    <t>Основное мероприятие «Обеспечение реализации прав граждан на получение общедоступного и бесплатного образования в рамках государственного стандарта общего образования»</t>
  </si>
  <si>
    <t>Основное мероприятие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</si>
  <si>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организациям»</t>
  </si>
  <si>
    <t>Мероприятие «Укрепление материально-технической базы подведомственных общеобразовательных организаций»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</si>
  <si>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видеонаблюдения аудиторий пунктов проведения единого государственного экзамена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</si>
  <si>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созданию условий для сохранения и укрепления здоровья детей и подростков, а также формирования у них культуры питания</t>
    </r>
    <r>
      <rPr>
        <sz val="12"/>
        <rFont val="Calibri"/>
        <family val="2"/>
        <charset val="204"/>
      </rPr>
      <t>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</si>
  <si>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Возмещение части затрат в связи с предоставлением учителям общеобразовательных организаций ипотечного кредита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</si>
  <si>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Выплата ежемесячного денежного вознаграждения за классное руководство</t>
    </r>
    <r>
      <rPr>
        <sz val="12"/>
        <rFont val="Calibri"/>
        <family val="2"/>
        <charset val="204"/>
      </rPr>
      <t>»</t>
    </r>
  </si>
  <si>
    <r>
      <t>Подпрограмма 4 «Здоровое поколение</t>
    </r>
    <r>
      <rPr>
        <b/>
        <sz val="12"/>
        <rFont val="Calibri"/>
        <family val="2"/>
        <charset val="204"/>
      </rPr>
      <t>»</t>
    </r>
  </si>
  <si>
    <t>Основное мероприятие «Мероприятия по выявлению, развитию и поддержке одаренных детей»</t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</si>
  <si>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дополнительного образования детей, поддержка талантливых и одаренных детей»</t>
    </r>
  </si>
  <si>
    <r>
      <t xml:space="preserve">ООсновное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</si>
  <si>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«Мероприятия</t>
    </r>
    <r>
      <rPr>
        <sz val="12"/>
        <rFont val="Calibri"/>
        <family val="2"/>
        <charset val="204"/>
      </rPr>
      <t>»</t>
    </r>
  </si>
  <si>
    <t>Подпрограмма 5 «Методическая поддержка педагогических работников образовательных организаций»</t>
  </si>
  <si>
    <t>Основное мероприятие 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</si>
  <si>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Подпрограмма 6 «Обеспечение безопасного, качественного отдыха и оздоровления детей в летний период»</t>
  </si>
  <si>
    <t>Основное мероприятие «Субсидии на мероприятия по проведению оздоровительной кампании детей»</t>
  </si>
  <si>
    <t>Основное мероприятие «Мероприятия по проведению оздоровительной кампании детей  в  лагерях с дневным пребыванием и лагерях труда и отдыха»</t>
  </si>
  <si>
    <t>Основное мероприятие  «Мероприятия по проведению  оздоровительной кампании детей на базе загородных оздоровительных организаций стационарного типа»</t>
  </si>
  <si>
    <t>Подпрограмма 7 «Развитие  муниципальной кадровой политики в органах местного самоуправления Губкинского городского округа»</t>
  </si>
  <si>
    <t>Основное мероприятие «Организация бухгалтерского обслуживания организаций»</t>
  </si>
  <si>
    <t>Основное мероприятие «Организация материально-технического снабжения подведомственных организаций»</t>
  </si>
  <si>
    <t>Основное мероприятие «Меры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типа)»</t>
  </si>
  <si>
    <t>Основное мероприятие «Предоставление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области»</t>
  </si>
  <si>
    <t>2.6.5.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</si>
  <si>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</si>
  <si>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2.7.2.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</si>
  <si>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Профессиональная подготовка, переподготовка и повышение квалификации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</si>
  <si>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Повышение квалификации работников, не замещающих должности муниципальной службы органов местного самоуправления Губкинского городского округа</t>
    </r>
    <r>
      <rPr>
        <sz val="12"/>
        <rFont val="Calibri"/>
        <family val="2"/>
        <charset val="204"/>
      </rPr>
      <t>»</t>
    </r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</si>
  <si>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Обеспечение жильем молодых семей на 2014-2020 годы</t>
    </r>
    <r>
      <rPr>
        <b/>
        <sz val="12"/>
        <rFont val="Calibri"/>
        <family val="2"/>
        <charset val="204"/>
      </rPr>
      <t>»</t>
    </r>
  </si>
  <si>
    <t>4.7.1.</t>
  </si>
  <si>
    <t>4.7.2.</t>
  </si>
  <si>
    <t>4.7.3.</t>
  </si>
  <si>
    <t>4.7.4.</t>
  </si>
  <si>
    <t>Основное мероприятие "Единовременные выплаты медицинским работникам"</t>
  </si>
  <si>
    <t>Основное мероприятие "Выплата компенсации расходов в целях соблюдения утвержденных предельных индексов изменения размера вносимой гражданами платы за коммунальные услуги"</t>
  </si>
  <si>
    <t>Всего подростков и молодежи - 24018 чел., из них вовлечены в мероприятия дети школьного возраста от 14 до 18 лет - 4869 чел., учащиеся ССУЗов и ВУЗов -1533 чел., а также в спортиивных молодежных мероприятиях участвует рабочая молодежь -12818 чел., т.е. всего приняли участие 19220 чел. 19220*100/24018=80,0</t>
  </si>
  <si>
    <t>Всего молодежи в возрасте от 16 до 24 лет - 9485 чел. Из них 5691 человек приняли участие в мероприятиях по профилактике правонарушений и преступлений.</t>
  </si>
  <si>
    <t>Всего детей в возрасте от 4 до 18 лет - 16581 человек. Из них охвачены мероприятиями по обеспечению безопасности дорожного движения 15752 человек 15752*100/16581=95</t>
  </si>
  <si>
    <t>№ 113  "Губкин-Старый оскол -, ч/з мкр Лукьяновка; № 120 "Губкин-Старый Оскол"</t>
  </si>
  <si>
    <t>Всего  молодежи - 24018 чел., из них вов-лечены в мероприятия дети школьного возраста от 14 до 18 лет - 4869 чел., уча-щиеся ССУЗов и ВУЗов -1533 чел., а также в спортиивных молодежных мероприятиях участвует рабочая молодежь -12818 чел., т.е. всего приняли участие 19220 чел.</t>
  </si>
  <si>
    <t>Всего молодежи в возрасте от 16 до 30 лет - 21968 чел. Из них 12 840 человек приняли участие в мероприятиях по профилактике правонарушений и преступлений. 12840*100/21968=58,5</t>
  </si>
  <si>
    <t>Подпрограмма 5. «Противодействие терроризму и экстремизму  на территории Губкинского городского округа на 2014-2020 годы»</t>
  </si>
  <si>
    <t>Количество фактов проявления терроризма и экстремизма</t>
  </si>
  <si>
    <t>Основное мероприятие "Мероприятия по антитеррористической и антиэкстремистской пропаганде"</t>
  </si>
  <si>
    <t>1.5.2.</t>
  </si>
  <si>
    <t xml:space="preserve">Основное мероприятие "Мероприятия по обеспечению антитеррористической защищенности и безопасности муниципальных учреждений и мест с массовым пребыванием граждан»
</t>
  </si>
  <si>
    <t>Мероприятие "Укрепление материально-технической базы подведомственных дошкольных организаций"</t>
  </si>
  <si>
    <t>Мероприятие "Строительство объектов муниципальной собственности"</t>
  </si>
  <si>
    <t>Мероприятие " Укрепление материально-технической базы подведомственных общеобразовательных организаций"</t>
  </si>
  <si>
    <t>Мероприятие "Реконструкция и капитальный ремонт организаций образования"</t>
  </si>
  <si>
    <t>Количество введенных в эксплуатацию объетов после проведенной реконструкции или капитального ремонта общеобразовательных организаций</t>
  </si>
  <si>
    <t>Мероприятие "Внедрение в образовательных организациях системы мониторинга здоровья обучающихся на основе отечественной технологической платформы за счет межбюджетных трансфертов"</t>
  </si>
  <si>
    <t>Мероприятие "Внедрение в образовательных организациях системы мониторинга здоровья обучающихся на основе отечественной технологической платформы за счет средств местного бюджета"</t>
  </si>
  <si>
    <t>2.2.8.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</si>
  <si>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</si>
  <si>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Удовлетворенность населения качеством организации отдыха и оздоровления детей и молодежи от общего числа опрошенных родителей, дети которых охвачены организованным отдыхом и оздоровлением на базе МБОУ СОК «Орленок»</t>
  </si>
  <si>
    <t>Доля работников, не замещающих должности  муниципальной службы  органов местного самоуправления Губкинского городского округа, прошедших повышение квалификации (в процентах от общего  количества работников, не замещающих должности муниципальной службы)</t>
  </si>
  <si>
    <t>Доля работников, не замещающих должности муниципальной службы органов местного самоуправления Губкинского городского округа, прошедших повышение квалификации по проектному управлению (в процентах от общего количества работников, не  замещающих должности муниципальной службы)</t>
  </si>
  <si>
    <t>Основное мероприятие  "Получение дополнительного образования муниципальными служащими органов местного самоуправления"</t>
  </si>
  <si>
    <t>Основное мероприятие "Повышение квалификации работников, не замещающих должности муниципальной службы органов местного самоуправления Губкинского городского округа"</t>
  </si>
  <si>
    <t>Процент повышения квалификации работников,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</t>
  </si>
  <si>
    <t>Количество граждан, пострадавших в результате радиационных катастроф, принявших участие в мероприятиях</t>
  </si>
  <si>
    <t>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</t>
  </si>
  <si>
    <t>Количество граждан, подвергшихся радиации, получивших пособия и компенсации</t>
  </si>
  <si>
    <t>Количество семей, родивших третьего и последующих детей, получивших материнский (семейный) капитал</t>
  </si>
  <si>
    <t xml:space="preserve">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</si>
  <si>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бюджет)"</t>
  </si>
  <si>
    <t>Количество медицинских работников получившие единовременные выплаты</t>
  </si>
  <si>
    <t>Основное мероприятие "Выплата компенсации расходов в целях соблюдения утвержденных предельных (максимальных)индексов изменения размера вносимой гражданами платы за комунальные услуги"</t>
  </si>
  <si>
    <t xml:space="preserve">Доля граждан, получающих меры социальной поддержки, в общей численности граждан, обратившихся за получением компенсации в целях соблюдения утвержденных предельных (максимальных) индексов изменения размера вносимой гражданами платы за коммунальные услуги
</t>
  </si>
  <si>
    <t>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</si>
  <si>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Мероприятие "Обеспечение доступности муниципальных учреждений культуры"</t>
  </si>
  <si>
    <t>Количество инвалидов с нарушениями опорно-двигательного аппарата,  посещающих плавательный бассейн «Дельфин» по льготному абонементу</t>
  </si>
  <si>
    <t>Мероприятие "Участие инвалидов во Всероссийских, областных, межрегиональных творческих  конкурсах"</t>
  </si>
  <si>
    <t xml:space="preserve">
Количество инвалидов, принявших участие во Всероссийских, областных, межрегиональных творческих конкурсах</t>
  </si>
  <si>
    <t xml:space="preserve">Мероприятие  "Организация и проведение фестивалей, конкурсов и  мероприятий для инвалидов и детей-инвалидов"
</t>
  </si>
  <si>
    <t xml:space="preserve">Количество социально ориентированных некоммерческих организаций, получивших  субсидию из средств бюджета городского округа
</t>
  </si>
  <si>
    <t>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</si>
  <si>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>Мероприятие «Организация и проведение конкурса среди общественных организаций инвалидов на получение социального гранта «Город, доступный всем»</t>
  </si>
  <si>
    <r>
      <t>90</t>
    </r>
    <r>
      <rPr>
        <vertAlign val="superscript"/>
        <sz val="12"/>
        <rFont val="Times New Roman"/>
        <family val="1"/>
        <charset val="204"/>
      </rPr>
      <t>*</t>
    </r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</si>
  <si>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 xml:space="preserve">Строительство (реконструкция) подъездных дорог с твердым покрытием к населенным пунктам Губкинского городского округа на 2014-2020 годы" </t>
    </r>
  </si>
  <si>
    <t>10.4.</t>
  </si>
  <si>
    <t>Основное мероприятие "Развитие сети плоскостных спортивных сооружений"</t>
  </si>
  <si>
    <t>Прирост сельского населения, обеспеченного плоскостными спортивными сооружениями</t>
  </si>
  <si>
    <t>Показатель годовой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</si>
  <si>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 на 2014-2020 годы"</t>
  </si>
  <si>
    <t>с 01 по 30 июня 2018 года</t>
  </si>
  <si>
    <t>Проведение конкурсов планируется на 2-3 квартал 2018 года</t>
  </si>
  <si>
    <t>Оборот организаций (по полному кругу) составил 38.5 млрд. руб.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</si>
  <si>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в общеобразовательных организациях, расположенных в сельскохозяйственной местности, условий для занятий физической культурой и спортом</t>
    </r>
    <r>
      <rPr>
        <sz val="12"/>
        <rFont val="Calibri"/>
        <family val="2"/>
        <charset val="204"/>
      </rPr>
      <t>»</t>
    </r>
  </si>
  <si>
    <t>Мероприятие «Создание в общеобразовательных организациях, расположенных в сельскохозяйственной местности, условий для занятий физической культурой и спортом за счет средств федерального бюджета»</t>
  </si>
  <si>
    <t>2.2.4.1.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</si>
  <si>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Федерации»</t>
    </r>
  </si>
  <si>
    <t>2.2.4.2.</t>
  </si>
  <si>
    <t>2.2.4.3.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</si>
  <si>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  </r>
    <r>
      <rPr>
        <sz val="12"/>
        <rFont val="Calibri"/>
        <family val="2"/>
        <charset val="204"/>
      </rPr>
      <t>»</t>
    </r>
  </si>
  <si>
    <t>2.5.2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</si>
  <si>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</si>
  <si>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14.</t>
  </si>
  <si>
    <t>Муниципальная программа «Формирование современной городской среды на территории Губкинского городского округа на 2018-2022 годы»</t>
  </si>
  <si>
    <t>Основное мероприятие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</si>
  <si>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14.1.</t>
  </si>
  <si>
    <t>Основное мероприятие  «Поддержка творческой деятельности и укрепление материально-технической базы муниципальных театров в населенных пунктах  с численностью населения до 300 тысяч человек за счет межбюджетных трансфертов»</t>
  </si>
  <si>
    <t>Основное мероприятие  «Поддержка творческой деятельности и укрепление материально-технической базы муниципальных театров в населенных пунктах  с численностью населения до 300 тысяч человек"</t>
  </si>
  <si>
    <t>Численность модельных домов культуры (в т.ч Центров культурного развития)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</si>
  <si>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зачения»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</si>
  <si>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зачения за счет субсидий, полученных из областного бюджета»</t>
  </si>
  <si>
    <r>
      <t xml:space="preserve">Мероприятие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занятия физической культурой и спортом, за счет средств федерального бюджета</t>
    </r>
    <r>
      <rPr>
        <b/>
        <sz val="12"/>
        <rFont val="Calibri"/>
        <family val="2"/>
        <charset val="204"/>
      </rPr>
      <t>»</t>
    </r>
  </si>
  <si>
    <r>
      <t xml:space="preserve">Мероприятие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Создание в общеобразовательных организациях, расположенных в сельской местности, условий для занятия физической культурой и спортом за счет средств бюджета субъекта Российской Федерации</t>
    </r>
    <r>
      <rPr>
        <b/>
        <sz val="12"/>
        <rFont val="Calibri"/>
        <family val="2"/>
        <charset val="204"/>
      </rPr>
      <t>»</t>
    </r>
  </si>
  <si>
    <t xml:space="preserve"> Процент освоения денежных средств, выделенныхз на условиях софинансирования</t>
  </si>
  <si>
    <t>Процент освоения денежных средств, выделенныхз на условиях софинансирования</t>
  </si>
  <si>
    <t>Количество общеобразовательных организаций (в сельской местности), в которых отремонтированы спортивные залы</t>
  </si>
  <si>
    <t>Основное мероприятие "Организация материально-технического снабжения подведомственных  организаций"</t>
  </si>
  <si>
    <t>Основное мероприятие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</si>
  <si>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"Предоставление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посёлках (посёлках городского типа) на территории Белгородской области"</t>
  </si>
  <si>
    <t>Основное мероприятие  «Осуществление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</si>
  <si>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>Основное мероприятие  "Рациональное использование земельных участков"</t>
  </si>
  <si>
    <t>Основное мероприятие «Осуществление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</si>
  <si>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>Количество объектов (гидротехнических сооружений), находящихся в муниципальной собственности и подлежащих капитальному ремонту</t>
  </si>
  <si>
    <t>Основное  мероприятие «Мероприятия»</t>
  </si>
  <si>
    <t>Подготовка карта-планов территорий границ сельских населенных пунктов Губкинского городского округа</t>
  </si>
  <si>
    <t>Основное  мероприятие «Рациональное использование земельных участков»</t>
  </si>
  <si>
    <t>Проведение работ по рекультивации нарушенных земель</t>
  </si>
  <si>
    <t>Численность обучающихся из многодетных семей для получения мер соц. защиты формируется на основании предоставленных справок, подтверждающих данное право. За 1 кв. 2018г данной мерой воспользовались 1375 чел.</t>
  </si>
  <si>
    <t>За 1 кв. 2018г. правом на бесплатный проезд воспользовались 258 обучающихся из многодетных семей, согласно представленных списков на оплату проезда.</t>
  </si>
  <si>
    <t>Численность обучающихся из многодетных семей формируется по факту предоставления справок гарантирующих получение меры соц. защиты многодетных семей.  За  1 кв. 2018 г. справок предоставлено не было,</t>
  </si>
  <si>
    <t>Услуга предоставляется согласно заявлениям.</t>
  </si>
  <si>
    <t>Количество продаваемых билетов снизилось в связи с принятием постановления  Администрации ГГО  № 1147-па от 09.06.2016 "О внедрении единой ированной системы безналичной оплаты транспортных услуг  в Белгородской области"</t>
  </si>
  <si>
    <t>Пособие заявительного характера,  а так же в целях сохранения тайны усыновления происодят отказы от пособия.</t>
  </si>
  <si>
    <t>Исполнение предусматривается в последующих периодах 2018 г.</t>
  </si>
  <si>
    <t>В связи с не предоставлением получателями документов подтверждающих доходы семьи, определяющих право на получение пособия</t>
  </si>
  <si>
    <t>Мероприятия  запланированы на 2 кв. 2018 г., (9 мая)</t>
  </si>
  <si>
    <t>Мероприятия  запланированы на 2 кв. 2018 г., (26 апреля)</t>
  </si>
  <si>
    <t>Наблюдается снижение численности выявленных детей-сирот и детей, оставшихся без попечения родителей</t>
  </si>
  <si>
    <t>Снизилось количество детей-сирот и детей, оставшихся без попечения родителей воспитывающихся в семьях, за счет достижения детьми возраста 18 лет</t>
  </si>
  <si>
    <t>В связи с вступлением в силу постановления правительства Белгородской области № 349-пп от 28.09.2015 года "Об организации оплаты коммунальных услуг, содержания и ремотна жилых помещений, закрепленных за детьми-сиротами, детьми, оставшимися без попечения родителей, и лицами из их числа"</t>
  </si>
  <si>
    <t>5.3.3.4.</t>
  </si>
  <si>
    <t>0</t>
  </si>
  <si>
    <t>5/82</t>
  </si>
  <si>
    <t xml:space="preserve">Исполнение планируется в  ноябре 2018 г. </t>
  </si>
  <si>
    <t>Исполнение планируется в 3 кв. 2018 г. ( День города)</t>
  </si>
  <si>
    <t xml:space="preserve">Исполнение планируется в  июне 2018 г. </t>
  </si>
  <si>
    <t>В 1 кв 2018 г. оборудование зданий и сооружений, инженерной инфраструктуры для потребностей инвалидов не производилось.</t>
  </si>
  <si>
    <t>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</si>
  <si>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 xml:space="preserve"> Количество учреждений культуры, оборудованных с учетом нужд инвалидов</t>
  </si>
  <si>
    <t>Мероприятие "Обеспечение создания специальных парковок, а также отдельных удобных парковочных мест на общих городских парковках"</t>
  </si>
  <si>
    <t>Количество специальных парковок, а также отдельных удобных парковочных мест на общих городских парковках для инвалидов</t>
  </si>
  <si>
    <t>Мероприятие "Формирование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населения"</t>
  </si>
  <si>
    <t>5.4.2.1.</t>
  </si>
  <si>
    <t>5.4.2.2.</t>
  </si>
  <si>
    <t>5.4.2.3.</t>
  </si>
  <si>
    <t>5.4.2.4.</t>
  </si>
  <si>
    <t>5.4.2.5.</t>
  </si>
  <si>
    <t>Количество учреждений, оборудованных с учетом нужд инвалидов</t>
  </si>
  <si>
    <t>Мероприятие "Приобретение медицинского диагностического и коррекционного оборудования для детей-инвалидов для общеобразовательных организаций Губкинского городского округа"</t>
  </si>
  <si>
    <t>5.4.2.6.</t>
  </si>
  <si>
    <t>5.4.2.7.</t>
  </si>
  <si>
    <t>5.4.2.8.</t>
  </si>
  <si>
    <t>5.4.2.9.</t>
  </si>
  <si>
    <t xml:space="preserve"> Основное мероприятие "Выплата единовременной адресной материальной помощи женщинам, находящимся в трудной жизненной ситуациии сохранившим беременность"  </t>
  </si>
  <si>
    <t>Количество женщин, получивших единовременную адресную материальную помощь, находящихся в трудной жизненной ситуации и сохранившим беременность</t>
  </si>
  <si>
    <t>5.1.38.</t>
  </si>
  <si>
    <t>5.1.39.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</si>
  <si>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</t>
  </si>
  <si>
    <t>Показатель будет исполнен в 4 квартале 2018 года</t>
  </si>
  <si>
    <t>Показатель будет исполнен в 3 квартале 2018 года</t>
  </si>
  <si>
    <t>Муниципальная программа "Формирование современной городской среды на территории Губкинского городского округа на 2018-2022 годы"</t>
  </si>
  <si>
    <t>Площадь благоустроенных общественных территорий</t>
  </si>
  <si>
    <t>Основное мероприятие 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</si>
  <si>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Количество благоустроенных дворовых территорий многоквартирных домов</t>
  </si>
  <si>
    <t>Основное мероприятие «Благоустройство общественных и иных территорий Губкинского городского округа»</t>
  </si>
  <si>
    <t>14.2.</t>
  </si>
  <si>
    <t>Количество благоустроенных иных территорий Губкинского городского округа</t>
  </si>
  <si>
    <t>Основное мероприятие«Поддержка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</si>
  <si>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3.1.9.</t>
  </si>
  <si>
    <t>Основное мероприятие 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субсидий""</t>
  </si>
  <si>
    <t>Основноме мероприятие "Конвертирование (преобразование) в форму электронного документа записей актов гражданского состояния"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</si>
  <si>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</si>
  <si>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</t>
  </si>
  <si>
    <t>Доля граждан, использующих механизм получения государственных и муниципальных услуг в электронной форме</t>
  </si>
  <si>
    <t>Доля граждан, удовлетворенных качеством предоставления государственных и муниципальных услуг, в том числе в МАУ «МФЦ»</t>
  </si>
  <si>
    <t>Доля граждан, использующих механизм получения государственных и муниципаль-ных услуг в электронной форме</t>
  </si>
  <si>
    <t>Доля муниципальных услуг, оказываемых в электронном виде, в общем количестве от числа муниципальных услуг, которые могут оказваться в электронном виде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</si>
  <si>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</si>
  <si>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</t>
  </si>
  <si>
    <t>Количество транспортных средств, информация о которых обрабатывается в системе спутникового мониторинга автотранспорта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</si>
  <si>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</t>
  </si>
  <si>
    <t>Доля защищенных по требованию безопасности информации АРМ сотрудников, обрабатывающих информацию ограниченного доступа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</si>
  <si>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</t>
  </si>
  <si>
    <t>Доля граждан, удовлетворенных качеством предоставления государственных и муниципальных услуг в МАУ МФЦ</t>
  </si>
  <si>
    <t>Количество заявителей, получивших услуги на площадке МАУ МФЦ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</si>
  <si>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</t>
  </si>
  <si>
    <t>Количество записей актов гражданского состояния, переведенных в форму электронного документа</t>
  </si>
  <si>
    <t>5*100/210=2,4                               Планировалось  28*100/927=3,0</t>
  </si>
  <si>
    <t xml:space="preserve">210*100000/117965=178,0     планировалось 937,0 (1116*100000/119100=937,0)                        </t>
  </si>
  <si>
    <t>0*100000/117965=0     2014 г - 21 погибший в ДТП, 2015г  -13, 2016г. -17 погибших.  Планировалось: 15,7 (19*100000/120577=15,7)</t>
  </si>
  <si>
    <t>20*100000/117965=17,0                            20 - количество ДТП, в которых пострадали люди.   2016 г - 80.,  В 2018 -20. Планировалось                                       84,8  (101*100000/119100=84,8)</t>
  </si>
  <si>
    <t>20 - количество ДТП, в которых пострадали люди.    2017 г. -123</t>
  </si>
  <si>
    <t>В первом квартале 2018 года мероприятия не проводились "Зеленый огонек" "Безопасное колесо"</t>
  </si>
  <si>
    <t>589,8 руб.  - стоимость работ по заключенным контрактам за истекший период. 25475,0 руб. - план на 2018 г.  25475,0*100/589,8=4,3%</t>
  </si>
  <si>
    <t>По плану на год 821,0 тыс. руб. Израсходовано 115,1 тыс. руб.             115,1*100/821,0= 14,0</t>
  </si>
  <si>
    <t xml:space="preserve">(165+320)*100000/117965=411,1             165 - с диагнозом "наркомания",            320- немедицинское потребление наркотиков.        Планировалось:   524*100000/119122=439,8
                                                           </t>
  </si>
  <si>
    <t>19*100/26=73,1         26 - снято, из них по положительным - 19</t>
  </si>
  <si>
    <t xml:space="preserve">26 - поставлено на учет                              11 - организован досуг.   26-11=15 Увеличили охват на 15 человек после постановк.   </t>
  </si>
  <si>
    <t>На учете состоит 56 подросткоа, из них 46 охвачены организованными формами досуга. 46*100/56=82,10</t>
  </si>
  <si>
    <t>оператор ЕДДС -  вакансия</t>
  </si>
  <si>
    <t>Количество проведенных мероприятий (фестивалей, акций, конкурсов), направленных на формирование межнациональной толерантности, пропаганду единства российской нации</t>
  </si>
  <si>
    <t>За 1 кв 2018 г. оборудование зданий и сооружений инженерной инфраструктуры для потребностей инвалидов не производилось</t>
  </si>
  <si>
    <t>Основное мероприятие Мероприятия по обеспечению антитеррористической защищенности и безопасности муниципальных учреждений и мест с массовым пребыванием граждан»</t>
  </si>
  <si>
    <t>Доля муниципальных учреждений, оснащенных состемой видео-наблюдения</t>
  </si>
  <si>
    <t>Выдача проездных билетов будет производиться с 1 сентября 2018 года.</t>
  </si>
  <si>
    <t>По плану 34 школы+42 детских сада, факт: 33+18=51/76=67,1 %</t>
  </si>
  <si>
    <t>Форма 2 сводная "Сведения о достижении значений целевых показателей муниципальных программ Губкинского городского округа за  1 полугодие 2018 года"</t>
  </si>
  <si>
    <t>Форма 4 сводная. "Сведения о ресурсном обеспечении муниципальных программ Губкинского городского округа за 1 полугодие 2018 года"</t>
  </si>
  <si>
    <t xml:space="preserve">1*100000/117965=0,84     2014 г - 21 погибший в ДТП, 2015г  -13, 2016г. -17 погибших.  Планировалось: 15,7 (19*100000/120577=15,7) В 2018 -1 погиб </t>
  </si>
  <si>
    <t xml:space="preserve">455*100000/117965=385,7,  планировалось 936,0                   </t>
  </si>
  <si>
    <t>6*100/455=1,3                              Планировалось  28*100/927=3,0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</si>
  <si>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</si>
  <si>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Количество приоритетных объектов и услуг в приоритетных сферах жизнедеятельности инвалидов и других маломобильных групп населения</t>
  </si>
  <si>
    <t>Мероприятие «Реконструкция и капитальный ремонт  учреждений образования»</t>
  </si>
  <si>
    <r>
      <t>Основное мероприятие «Создание в общеобразовательных организациях, расположенных в сельской местности, условий для занятия физической культурой и спортом за счет средств бюджета городского округа</t>
    </r>
    <r>
      <rPr>
        <b/>
        <sz val="12"/>
        <rFont val="Calibri"/>
        <family val="2"/>
        <charset val="204"/>
      </rPr>
      <t>»</t>
    </r>
  </si>
  <si>
    <t>2.2.9.</t>
  </si>
  <si>
    <t>Основное мероприятие "Мероприятия по выявлению, развитию и поддержке одаренных детей"</t>
  </si>
  <si>
    <t>Среднесписочная численность работающих в малом и среднем бизнесе составляет 13501 человек.
Численность занятых в экономике ГГО - 45380 человек.</t>
  </si>
  <si>
    <t>23-25 мая 2018 года в рамках XIV Белгородского форума «Малый и средний бизнес Белгородчины» прошла выставка "Малый и средний бизнес. Инновации. Инвестиции. Нанотехнологии. Бизнес для бизнеса", в которой приняли участие 
ИП Польской А.В., ИП Помельников И.Н., Портных Л.И.</t>
  </si>
  <si>
    <t>25 мая 2018 года было проведено торжественное мероприятие, посвященное Дню российского предпринимательства. Подведены итоги муниципального конкурса  «Губкинский предприниматель», в ходе которого были отмечены наиболее отличившиеся представители предпринимательства Губкинского городского округа.</t>
  </si>
  <si>
    <t>Проведение обучающего семинара запланировано 
на сентябрь 2018 года</t>
  </si>
  <si>
    <t>Доля занятых в малом и среднем бизнесе, включая ИП, в общей численности занятых</t>
  </si>
  <si>
    <t>Основное мероприятие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</si>
  <si>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Основное мероприятие "Поддержка отрасли культуры (на государственную поддержку лучших сельских учреждений культуры)"</t>
  </si>
  <si>
    <t>Основное мероприятие  «Мероприятия, направленные на мотивацию к здоровому образу жизни»</t>
  </si>
  <si>
    <t>По состоянию на 01.07.2018 года  заключен 31 договор аренды на объекты нежилого муниципального фонда, в том числе 5 договоров аренды  объектов нежилого муниципального фонда, ранее неиспользуемых.</t>
  </si>
  <si>
    <t xml:space="preserve">Доходы от реализации муниципального имущества  с учетом преимущественного права арендаторов, в соответствии с Федеральным законом  № 159-ФЗ </t>
  </si>
  <si>
    <t>По состоянию на 01.07.2018 г. заключено 231 новых договоров аренды земельных участков, годовой размер арендной платы составляет 3901,4 тыс.руб., кроме того получено 1167 тыс.руб. по неосновательному обогащению за пользование земельными участками</t>
  </si>
  <si>
    <t>Заключены договоры аренды муниципального имущества 5 пустующих муниципальных помещений общей площадью 1889 кв.м</t>
  </si>
  <si>
    <t xml:space="preserve">В 1 полугодии 2018 года поступило 1 обращение субъекта малого и среднего предпринимательства  по выкупу арендуемого имущества </t>
  </si>
  <si>
    <t>План годовой - 150000 услуг, факт 1 полугодия - 89882.</t>
  </si>
  <si>
    <t>Проводятся торги на определение подрядной организации для  проведения ремонта ГТС. В 3 квартале будут заключены муниципальные контракты</t>
  </si>
  <si>
    <t>Заключено 11 договоров купли-продажи земельных участков</t>
  </si>
  <si>
    <t>73- выездные проверки, 109 актов обследования придоржных лесополос, мониторинг земель сельхозназначения по территориальным администрациям - 5 актов</t>
  </si>
  <si>
    <t>проверки муниципальных предприятий, учреждений, а также объектов муниципальной собственности, сданных в аренду или переданных в безвозмездное пользование</t>
  </si>
  <si>
    <t>показатель годовой</t>
  </si>
  <si>
    <t>Заключены муниципальные контракты по 5 дворовым территориям. Работы по благоустройству дворовых территорий планируется завершить до 25 сентября 2018 года.</t>
  </si>
  <si>
    <t>Благоустройство общественных территорий в 2018 году не запланировано.</t>
  </si>
  <si>
    <t>Работу планируется выполнить в 3 квартале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</si>
</sst>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#,##0_ ;\-#,##0\ "/>
    <numFmt numFmtId="169" formatCode="#,##0.0_ ;\-#,##0.0\ 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5" borderId="0" xfId="0" applyNumberFormat="1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1" xfId="13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13" applyNumberFormat="1" applyFont="1" applyFill="1" applyBorder="1" applyAlignment="1">
      <alignment horizontal="center" vertical="center"/>
    </xf>
    <xf numFmtId="4" fontId="3" fillId="4" borderId="1" xfId="1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4" fontId="5" fillId="7" borderId="1" xfId="13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left" vertical="center" wrapText="1"/>
    </xf>
    <xf numFmtId="165" fontId="5" fillId="7" borderId="1" xfId="0" applyNumberFormat="1" applyFont="1" applyFill="1" applyBorder="1" applyAlignment="1">
      <alignment horizontal="center" vertical="center" wrapText="1"/>
    </xf>
    <xf numFmtId="4" fontId="5" fillId="7" borderId="1" xfId="1" applyNumberFormat="1" applyFont="1" applyFill="1" applyBorder="1" applyAlignment="1">
      <alignment horizontal="center" vertical="center"/>
    </xf>
    <xf numFmtId="4" fontId="5" fillId="7" borderId="1" xfId="6" applyNumberFormat="1" applyFont="1" applyFill="1" applyBorder="1" applyAlignment="1" applyProtection="1">
      <alignment horizontal="center" vertical="center" wrapText="1"/>
    </xf>
    <xf numFmtId="4" fontId="5" fillId="7" borderId="1" xfId="1" applyNumberFormat="1" applyFont="1" applyFill="1" applyBorder="1" applyAlignment="1" applyProtection="1">
      <alignment horizontal="center" vertical="center" wrapText="1"/>
    </xf>
    <xf numFmtId="4" fontId="5" fillId="7" borderId="1" xfId="10" applyNumberFormat="1" applyFont="1" applyFill="1" applyBorder="1" applyAlignment="1" applyProtection="1">
      <alignment horizontal="center" vertical="center" wrapText="1"/>
    </xf>
    <xf numFmtId="4" fontId="5" fillId="7" borderId="1" xfId="2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>
      <alignment horizontal="left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" fontId="7" fillId="7" borderId="1" xfId="13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8" fillId="0" borderId="1" xfId="13" applyNumberFormat="1" applyFont="1" applyFill="1" applyBorder="1" applyAlignment="1">
      <alignment horizontal="center" vertical="center" wrapText="1"/>
    </xf>
    <xf numFmtId="4" fontId="3" fillId="0" borderId="3" xfId="13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9" fontId="3" fillId="0" borderId="1" xfId="13" applyNumberFormat="1" applyFont="1" applyFill="1" applyBorder="1" applyAlignment="1">
      <alignment horizontal="center" vertical="center"/>
    </xf>
    <xf numFmtId="165" fontId="3" fillId="0" borderId="1" xfId="1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49" fontId="3" fillId="4" borderId="1" xfId="3" applyNumberFormat="1" applyFont="1" applyFill="1" applyBorder="1" applyAlignment="1">
      <alignment horizontal="center" vertical="center" wrapText="1"/>
    </xf>
    <xf numFmtId="1" fontId="3" fillId="4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center" vertical="center"/>
    </xf>
    <xf numFmtId="165" fontId="5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/>
    </xf>
    <xf numFmtId="0" fontId="19" fillId="0" borderId="1" xfId="0" applyNumberFormat="1" applyFont="1" applyFill="1" applyBorder="1" applyAlignment="1">
      <alignment horizontal="justify" vertical="center"/>
    </xf>
    <xf numFmtId="0" fontId="19" fillId="0" borderId="1" xfId="0" applyFont="1" applyFill="1" applyBorder="1" applyAlignment="1">
      <alignment horizontal="justify" vertical="center" wrapText="1"/>
    </xf>
    <xf numFmtId="0" fontId="19" fillId="0" borderId="1" xfId="0" applyNumberFormat="1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3" fillId="0" borderId="1" xfId="13" applyFont="1" applyFill="1" applyBorder="1" applyAlignment="1">
      <alignment horizontal="center" vertical="center" wrapText="1"/>
    </xf>
    <xf numFmtId="167" fontId="3" fillId="4" borderId="1" xfId="1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vertical="center" wrapText="1"/>
    </xf>
    <xf numFmtId="165" fontId="3" fillId="4" borderId="1" xfId="12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168" fontId="3" fillId="0" borderId="1" xfId="13" applyNumberFormat="1" applyFont="1" applyFill="1" applyBorder="1" applyAlignment="1">
      <alignment horizontal="center" vertical="center" wrapText="1"/>
    </xf>
    <xf numFmtId="169" fontId="3" fillId="0" borderId="1" xfId="12" applyNumberFormat="1" applyFont="1" applyFill="1" applyBorder="1" applyAlignment="1">
      <alignment horizontal="center" vertical="center" wrapText="1"/>
    </xf>
    <xf numFmtId="167" fontId="3" fillId="0" borderId="1" xfId="12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/>
    </xf>
    <xf numFmtId="2" fontId="11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justify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vertical="center" wrapText="1"/>
    </xf>
    <xf numFmtId="3" fontId="3" fillId="4" borderId="1" xfId="3" applyNumberFormat="1" applyFont="1" applyFill="1" applyBorder="1" applyAlignment="1">
      <alignment horizontal="center" vertical="center" wrapText="1"/>
    </xf>
    <xf numFmtId="165" fontId="3" fillId="4" borderId="1" xfId="3" applyNumberFormat="1" applyFont="1" applyFill="1" applyBorder="1" applyAlignment="1">
      <alignment horizontal="center" vertical="center" wrapText="1"/>
    </xf>
    <xf numFmtId="2" fontId="3" fillId="4" borderId="1" xfId="3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justify" vertical="center" wrapText="1"/>
    </xf>
    <xf numFmtId="0" fontId="3" fillId="2" borderId="1" xfId="3" applyFont="1" applyFill="1" applyBorder="1" applyAlignment="1">
      <alignment horizontal="left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65" fontId="17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1" fillId="4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" fontId="7" fillId="10" borderId="1" xfId="13" applyNumberFormat="1" applyFont="1" applyFill="1" applyBorder="1" applyAlignment="1">
      <alignment horizontal="center" vertical="center" wrapText="1"/>
    </xf>
    <xf numFmtId="4" fontId="5" fillId="10" borderId="1" xfId="13" applyNumberFormat="1" applyFont="1" applyFill="1" applyBorder="1" applyAlignment="1">
      <alignment horizontal="center" vertical="center" wrapText="1"/>
    </xf>
    <xf numFmtId="4" fontId="5" fillId="10" borderId="1" xfId="10" applyNumberFormat="1" applyFont="1" applyFill="1" applyBorder="1" applyAlignment="1" applyProtection="1">
      <alignment horizontal="center" vertical="center" wrapText="1"/>
    </xf>
    <xf numFmtId="4" fontId="5" fillId="10" borderId="1" xfId="1" applyNumberFormat="1" applyFont="1" applyFill="1" applyBorder="1" applyAlignment="1" applyProtection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top"/>
    </xf>
    <xf numFmtId="165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5" fontId="5" fillId="10" borderId="1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left" vertical="center" wrapText="1"/>
    </xf>
    <xf numFmtId="2" fontId="5" fillId="10" borderId="1" xfId="0" applyNumberFormat="1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10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7" applyNumberFormat="1" applyFont="1" applyFill="1" applyBorder="1" applyAlignment="1" applyProtection="1">
      <alignment horizontal="center" vertical="center" wrapText="1"/>
    </xf>
    <xf numFmtId="4" fontId="3" fillId="0" borderId="1" xfId="9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7" borderId="1" xfId="3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5" fillId="4" borderId="5" xfId="3" applyFont="1" applyFill="1" applyBorder="1" applyAlignment="1">
      <alignment horizontal="left" vertical="center" wrapText="1"/>
    </xf>
    <xf numFmtId="0" fontId="5" fillId="4" borderId="6" xfId="3" applyFont="1" applyFill="1" applyBorder="1" applyAlignment="1">
      <alignment horizontal="left" vertical="center" wrapText="1"/>
    </xf>
    <xf numFmtId="0" fontId="5" fillId="4" borderId="4" xfId="3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left" vertical="center" wrapText="1"/>
    </xf>
    <xf numFmtId="4" fontId="5" fillId="9" borderId="1" xfId="0" applyNumberFormat="1" applyFont="1" applyFill="1" applyBorder="1" applyAlignment="1">
      <alignment horizontal="left"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6" fontId="5" fillId="3" borderId="3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4" fontId="7" fillId="10" borderId="1" xfId="0" applyNumberFormat="1" applyFont="1" applyFill="1" applyBorder="1" applyAlignment="1">
      <alignment horizontal="center" vertical="center" wrapText="1"/>
    </xf>
    <xf numFmtId="4" fontId="7" fillId="10" borderId="1" xfId="0" applyNumberFormat="1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7" xfId="0" applyFont="1" applyFill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horizontal="left" vertical="center" wrapText="1" shrinkToFi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3" fontId="5" fillId="10" borderId="1" xfId="0" applyNumberFormat="1" applyFont="1" applyFill="1" applyBorder="1" applyAlignment="1">
      <alignment horizontal="center" vertical="center" wrapText="1" shrinkToFit="1"/>
    </xf>
    <xf numFmtId="4" fontId="5" fillId="1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4" fontId="5" fillId="10" borderId="5" xfId="0" applyNumberFormat="1" applyFont="1" applyFill="1" applyBorder="1" applyAlignment="1">
      <alignment horizontal="left" vertical="center" wrapText="1"/>
    </xf>
    <xf numFmtId="4" fontId="5" fillId="7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" fontId="5" fillId="10" borderId="3" xfId="0" applyNumberFormat="1" applyFont="1" applyFill="1" applyBorder="1" applyAlignment="1">
      <alignment horizontal="left" vertical="center" wrapText="1"/>
    </xf>
    <xf numFmtId="4" fontId="5" fillId="10" borderId="7" xfId="0" applyNumberFormat="1" applyFont="1" applyFill="1" applyBorder="1" applyAlignment="1">
      <alignment horizontal="left" vertical="center" wrapText="1"/>
    </xf>
    <xf numFmtId="4" fontId="5" fillId="10" borderId="2" xfId="0" applyNumberFormat="1" applyFont="1" applyFill="1" applyBorder="1" applyAlignment="1">
      <alignment horizontal="left" vertical="center" wrapText="1"/>
    </xf>
    <xf numFmtId="4" fontId="5" fillId="10" borderId="3" xfId="0" applyNumberFormat="1" applyFont="1" applyFill="1" applyBorder="1" applyAlignment="1">
      <alignment horizontal="center" vertical="center" wrapText="1"/>
    </xf>
    <xf numFmtId="4" fontId="5" fillId="10" borderId="7" xfId="0" applyNumberFormat="1" applyFont="1" applyFill="1" applyBorder="1" applyAlignment="1">
      <alignment horizontal="center" vertical="center" wrapText="1"/>
    </xf>
    <xf numFmtId="4" fontId="5" fillId="10" borderId="2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CCFFCC"/>
      <color rgb="FF2FF141"/>
      <color rgb="FFFFCCFF"/>
      <color rgb="FFBDFA26"/>
      <color rgb="FF28F86D"/>
      <color rgb="FFFFFFCC"/>
      <color rgb="FF4EFA26"/>
      <color rgb="FF39E75A"/>
      <color rgb="FFCC99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U856"/>
  <sheetViews>
    <sheetView tabSelected="1" zoomScale="75" zoomScaleNormal="75" zoomScaleSheetLayoutView="71" workbookViewId="0">
      <pane xSplit="1" ySplit="6" topLeftCell="C827" activePane="bottomRight" state="frozen"/>
      <selection pane="topRight" activeCell="B1" sqref="B1"/>
      <selection pane="bottomLeft" activeCell="A7" sqref="A7"/>
      <selection pane="bottomRight" activeCell="G793" sqref="G793"/>
    </sheetView>
  </sheetViews>
  <sheetFormatPr defaultRowHeight="15.75" outlineLevelRow="1" x14ac:dyDescent="0.2"/>
  <cols>
    <col min="1" max="1" width="9.7109375" style="85" customWidth="1"/>
    <col min="2" max="2" width="65.85546875" style="284" customWidth="1"/>
    <col min="3" max="3" width="21.85546875" style="1" customWidth="1"/>
    <col min="4" max="4" width="16.7109375" style="1" customWidth="1"/>
    <col min="5" max="5" width="14.5703125" style="1" customWidth="1"/>
    <col min="6" max="6" width="11.7109375" style="1" customWidth="1"/>
    <col min="7" max="7" width="13.28515625" style="1" customWidth="1"/>
    <col min="8" max="8" width="16.5703125" style="1" customWidth="1"/>
    <col min="9" max="9" width="58.28515625" style="2" customWidth="1"/>
    <col min="10" max="73" width="9.140625" style="90"/>
    <col min="74" max="16384" width="9.140625" style="1"/>
  </cols>
  <sheetData>
    <row r="2" spans="1:73" x14ac:dyDescent="0.2">
      <c r="A2" s="381" t="s">
        <v>1442</v>
      </c>
      <c r="B2" s="381"/>
      <c r="C2" s="381"/>
      <c r="D2" s="381"/>
      <c r="E2" s="381"/>
      <c r="F2" s="381"/>
      <c r="G2" s="381"/>
      <c r="H2" s="381"/>
      <c r="I2" s="381"/>
    </row>
    <row r="3" spans="1:73" x14ac:dyDescent="0.2">
      <c r="A3" s="165"/>
      <c r="B3" s="178"/>
      <c r="C3" s="167"/>
      <c r="D3" s="167"/>
      <c r="E3" s="167"/>
      <c r="F3" s="167"/>
      <c r="G3" s="167"/>
      <c r="H3" s="167"/>
      <c r="I3" s="36"/>
    </row>
    <row r="4" spans="1:73" x14ac:dyDescent="0.2">
      <c r="A4" s="381" t="s">
        <v>0</v>
      </c>
      <c r="B4" s="340" t="s">
        <v>3</v>
      </c>
      <c r="C4" s="381" t="s">
        <v>4</v>
      </c>
      <c r="D4" s="381" t="s">
        <v>5</v>
      </c>
      <c r="E4" s="381" t="s">
        <v>6</v>
      </c>
      <c r="F4" s="381"/>
      <c r="G4" s="381"/>
      <c r="H4" s="381"/>
      <c r="I4" s="382" t="s">
        <v>7</v>
      </c>
    </row>
    <row r="5" spans="1:73" x14ac:dyDescent="0.2">
      <c r="A5" s="381"/>
      <c r="B5" s="340"/>
      <c r="C5" s="381"/>
      <c r="D5" s="381"/>
      <c r="E5" s="381" t="s">
        <v>8</v>
      </c>
      <c r="F5" s="381" t="s">
        <v>9</v>
      </c>
      <c r="G5" s="381"/>
      <c r="H5" s="381"/>
      <c r="I5" s="382"/>
    </row>
    <row r="6" spans="1:73" ht="56.25" customHeight="1" x14ac:dyDescent="0.2">
      <c r="A6" s="381"/>
      <c r="B6" s="340"/>
      <c r="C6" s="381"/>
      <c r="D6" s="381"/>
      <c r="E6" s="381"/>
      <c r="F6" s="165" t="s">
        <v>10</v>
      </c>
      <c r="G6" s="165" t="s">
        <v>11</v>
      </c>
      <c r="H6" s="165" t="s">
        <v>12</v>
      </c>
      <c r="I6" s="382"/>
    </row>
    <row r="7" spans="1:73" ht="13.5" customHeight="1" x14ac:dyDescent="0.2">
      <c r="A7" s="322">
        <v>1</v>
      </c>
      <c r="B7" s="322">
        <v>2</v>
      </c>
      <c r="C7" s="322">
        <v>3</v>
      </c>
      <c r="D7" s="322">
        <v>4</v>
      </c>
      <c r="E7" s="322">
        <v>5</v>
      </c>
      <c r="F7" s="322">
        <v>6</v>
      </c>
      <c r="G7" s="322">
        <v>7</v>
      </c>
      <c r="H7" s="322">
        <v>8</v>
      </c>
      <c r="I7" s="322">
        <v>9</v>
      </c>
    </row>
    <row r="8" spans="1:73" ht="28.5" customHeight="1" x14ac:dyDescent="0.2">
      <c r="A8" s="306">
        <v>1</v>
      </c>
      <c r="B8" s="346" t="s">
        <v>13</v>
      </c>
      <c r="C8" s="346"/>
      <c r="D8" s="346"/>
      <c r="E8" s="346"/>
      <c r="F8" s="346"/>
      <c r="G8" s="346"/>
      <c r="H8" s="346"/>
      <c r="I8" s="346"/>
    </row>
    <row r="9" spans="1:73" s="62" customFormat="1" ht="31.5" x14ac:dyDescent="0.2">
      <c r="A9" s="127" t="s">
        <v>14</v>
      </c>
      <c r="B9" s="179" t="s">
        <v>15</v>
      </c>
      <c r="C9" s="175" t="s">
        <v>16</v>
      </c>
      <c r="D9" s="175" t="s">
        <v>17</v>
      </c>
      <c r="E9" s="180">
        <v>60</v>
      </c>
      <c r="F9" s="175">
        <v>60</v>
      </c>
      <c r="G9" s="180">
        <v>60</v>
      </c>
      <c r="H9" s="3">
        <f t="shared" ref="H9:H14" si="0">G9/F9*100-100</f>
        <v>0</v>
      </c>
      <c r="I9" s="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</row>
    <row r="10" spans="1:73" s="62" customFormat="1" ht="30.75" customHeight="1" x14ac:dyDescent="0.2">
      <c r="A10" s="127" t="s">
        <v>18</v>
      </c>
      <c r="B10" s="179" t="s">
        <v>19</v>
      </c>
      <c r="C10" s="175" t="s">
        <v>16</v>
      </c>
      <c r="D10" s="175" t="s">
        <v>21</v>
      </c>
      <c r="E10" s="3">
        <v>763</v>
      </c>
      <c r="F10" s="28">
        <v>936</v>
      </c>
      <c r="G10" s="3">
        <v>385.7</v>
      </c>
      <c r="H10" s="3">
        <f t="shared" si="0"/>
        <v>-58.792735042735046</v>
      </c>
      <c r="I10" s="300" t="s">
        <v>1445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</row>
    <row r="11" spans="1:73" s="62" customFormat="1" ht="55.5" customHeight="1" x14ac:dyDescent="0.2">
      <c r="A11" s="127" t="s">
        <v>22</v>
      </c>
      <c r="B11" s="179" t="s">
        <v>23</v>
      </c>
      <c r="C11" s="175" t="s">
        <v>20</v>
      </c>
      <c r="D11" s="175" t="s">
        <v>21</v>
      </c>
      <c r="E11" s="3">
        <v>4.2</v>
      </c>
      <c r="F11" s="175">
        <v>15.7</v>
      </c>
      <c r="G11" s="299">
        <v>0.84</v>
      </c>
      <c r="H11" s="299">
        <f t="shared" si="0"/>
        <v>-94.649681528662427</v>
      </c>
      <c r="I11" s="182" t="s">
        <v>1444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</row>
    <row r="12" spans="1:73" s="62" customFormat="1" ht="97.5" customHeight="1" x14ac:dyDescent="0.2">
      <c r="A12" s="128">
        <v>4</v>
      </c>
      <c r="B12" s="179" t="s">
        <v>24</v>
      </c>
      <c r="C12" s="175" t="s">
        <v>16</v>
      </c>
      <c r="D12" s="175" t="s">
        <v>17</v>
      </c>
      <c r="E12" s="3">
        <v>2.8</v>
      </c>
      <c r="F12" s="28">
        <v>80</v>
      </c>
      <c r="G12" s="3">
        <v>80</v>
      </c>
      <c r="H12" s="3">
        <f t="shared" si="0"/>
        <v>0</v>
      </c>
      <c r="I12" s="298" t="s">
        <v>1265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</row>
    <row r="13" spans="1:73" s="62" customFormat="1" ht="31.5" x14ac:dyDescent="0.2">
      <c r="A13" s="128">
        <v>5</v>
      </c>
      <c r="B13" s="179" t="s">
        <v>25</v>
      </c>
      <c r="C13" s="175" t="s">
        <v>20</v>
      </c>
      <c r="D13" s="175" t="s">
        <v>17</v>
      </c>
      <c r="E13" s="3">
        <v>2.8</v>
      </c>
      <c r="F13" s="28">
        <v>3</v>
      </c>
      <c r="G13" s="299">
        <v>1.3</v>
      </c>
      <c r="H13" s="299">
        <f t="shared" si="0"/>
        <v>-56.666666666666664</v>
      </c>
      <c r="I13" s="181" t="s">
        <v>1446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</row>
    <row r="14" spans="1:73" s="62" customFormat="1" ht="22.5" customHeight="1" x14ac:dyDescent="0.2">
      <c r="A14" s="129">
        <v>6</v>
      </c>
      <c r="B14" s="179" t="s">
        <v>26</v>
      </c>
      <c r="C14" s="175"/>
      <c r="D14" s="175"/>
      <c r="E14" s="180">
        <v>76</v>
      </c>
      <c r="F14" s="175">
        <v>88</v>
      </c>
      <c r="G14" s="300">
        <v>35</v>
      </c>
      <c r="H14" s="299">
        <f t="shared" si="0"/>
        <v>-60.227272727272727</v>
      </c>
      <c r="I14" s="179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</row>
    <row r="15" spans="1:73" s="62" customFormat="1" ht="39.75" customHeight="1" x14ac:dyDescent="0.2">
      <c r="A15" s="164" t="s">
        <v>27</v>
      </c>
      <c r="B15" s="362" t="s">
        <v>1015</v>
      </c>
      <c r="C15" s="362"/>
      <c r="D15" s="362"/>
      <c r="E15" s="362"/>
      <c r="F15" s="362"/>
      <c r="G15" s="362"/>
      <c r="H15" s="362"/>
      <c r="I15" s="362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</row>
    <row r="16" spans="1:73" s="62" customFormat="1" ht="31.5" customHeight="1" x14ac:dyDescent="0.2">
      <c r="A16" s="129">
        <v>1</v>
      </c>
      <c r="B16" s="179" t="s">
        <v>19</v>
      </c>
      <c r="C16" s="175" t="s">
        <v>20</v>
      </c>
      <c r="D16" s="175" t="s">
        <v>21</v>
      </c>
      <c r="E16" s="3">
        <v>763</v>
      </c>
      <c r="F16" s="28">
        <v>936</v>
      </c>
      <c r="G16" s="3">
        <v>178.1</v>
      </c>
      <c r="H16" s="3">
        <f>G16/F16*100-100</f>
        <v>-80.972222222222229</v>
      </c>
      <c r="I16" s="183" t="s">
        <v>1424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</row>
    <row r="17" spans="1:73" s="62" customFormat="1" ht="66" customHeight="1" x14ac:dyDescent="0.2">
      <c r="A17" s="129">
        <v>2</v>
      </c>
      <c r="B17" s="179" t="s">
        <v>28</v>
      </c>
      <c r="C17" s="175" t="s">
        <v>20</v>
      </c>
      <c r="D17" s="175" t="s">
        <v>21</v>
      </c>
      <c r="E17" s="3">
        <v>103.7</v>
      </c>
      <c r="F17" s="175">
        <v>84.8</v>
      </c>
      <c r="G17" s="3">
        <v>17</v>
      </c>
      <c r="H17" s="3">
        <f>G17/F17*100-100</f>
        <v>-79.952830188679243</v>
      </c>
      <c r="I17" s="184" t="s">
        <v>1426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</row>
    <row r="18" spans="1:73" s="62" customFormat="1" ht="54" customHeight="1" x14ac:dyDescent="0.2">
      <c r="A18" s="129">
        <v>3</v>
      </c>
      <c r="B18" s="179" t="s">
        <v>23</v>
      </c>
      <c r="C18" s="175" t="s">
        <v>20</v>
      </c>
      <c r="D18" s="175" t="s">
        <v>21</v>
      </c>
      <c r="E18" s="3">
        <v>4.2</v>
      </c>
      <c r="F18" s="175">
        <v>15.7</v>
      </c>
      <c r="G18" s="3">
        <v>0</v>
      </c>
      <c r="H18" s="3">
        <f>G18/F18*100-100</f>
        <v>-100</v>
      </c>
      <c r="I18" s="184" t="s">
        <v>1425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</row>
    <row r="19" spans="1:73" s="62" customFormat="1" x14ac:dyDescent="0.2">
      <c r="A19" s="130" t="s">
        <v>29</v>
      </c>
      <c r="B19" s="367" t="s">
        <v>30</v>
      </c>
      <c r="C19" s="368"/>
      <c r="D19" s="368"/>
      <c r="E19" s="368"/>
      <c r="F19" s="368"/>
      <c r="G19" s="368"/>
      <c r="H19" s="368"/>
      <c r="I19" s="18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</row>
    <row r="20" spans="1:73" s="62" customFormat="1" ht="48" customHeight="1" x14ac:dyDescent="0.2">
      <c r="A20" s="175">
        <v>1</v>
      </c>
      <c r="B20" s="179" t="s">
        <v>31</v>
      </c>
      <c r="C20" s="4" t="s">
        <v>16</v>
      </c>
      <c r="D20" s="175" t="s">
        <v>17</v>
      </c>
      <c r="E20" s="180">
        <v>60</v>
      </c>
      <c r="F20" s="180">
        <v>60</v>
      </c>
      <c r="G20" s="180">
        <v>60</v>
      </c>
      <c r="H20" s="3">
        <f>G20/F20*100-100</f>
        <v>0</v>
      </c>
      <c r="I20" s="183" t="s">
        <v>1266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</row>
    <row r="21" spans="1:73" s="62" customFormat="1" ht="36.75" customHeight="1" x14ac:dyDescent="0.2">
      <c r="A21" s="175">
        <v>2</v>
      </c>
      <c r="B21" s="179" t="s">
        <v>32</v>
      </c>
      <c r="C21" s="4" t="s">
        <v>16</v>
      </c>
      <c r="D21" s="175" t="s">
        <v>21</v>
      </c>
      <c r="E21" s="180">
        <v>30</v>
      </c>
      <c r="F21" s="180">
        <v>36</v>
      </c>
      <c r="G21" s="180">
        <v>35</v>
      </c>
      <c r="H21" s="3">
        <f>G21/F21*100-100</f>
        <v>-2.7777777777777857</v>
      </c>
      <c r="I21" s="179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</row>
    <row r="22" spans="1:73" s="62" customFormat="1" x14ac:dyDescent="0.2">
      <c r="A22" s="130" t="s">
        <v>33</v>
      </c>
      <c r="B22" s="367" t="s">
        <v>34</v>
      </c>
      <c r="C22" s="368"/>
      <c r="D22" s="368"/>
      <c r="E22" s="368"/>
      <c r="F22" s="368"/>
      <c r="G22" s="368"/>
      <c r="H22" s="368"/>
      <c r="I22" s="18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</row>
    <row r="23" spans="1:73" s="62" customFormat="1" ht="54" customHeight="1" x14ac:dyDescent="0.2">
      <c r="A23" s="175">
        <v>1</v>
      </c>
      <c r="B23" s="179" t="s">
        <v>35</v>
      </c>
      <c r="C23" s="4" t="s">
        <v>16</v>
      </c>
      <c r="D23" s="131" t="s">
        <v>17</v>
      </c>
      <c r="E23" s="180">
        <v>95</v>
      </c>
      <c r="F23" s="180">
        <v>95</v>
      </c>
      <c r="G23" s="180">
        <v>95</v>
      </c>
      <c r="H23" s="180">
        <f>G23/F23*100-100</f>
        <v>0</v>
      </c>
      <c r="I23" s="186" t="s">
        <v>1267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</row>
    <row r="24" spans="1:73" s="62" customFormat="1" ht="33.75" customHeight="1" x14ac:dyDescent="0.2">
      <c r="A24" s="175">
        <v>2</v>
      </c>
      <c r="B24" s="179" t="s">
        <v>36</v>
      </c>
      <c r="C24" s="175" t="s">
        <v>20</v>
      </c>
      <c r="D24" s="131" t="s">
        <v>21</v>
      </c>
      <c r="E24" s="180">
        <v>123</v>
      </c>
      <c r="F24" s="180">
        <v>101</v>
      </c>
      <c r="G24" s="180">
        <v>20</v>
      </c>
      <c r="H24" s="3">
        <f>G24/F24*100-100</f>
        <v>-80.198019801980195</v>
      </c>
      <c r="I24" s="186" t="s">
        <v>1427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</row>
    <row r="25" spans="1:73" s="62" customFormat="1" ht="47.25" hidden="1" customHeight="1" outlineLevel="1" x14ac:dyDescent="0.2">
      <c r="A25" s="168" t="s">
        <v>37</v>
      </c>
      <c r="B25" s="104" t="s">
        <v>1037</v>
      </c>
      <c r="C25" s="104"/>
      <c r="D25" s="187"/>
      <c r="E25" s="170"/>
      <c r="F25" s="170"/>
      <c r="G25" s="170"/>
      <c r="H25" s="170"/>
      <c r="I25" s="188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</row>
    <row r="26" spans="1:73" s="62" customFormat="1" ht="24.75" hidden="1" customHeight="1" outlineLevel="1" x14ac:dyDescent="0.2">
      <c r="A26" s="170">
        <v>1</v>
      </c>
      <c r="B26" s="189" t="s">
        <v>38</v>
      </c>
      <c r="C26" s="170" t="s">
        <v>16</v>
      </c>
      <c r="D26" s="187" t="s">
        <v>39</v>
      </c>
      <c r="E26" s="170"/>
      <c r="F26" s="170"/>
      <c r="G26" s="170"/>
      <c r="H26" s="190" t="e">
        <f>G26/F26*100-100</f>
        <v>#DIV/0!</v>
      </c>
      <c r="I26" s="191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</row>
    <row r="27" spans="1:73" s="62" customFormat="1" ht="47.25" hidden="1" customHeight="1" outlineLevel="1" x14ac:dyDescent="0.2">
      <c r="A27" s="168" t="s">
        <v>40</v>
      </c>
      <c r="B27" s="104" t="s">
        <v>41</v>
      </c>
      <c r="C27" s="104"/>
      <c r="D27" s="187"/>
      <c r="E27" s="170"/>
      <c r="F27" s="170"/>
      <c r="G27" s="170"/>
      <c r="H27" s="170"/>
      <c r="I27" s="188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</row>
    <row r="28" spans="1:73" s="62" customFormat="1" ht="15" hidden="1" customHeight="1" outlineLevel="1" x14ac:dyDescent="0.2">
      <c r="A28" s="170">
        <v>1</v>
      </c>
      <c r="B28" s="189" t="s">
        <v>42</v>
      </c>
      <c r="C28" s="170" t="s">
        <v>16</v>
      </c>
      <c r="D28" s="187" t="s">
        <v>43</v>
      </c>
      <c r="E28" s="170"/>
      <c r="F28" s="170"/>
      <c r="G28" s="170"/>
      <c r="H28" s="190" t="e">
        <f>G28/F28*100-100</f>
        <v>#DIV/0!</v>
      </c>
      <c r="I28" s="191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</row>
    <row r="29" spans="1:73" s="62" customFormat="1" collapsed="1" x14ac:dyDescent="0.2">
      <c r="A29" s="130" t="s">
        <v>37</v>
      </c>
      <c r="B29" s="364" t="s">
        <v>44</v>
      </c>
      <c r="C29" s="365"/>
      <c r="D29" s="365"/>
      <c r="E29" s="365"/>
      <c r="F29" s="365"/>
      <c r="G29" s="365"/>
      <c r="H29" s="365"/>
      <c r="I29" s="366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</row>
    <row r="30" spans="1:73" s="62" customFormat="1" ht="36.75" customHeight="1" x14ac:dyDescent="0.2">
      <c r="A30" s="175">
        <v>1</v>
      </c>
      <c r="B30" s="4" t="s">
        <v>45</v>
      </c>
      <c r="C30" s="175" t="s">
        <v>16</v>
      </c>
      <c r="D30" s="131" t="s">
        <v>21</v>
      </c>
      <c r="E30" s="180">
        <v>2</v>
      </c>
      <c r="F30" s="180">
        <v>2</v>
      </c>
      <c r="G30" s="180">
        <v>0</v>
      </c>
      <c r="H30" s="180">
        <f>G30/F30*100-100</f>
        <v>-100</v>
      </c>
      <c r="I30" s="186" t="s">
        <v>1428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</row>
    <row r="31" spans="1:73" s="62" customFormat="1" x14ac:dyDescent="0.2">
      <c r="A31" s="130" t="s">
        <v>40</v>
      </c>
      <c r="B31" s="364" t="s">
        <v>1038</v>
      </c>
      <c r="C31" s="365"/>
      <c r="D31" s="365"/>
      <c r="E31" s="365"/>
      <c r="F31" s="365"/>
      <c r="G31" s="365"/>
      <c r="H31" s="365"/>
      <c r="I31" s="366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</row>
    <row r="32" spans="1:73" s="62" customFormat="1" ht="48.75" customHeight="1" x14ac:dyDescent="0.2">
      <c r="A32" s="175">
        <v>1</v>
      </c>
      <c r="B32" s="179" t="s">
        <v>47</v>
      </c>
      <c r="C32" s="175" t="s">
        <v>16</v>
      </c>
      <c r="D32" s="131" t="s">
        <v>17</v>
      </c>
      <c r="E32" s="180">
        <v>129</v>
      </c>
      <c r="F32" s="180">
        <v>95</v>
      </c>
      <c r="G32" s="180">
        <v>4.3</v>
      </c>
      <c r="H32" s="3">
        <f>G32/F32*100-100</f>
        <v>-95.473684210526315</v>
      </c>
      <c r="I32" s="186" t="s">
        <v>1429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</row>
    <row r="33" spans="1:73" s="62" customFormat="1" x14ac:dyDescent="0.2">
      <c r="A33" s="130" t="s">
        <v>48</v>
      </c>
      <c r="B33" s="367" t="s">
        <v>49</v>
      </c>
      <c r="C33" s="368"/>
      <c r="D33" s="368"/>
      <c r="E33" s="368"/>
      <c r="F33" s="368"/>
      <c r="G33" s="368"/>
      <c r="H33" s="368"/>
      <c r="I33" s="369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</row>
    <row r="34" spans="1:73" s="8" customFormat="1" ht="36.75" customHeight="1" x14ac:dyDescent="0.2">
      <c r="A34" s="175">
        <v>1</v>
      </c>
      <c r="B34" s="179" t="s">
        <v>50</v>
      </c>
      <c r="C34" s="175" t="s">
        <v>16</v>
      </c>
      <c r="D34" s="175" t="s">
        <v>17</v>
      </c>
      <c r="E34" s="180">
        <v>75.099999999999994</v>
      </c>
      <c r="F34" s="180">
        <v>95</v>
      </c>
      <c r="G34" s="180">
        <v>14</v>
      </c>
      <c r="H34" s="3">
        <f>G34/F34*100-100</f>
        <v>-85.26315789473685</v>
      </c>
      <c r="I34" s="181" t="s">
        <v>1430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</row>
    <row r="35" spans="1:73" s="8" customFormat="1" ht="33.75" customHeight="1" x14ac:dyDescent="0.2">
      <c r="A35" s="130" t="s">
        <v>51</v>
      </c>
      <c r="B35" s="367" t="s">
        <v>52</v>
      </c>
      <c r="C35" s="368"/>
      <c r="D35" s="368"/>
      <c r="E35" s="368"/>
      <c r="F35" s="368"/>
      <c r="G35" s="368"/>
      <c r="H35" s="368"/>
      <c r="I35" s="36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</row>
    <row r="36" spans="1:73" s="8" customFormat="1" ht="78.75" x14ac:dyDescent="0.2">
      <c r="A36" s="175">
        <v>1</v>
      </c>
      <c r="B36" s="179" t="s">
        <v>53</v>
      </c>
      <c r="C36" s="175" t="s">
        <v>16</v>
      </c>
      <c r="D36" s="175" t="s">
        <v>54</v>
      </c>
      <c r="E36" s="180">
        <v>174</v>
      </c>
      <c r="F36" s="180">
        <v>180</v>
      </c>
      <c r="G36" s="180">
        <v>0</v>
      </c>
      <c r="H36" s="3">
        <f>G36/F36*100-100</f>
        <v>-100</v>
      </c>
      <c r="I36" s="103" t="s">
        <v>1440</v>
      </c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</row>
    <row r="37" spans="1:73" s="8" customFormat="1" x14ac:dyDescent="0.2">
      <c r="A37" s="130" t="s">
        <v>55</v>
      </c>
      <c r="B37" s="367" t="s">
        <v>56</v>
      </c>
      <c r="C37" s="368"/>
      <c r="D37" s="368"/>
      <c r="E37" s="368"/>
      <c r="F37" s="368"/>
      <c r="G37" s="368"/>
      <c r="H37" s="368"/>
      <c r="I37" s="185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</row>
    <row r="38" spans="1:73" s="8" customFormat="1" ht="42" customHeight="1" x14ac:dyDescent="0.2">
      <c r="A38" s="175">
        <v>1</v>
      </c>
      <c r="B38" s="179" t="s">
        <v>57</v>
      </c>
      <c r="C38" s="175" t="s">
        <v>16</v>
      </c>
      <c r="D38" s="175" t="s">
        <v>21</v>
      </c>
      <c r="E38" s="180">
        <v>2</v>
      </c>
      <c r="F38" s="180">
        <v>2</v>
      </c>
      <c r="G38" s="180">
        <v>2</v>
      </c>
      <c r="H38" s="180">
        <f>G38/F38*100-100</f>
        <v>0</v>
      </c>
      <c r="I38" s="103" t="s">
        <v>1268</v>
      </c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</row>
    <row r="39" spans="1:73" s="8" customFormat="1" ht="40.5" customHeight="1" x14ac:dyDescent="0.2">
      <c r="A39" s="164" t="s">
        <v>58</v>
      </c>
      <c r="B39" s="362" t="s">
        <v>59</v>
      </c>
      <c r="C39" s="362"/>
      <c r="D39" s="362"/>
      <c r="E39" s="362"/>
      <c r="F39" s="362"/>
      <c r="G39" s="362"/>
      <c r="H39" s="362"/>
      <c r="I39" s="36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</row>
    <row r="40" spans="1:73" s="8" customFormat="1" ht="60" x14ac:dyDescent="0.2">
      <c r="A40" s="175">
        <v>1</v>
      </c>
      <c r="B40" s="179" t="s">
        <v>60</v>
      </c>
      <c r="C40" s="175" t="s">
        <v>20</v>
      </c>
      <c r="D40" s="175" t="s">
        <v>21</v>
      </c>
      <c r="E40" s="180">
        <v>409.7</v>
      </c>
      <c r="F40" s="180">
        <v>439.8</v>
      </c>
      <c r="G40" s="3">
        <v>411.1</v>
      </c>
      <c r="H40" s="3">
        <f>G40/F40*100-100</f>
        <v>-6.5256934970441023</v>
      </c>
      <c r="I40" s="183" t="s">
        <v>1431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</row>
    <row r="41" spans="1:73" s="8" customFormat="1" ht="83.25" customHeight="1" x14ac:dyDescent="0.2">
      <c r="A41" s="175">
        <v>2</v>
      </c>
      <c r="B41" s="179" t="s">
        <v>61</v>
      </c>
      <c r="C41" s="4" t="s">
        <v>16</v>
      </c>
      <c r="D41" s="175" t="s">
        <v>17</v>
      </c>
      <c r="E41" s="180">
        <v>80</v>
      </c>
      <c r="F41" s="180">
        <v>80</v>
      </c>
      <c r="G41" s="3">
        <v>80</v>
      </c>
      <c r="H41" s="3">
        <f>G41/F41*100-100</f>
        <v>0</v>
      </c>
      <c r="I41" s="182" t="s">
        <v>1269</v>
      </c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</row>
    <row r="42" spans="1:73" s="8" customFormat="1" x14ac:dyDescent="0.2">
      <c r="A42" s="130" t="s">
        <v>62</v>
      </c>
      <c r="B42" s="341" t="s">
        <v>63</v>
      </c>
      <c r="C42" s="341"/>
      <c r="D42" s="341"/>
      <c r="E42" s="341"/>
      <c r="F42" s="341"/>
      <c r="G42" s="341"/>
      <c r="H42" s="341"/>
      <c r="I42" s="34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</row>
    <row r="43" spans="1:73" s="8" customFormat="1" ht="31.5" x14ac:dyDescent="0.2">
      <c r="A43" s="175">
        <v>1</v>
      </c>
      <c r="B43" s="179" t="s">
        <v>64</v>
      </c>
      <c r="C43" s="175" t="s">
        <v>16</v>
      </c>
      <c r="D43" s="175" t="s">
        <v>21</v>
      </c>
      <c r="E43" s="180">
        <v>42</v>
      </c>
      <c r="F43" s="180">
        <v>42</v>
      </c>
      <c r="G43" s="180">
        <v>5</v>
      </c>
      <c r="H43" s="3">
        <f>G43/F43*100-100</f>
        <v>-88.095238095238102</v>
      </c>
      <c r="I43" s="175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</row>
    <row r="44" spans="1:73" s="8" customFormat="1" x14ac:dyDescent="0.2">
      <c r="A44" s="130" t="s">
        <v>716</v>
      </c>
      <c r="B44" s="341" t="s">
        <v>1460</v>
      </c>
      <c r="C44" s="341"/>
      <c r="D44" s="341"/>
      <c r="E44" s="341"/>
      <c r="F44" s="341"/>
      <c r="G44" s="341"/>
      <c r="H44" s="341"/>
      <c r="I44" s="34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</row>
    <row r="45" spans="1:73" s="8" customFormat="1" ht="60" x14ac:dyDescent="0.2">
      <c r="A45" s="175">
        <v>1</v>
      </c>
      <c r="B45" s="179" t="s">
        <v>65</v>
      </c>
      <c r="C45" s="175" t="s">
        <v>16</v>
      </c>
      <c r="D45" s="175" t="s">
        <v>17</v>
      </c>
      <c r="E45" s="180">
        <v>58.5</v>
      </c>
      <c r="F45" s="180">
        <v>57.5</v>
      </c>
      <c r="G45" s="3">
        <v>58.5</v>
      </c>
      <c r="H45" s="3">
        <f>G45/F45*100-100</f>
        <v>1.7391304347825951</v>
      </c>
      <c r="I45" s="181" t="s">
        <v>1270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</row>
    <row r="46" spans="1:73" s="8" customFormat="1" ht="25.5" customHeight="1" x14ac:dyDescent="0.2">
      <c r="A46" s="326" t="s">
        <v>66</v>
      </c>
      <c r="B46" s="385" t="s">
        <v>67</v>
      </c>
      <c r="C46" s="385"/>
      <c r="D46" s="385"/>
      <c r="E46" s="385"/>
      <c r="F46" s="385"/>
      <c r="G46" s="385"/>
      <c r="H46" s="385"/>
      <c r="I46" s="385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</row>
    <row r="47" spans="1:73" s="8" customFormat="1" ht="31.5" x14ac:dyDescent="0.2">
      <c r="A47" s="175">
        <v>1</v>
      </c>
      <c r="B47" s="179" t="s">
        <v>68</v>
      </c>
      <c r="C47" s="175" t="s">
        <v>16</v>
      </c>
      <c r="D47" s="175" t="s">
        <v>17</v>
      </c>
      <c r="E47" s="180">
        <v>80</v>
      </c>
      <c r="F47" s="3">
        <v>72</v>
      </c>
      <c r="G47" s="3">
        <v>73.099999999999994</v>
      </c>
      <c r="H47" s="3">
        <f>G47/F47*100-100</f>
        <v>1.5277777777777715</v>
      </c>
      <c r="I47" s="192" t="s">
        <v>1432</v>
      </c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</row>
    <row r="48" spans="1:73" s="8" customFormat="1" ht="31.5" x14ac:dyDescent="0.2">
      <c r="A48" s="175">
        <v>2</v>
      </c>
      <c r="B48" s="179" t="s">
        <v>25</v>
      </c>
      <c r="C48" s="175" t="s">
        <v>20</v>
      </c>
      <c r="D48" s="175" t="s">
        <v>17</v>
      </c>
      <c r="E48" s="3">
        <v>2.8</v>
      </c>
      <c r="F48" s="3">
        <v>3</v>
      </c>
      <c r="G48" s="3">
        <v>2.4</v>
      </c>
      <c r="H48" s="3">
        <f>G48/F48*100-100</f>
        <v>-20</v>
      </c>
      <c r="I48" s="181" t="s">
        <v>1423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</row>
    <row r="49" spans="1:73" s="8" customFormat="1" ht="31.5" customHeight="1" x14ac:dyDescent="0.2">
      <c r="A49" s="175">
        <v>3</v>
      </c>
      <c r="B49" s="179" t="s">
        <v>69</v>
      </c>
      <c r="C49" s="175" t="s">
        <v>16</v>
      </c>
      <c r="D49" s="175" t="s">
        <v>17</v>
      </c>
      <c r="E49" s="180">
        <v>31.9</v>
      </c>
      <c r="F49" s="180">
        <v>10</v>
      </c>
      <c r="G49" s="180">
        <v>15</v>
      </c>
      <c r="H49" s="3">
        <f>G49/F49*100-100</f>
        <v>50</v>
      </c>
      <c r="I49" s="192" t="s">
        <v>1433</v>
      </c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</row>
    <row r="50" spans="1:73" s="8" customFormat="1" ht="36" customHeight="1" x14ac:dyDescent="0.2">
      <c r="A50" s="130" t="s">
        <v>70</v>
      </c>
      <c r="B50" s="341" t="s">
        <v>71</v>
      </c>
      <c r="C50" s="341"/>
      <c r="D50" s="341"/>
      <c r="E50" s="341"/>
      <c r="F50" s="341"/>
      <c r="G50" s="341"/>
      <c r="H50" s="341"/>
      <c r="I50" s="34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</row>
    <row r="51" spans="1:73" s="8" customFormat="1" ht="63" x14ac:dyDescent="0.2">
      <c r="A51" s="175">
        <v>1</v>
      </c>
      <c r="B51" s="179" t="s">
        <v>72</v>
      </c>
      <c r="C51" s="175" t="s">
        <v>16</v>
      </c>
      <c r="D51" s="175" t="s">
        <v>73</v>
      </c>
      <c r="E51" s="180">
        <v>728</v>
      </c>
      <c r="F51" s="180">
        <v>160</v>
      </c>
      <c r="G51" s="180">
        <v>123</v>
      </c>
      <c r="H51" s="3">
        <f>G51/F51*100-100</f>
        <v>-23.125</v>
      </c>
      <c r="I51" s="175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</row>
    <row r="52" spans="1:73" s="8" customFormat="1" x14ac:dyDescent="0.2">
      <c r="A52" s="130" t="s">
        <v>74</v>
      </c>
      <c r="B52" s="341" t="s">
        <v>75</v>
      </c>
      <c r="C52" s="341"/>
      <c r="D52" s="341"/>
      <c r="E52" s="341"/>
      <c r="F52" s="341"/>
      <c r="G52" s="341"/>
      <c r="H52" s="341"/>
      <c r="I52" s="34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</row>
    <row r="53" spans="1:73" s="8" customFormat="1" ht="57.75" customHeight="1" x14ac:dyDescent="0.2">
      <c r="A53" s="175">
        <v>1</v>
      </c>
      <c r="B53" s="179" t="s">
        <v>76</v>
      </c>
      <c r="C53" s="175" t="s">
        <v>20</v>
      </c>
      <c r="D53" s="175" t="s">
        <v>17</v>
      </c>
      <c r="E53" s="180">
        <v>18.2</v>
      </c>
      <c r="F53" s="180">
        <v>3.8</v>
      </c>
      <c r="G53" s="3">
        <v>0</v>
      </c>
      <c r="H53" s="3">
        <f>G53/F53*100-100</f>
        <v>-100</v>
      </c>
      <c r="I53" s="103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</row>
    <row r="54" spans="1:73" s="8" customFormat="1" x14ac:dyDescent="0.2">
      <c r="A54" s="130" t="s">
        <v>77</v>
      </c>
      <c r="B54" s="341" t="s">
        <v>78</v>
      </c>
      <c r="C54" s="341"/>
      <c r="D54" s="341"/>
      <c r="E54" s="341"/>
      <c r="F54" s="341"/>
      <c r="G54" s="341"/>
      <c r="H54" s="341"/>
      <c r="I54" s="34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</row>
    <row r="55" spans="1:73" s="8" customFormat="1" ht="47.25" x14ac:dyDescent="0.2">
      <c r="A55" s="175">
        <v>1</v>
      </c>
      <c r="B55" s="179" t="s">
        <v>79</v>
      </c>
      <c r="C55" s="175" t="s">
        <v>16</v>
      </c>
      <c r="D55" s="175" t="s">
        <v>17</v>
      </c>
      <c r="E55" s="180">
        <v>86</v>
      </c>
      <c r="F55" s="180">
        <v>55</v>
      </c>
      <c r="G55" s="3">
        <v>82.1</v>
      </c>
      <c r="H55" s="3">
        <f>G55/F55*100-100</f>
        <v>49.27272727272728</v>
      </c>
      <c r="I55" s="103" t="s">
        <v>1434</v>
      </c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</row>
    <row r="56" spans="1:73" s="8" customFormat="1" ht="27" customHeight="1" x14ac:dyDescent="0.2">
      <c r="A56" s="164" t="s">
        <v>80</v>
      </c>
      <c r="B56" s="362" t="s">
        <v>81</v>
      </c>
      <c r="C56" s="362"/>
      <c r="D56" s="362"/>
      <c r="E56" s="362"/>
      <c r="F56" s="362"/>
      <c r="G56" s="362"/>
      <c r="H56" s="362"/>
      <c r="I56" s="362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</row>
    <row r="57" spans="1:73" s="8" customFormat="1" ht="24.75" customHeight="1" x14ac:dyDescent="0.2">
      <c r="A57" s="175">
        <v>1</v>
      </c>
      <c r="B57" s="4" t="s">
        <v>26</v>
      </c>
      <c r="C57" s="175" t="s">
        <v>20</v>
      </c>
      <c r="D57" s="175" t="s">
        <v>21</v>
      </c>
      <c r="E57" s="180">
        <v>79</v>
      </c>
      <c r="F57" s="180">
        <v>88</v>
      </c>
      <c r="G57" s="180">
        <v>16</v>
      </c>
      <c r="H57" s="3">
        <f>G57/F57*100-100</f>
        <v>-81.818181818181813</v>
      </c>
      <c r="I57" s="175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</row>
    <row r="58" spans="1:73" s="8" customFormat="1" ht="24.75" customHeight="1" x14ac:dyDescent="0.2">
      <c r="A58" s="175">
        <v>2</v>
      </c>
      <c r="B58" s="4" t="s">
        <v>82</v>
      </c>
      <c r="C58" s="175" t="s">
        <v>20</v>
      </c>
      <c r="D58" s="175" t="s">
        <v>54</v>
      </c>
      <c r="E58" s="180">
        <v>4</v>
      </c>
      <c r="F58" s="180">
        <v>7</v>
      </c>
      <c r="G58" s="180">
        <v>0</v>
      </c>
      <c r="H58" s="3">
        <f>G58/F58*100-100</f>
        <v>-100</v>
      </c>
      <c r="I58" s="175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</row>
    <row r="59" spans="1:73" s="8" customFormat="1" ht="24.75" customHeight="1" x14ac:dyDescent="0.2">
      <c r="A59" s="175">
        <v>3</v>
      </c>
      <c r="B59" s="4" t="s">
        <v>47</v>
      </c>
      <c r="C59" s="175" t="s">
        <v>16</v>
      </c>
      <c r="D59" s="175" t="s">
        <v>17</v>
      </c>
      <c r="E59" s="180">
        <v>95</v>
      </c>
      <c r="F59" s="180">
        <v>95</v>
      </c>
      <c r="G59" s="180">
        <v>95</v>
      </c>
      <c r="H59" s="3">
        <f>G59/F59*100-100</f>
        <v>0</v>
      </c>
      <c r="I59" s="175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</row>
    <row r="60" spans="1:73" s="8" customFormat="1" ht="30.75" customHeight="1" x14ac:dyDescent="0.2">
      <c r="A60" s="130" t="s">
        <v>83</v>
      </c>
      <c r="B60" s="341" t="s">
        <v>84</v>
      </c>
      <c r="C60" s="341"/>
      <c r="D60" s="341"/>
      <c r="E60" s="341"/>
      <c r="F60" s="341"/>
      <c r="G60" s="341"/>
      <c r="H60" s="341"/>
      <c r="I60" s="34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</row>
    <row r="61" spans="1:73" s="8" customFormat="1" ht="27.75" customHeight="1" x14ac:dyDescent="0.2">
      <c r="A61" s="175">
        <v>1</v>
      </c>
      <c r="B61" s="179" t="s">
        <v>85</v>
      </c>
      <c r="C61" s="175" t="s">
        <v>16</v>
      </c>
      <c r="D61" s="175" t="s">
        <v>54</v>
      </c>
      <c r="E61" s="180">
        <v>22</v>
      </c>
      <c r="F61" s="180">
        <v>25</v>
      </c>
      <c r="G61" s="180">
        <v>24</v>
      </c>
      <c r="H61" s="180">
        <f>G61/F61*100-100</f>
        <v>-4</v>
      </c>
      <c r="I61" s="180" t="s">
        <v>1435</v>
      </c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</row>
    <row r="62" spans="1:73" s="8" customFormat="1" x14ac:dyDescent="0.2">
      <c r="A62" s="130" t="s">
        <v>86</v>
      </c>
      <c r="B62" s="341" t="s">
        <v>87</v>
      </c>
      <c r="C62" s="341"/>
      <c r="D62" s="341"/>
      <c r="E62" s="341"/>
      <c r="F62" s="341"/>
      <c r="G62" s="341"/>
      <c r="H62" s="341"/>
      <c r="I62" s="34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</row>
    <row r="63" spans="1:73" s="8" customFormat="1" ht="39.75" customHeight="1" x14ac:dyDescent="0.2">
      <c r="A63" s="175">
        <v>1</v>
      </c>
      <c r="B63" s="4" t="s">
        <v>88</v>
      </c>
      <c r="C63" s="175" t="s">
        <v>16</v>
      </c>
      <c r="D63" s="175" t="s">
        <v>21</v>
      </c>
      <c r="E63" s="180">
        <v>2</v>
      </c>
      <c r="F63" s="180">
        <v>2</v>
      </c>
      <c r="G63" s="180">
        <v>2</v>
      </c>
      <c r="H63" s="180">
        <f>G63/F63*100-100</f>
        <v>0</v>
      </c>
      <c r="I63" s="175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</row>
    <row r="64" spans="1:73" s="8" customFormat="1" ht="39.75" customHeight="1" x14ac:dyDescent="0.2">
      <c r="A64" s="175">
        <v>2</v>
      </c>
      <c r="B64" s="4" t="s">
        <v>89</v>
      </c>
      <c r="C64" s="175" t="s">
        <v>16</v>
      </c>
      <c r="D64" s="175" t="s">
        <v>21</v>
      </c>
      <c r="E64" s="180">
        <v>19</v>
      </c>
      <c r="F64" s="180">
        <v>19</v>
      </c>
      <c r="G64" s="180">
        <v>19</v>
      </c>
      <c r="H64" s="3">
        <f>G64/F64*100-100</f>
        <v>0</v>
      </c>
      <c r="I64" s="175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</row>
    <row r="65" spans="1:73" s="8" customFormat="1" ht="39.75" hidden="1" customHeight="1" outlineLevel="1" x14ac:dyDescent="0.2">
      <c r="A65" s="170">
        <v>3</v>
      </c>
      <c r="B65" s="189" t="s">
        <v>90</v>
      </c>
      <c r="C65" s="170" t="s">
        <v>16</v>
      </c>
      <c r="D65" s="170" t="s">
        <v>43</v>
      </c>
      <c r="E65" s="169">
        <v>15</v>
      </c>
      <c r="F65" s="169">
        <v>0</v>
      </c>
      <c r="G65" s="169">
        <v>0</v>
      </c>
      <c r="H65" s="106">
        <v>0</v>
      </c>
      <c r="I65" s="104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</row>
    <row r="66" spans="1:73" s="8" customFormat="1" ht="28.5" customHeight="1" collapsed="1" x14ac:dyDescent="0.2">
      <c r="A66" s="130" t="s">
        <v>979</v>
      </c>
      <c r="B66" s="383" t="s">
        <v>978</v>
      </c>
      <c r="C66" s="384"/>
      <c r="D66" s="384"/>
      <c r="E66" s="384"/>
      <c r="F66" s="384"/>
      <c r="G66" s="384"/>
      <c r="H66" s="384"/>
      <c r="I66" s="384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</row>
    <row r="67" spans="1:73" s="8" customFormat="1" ht="25.5" customHeight="1" x14ac:dyDescent="0.2">
      <c r="A67" s="175">
        <v>1</v>
      </c>
      <c r="B67" s="179" t="s">
        <v>977</v>
      </c>
      <c r="C67" s="175" t="s">
        <v>16</v>
      </c>
      <c r="D67" s="175" t="s">
        <v>589</v>
      </c>
      <c r="E67" s="180">
        <v>200</v>
      </c>
      <c r="F67" s="180">
        <v>200</v>
      </c>
      <c r="G67" s="180">
        <v>0</v>
      </c>
      <c r="H67" s="180">
        <f>G67/F67*100-100</f>
        <v>-100</v>
      </c>
      <c r="I67" s="175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</row>
    <row r="68" spans="1:73" s="16" customFormat="1" ht="25.5" customHeight="1" x14ac:dyDescent="0.2">
      <c r="A68" s="164" t="s">
        <v>1212</v>
      </c>
      <c r="B68" s="362" t="s">
        <v>1271</v>
      </c>
      <c r="C68" s="362"/>
      <c r="D68" s="362"/>
      <c r="E68" s="362"/>
      <c r="F68" s="362"/>
      <c r="G68" s="362"/>
      <c r="H68" s="362"/>
      <c r="I68" s="36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</row>
    <row r="69" spans="1:73" s="8" customFormat="1" ht="25.5" customHeight="1" x14ac:dyDescent="0.2">
      <c r="A69" s="175">
        <v>1</v>
      </c>
      <c r="B69" s="103" t="s">
        <v>1272</v>
      </c>
      <c r="C69" s="103" t="s">
        <v>20</v>
      </c>
      <c r="D69" s="180" t="s">
        <v>21</v>
      </c>
      <c r="E69" s="180">
        <v>0</v>
      </c>
      <c r="F69" s="180">
        <v>0</v>
      </c>
      <c r="G69" s="180">
        <v>0</v>
      </c>
      <c r="H69" s="180">
        <v>0</v>
      </c>
      <c r="I69" s="175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</row>
    <row r="70" spans="1:73" s="16" customFormat="1" ht="25.5" customHeight="1" x14ac:dyDescent="0.2">
      <c r="A70" s="130" t="s">
        <v>1213</v>
      </c>
      <c r="B70" s="341" t="s">
        <v>1273</v>
      </c>
      <c r="C70" s="341"/>
      <c r="D70" s="341"/>
      <c r="E70" s="341"/>
      <c r="F70" s="341"/>
      <c r="G70" s="341"/>
      <c r="H70" s="341"/>
      <c r="I70" s="341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</row>
    <row r="71" spans="1:73" s="8" customFormat="1" ht="58.5" customHeight="1" x14ac:dyDescent="0.2">
      <c r="A71" s="175">
        <v>1</v>
      </c>
      <c r="B71" s="103" t="s">
        <v>1436</v>
      </c>
      <c r="C71" s="103" t="s">
        <v>16</v>
      </c>
      <c r="D71" s="180" t="s">
        <v>21</v>
      </c>
      <c r="E71" s="180">
        <v>2</v>
      </c>
      <c r="F71" s="180">
        <v>2</v>
      </c>
      <c r="G71" s="180">
        <v>0</v>
      </c>
      <c r="H71" s="180">
        <f>G71/F71*100-100</f>
        <v>-100</v>
      </c>
      <c r="I71" s="175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</row>
    <row r="72" spans="1:73" s="8" customFormat="1" ht="30.75" customHeight="1" x14ac:dyDescent="0.2">
      <c r="A72" s="130" t="s">
        <v>1274</v>
      </c>
      <c r="B72" s="341" t="s">
        <v>1275</v>
      </c>
      <c r="C72" s="341"/>
      <c r="D72" s="341"/>
      <c r="E72" s="341"/>
      <c r="F72" s="341"/>
      <c r="G72" s="341"/>
      <c r="H72" s="341"/>
      <c r="I72" s="34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</row>
    <row r="73" spans="1:73" s="8" customFormat="1" ht="35.25" customHeight="1" x14ac:dyDescent="0.2">
      <c r="A73" s="175">
        <v>1</v>
      </c>
      <c r="B73" s="103" t="s">
        <v>1439</v>
      </c>
      <c r="C73" s="103" t="s">
        <v>16</v>
      </c>
      <c r="D73" s="180" t="s">
        <v>17</v>
      </c>
      <c r="E73" s="180">
        <v>0</v>
      </c>
      <c r="F73" s="180">
        <v>80.2</v>
      </c>
      <c r="G73" s="193">
        <v>0</v>
      </c>
      <c r="H73" s="194">
        <f>G73/F73*100-100</f>
        <v>-100</v>
      </c>
      <c r="I73" s="27" t="s">
        <v>1441</v>
      </c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</row>
    <row r="74" spans="1:73" s="62" customFormat="1" ht="35.25" customHeight="1" x14ac:dyDescent="0.2">
      <c r="A74" s="306">
        <v>2</v>
      </c>
      <c r="B74" s="346" t="s">
        <v>1039</v>
      </c>
      <c r="C74" s="346"/>
      <c r="D74" s="346"/>
      <c r="E74" s="391"/>
      <c r="F74" s="391"/>
      <c r="G74" s="391"/>
      <c r="H74" s="391"/>
      <c r="I74" s="346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</row>
    <row r="75" spans="1:73" ht="47.25" x14ac:dyDescent="0.2">
      <c r="A75" s="175">
        <v>1</v>
      </c>
      <c r="B75" s="27" t="s">
        <v>1040</v>
      </c>
      <c r="C75" s="175" t="s">
        <v>16</v>
      </c>
      <c r="D75" s="175" t="s">
        <v>17</v>
      </c>
      <c r="E75" s="175">
        <v>1.7</v>
      </c>
      <c r="F75" s="175">
        <v>3.3</v>
      </c>
      <c r="G75" s="175">
        <v>5.4</v>
      </c>
      <c r="H75" s="102">
        <f>G75/F75*100</f>
        <v>163.63636363636365</v>
      </c>
      <c r="I75" s="195"/>
    </row>
    <row r="76" spans="1:73" ht="31.5" x14ac:dyDescent="0.2">
      <c r="A76" s="175">
        <v>2</v>
      </c>
      <c r="B76" s="27" t="s">
        <v>1041</v>
      </c>
      <c r="C76" s="175" t="s">
        <v>16</v>
      </c>
      <c r="D76" s="175" t="s">
        <v>17</v>
      </c>
      <c r="E76" s="28">
        <v>64.099999999999994</v>
      </c>
      <c r="F76" s="28">
        <v>62.1</v>
      </c>
      <c r="G76" s="28">
        <v>63.4</v>
      </c>
      <c r="H76" s="102">
        <f>G76/F76*100-100</f>
        <v>2.0933977455716501</v>
      </c>
      <c r="I76" s="196"/>
    </row>
    <row r="77" spans="1:73" ht="78" customHeight="1" x14ac:dyDescent="0.2">
      <c r="A77" s="175">
        <v>3</v>
      </c>
      <c r="B77" s="27" t="s">
        <v>910</v>
      </c>
      <c r="C77" s="175" t="s">
        <v>16</v>
      </c>
      <c r="D77" s="175" t="s">
        <v>17</v>
      </c>
      <c r="E77" s="28">
        <v>62.3</v>
      </c>
      <c r="F77" s="28">
        <v>62</v>
      </c>
      <c r="G77" s="28">
        <v>33.299999999999997</v>
      </c>
      <c r="H77" s="102">
        <f t="shared" ref="H77:H82" si="1">G77/F77*100-100</f>
        <v>-46.290322580645174</v>
      </c>
      <c r="I77" s="195"/>
    </row>
    <row r="78" spans="1:73" ht="47.25" x14ac:dyDescent="0.2">
      <c r="A78" s="175">
        <v>4</v>
      </c>
      <c r="B78" s="27" t="s">
        <v>1042</v>
      </c>
      <c r="C78" s="175" t="s">
        <v>16</v>
      </c>
      <c r="D78" s="175" t="s">
        <v>17</v>
      </c>
      <c r="E78" s="28">
        <v>84.5</v>
      </c>
      <c r="F78" s="28">
        <v>84.5</v>
      </c>
      <c r="G78" s="28">
        <v>87.8</v>
      </c>
      <c r="H78" s="102">
        <f t="shared" si="1"/>
        <v>3.9053254437869924</v>
      </c>
      <c r="I78" s="195"/>
    </row>
    <row r="79" spans="1:73" ht="40.5" customHeight="1" x14ac:dyDescent="0.2">
      <c r="A79" s="175">
        <v>5</v>
      </c>
      <c r="B79" s="27" t="s">
        <v>869</v>
      </c>
      <c r="C79" s="175" t="s">
        <v>16</v>
      </c>
      <c r="D79" s="175" t="s">
        <v>17</v>
      </c>
      <c r="E79" s="28">
        <v>95.3</v>
      </c>
      <c r="F79" s="28">
        <v>95</v>
      </c>
      <c r="G79" s="28">
        <v>53.5</v>
      </c>
      <c r="H79" s="102">
        <f t="shared" si="1"/>
        <v>-43.684210526315795</v>
      </c>
      <c r="I79" s="196"/>
    </row>
    <row r="80" spans="1:73" ht="85.5" customHeight="1" x14ac:dyDescent="0.2">
      <c r="A80" s="174">
        <v>6</v>
      </c>
      <c r="B80" s="197" t="s">
        <v>1043</v>
      </c>
      <c r="C80" s="174" t="s">
        <v>16</v>
      </c>
      <c r="D80" s="174" t="s">
        <v>17</v>
      </c>
      <c r="E80" s="28">
        <v>81.2</v>
      </c>
      <c r="F80" s="28">
        <v>86</v>
      </c>
      <c r="G80" s="28">
        <v>56.8</v>
      </c>
      <c r="H80" s="102">
        <f t="shared" si="1"/>
        <v>-33.95348837209302</v>
      </c>
      <c r="I80" s="198"/>
    </row>
    <row r="81" spans="1:73" ht="66" customHeight="1" x14ac:dyDescent="0.2">
      <c r="A81" s="175">
        <v>7</v>
      </c>
      <c r="B81" s="27" t="s">
        <v>868</v>
      </c>
      <c r="C81" s="175" t="s">
        <v>16</v>
      </c>
      <c r="D81" s="175" t="s">
        <v>17</v>
      </c>
      <c r="E81" s="28">
        <v>67.8</v>
      </c>
      <c r="F81" s="28">
        <v>70</v>
      </c>
      <c r="G81" s="28">
        <v>17.8</v>
      </c>
      <c r="H81" s="102">
        <f t="shared" si="1"/>
        <v>-74.571428571428569</v>
      </c>
      <c r="I81" s="196"/>
    </row>
    <row r="82" spans="1:73" ht="31.5" x14ac:dyDescent="0.2">
      <c r="A82" s="175">
        <v>8</v>
      </c>
      <c r="B82" s="27" t="s">
        <v>1044</v>
      </c>
      <c r="C82" s="175" t="s">
        <v>16</v>
      </c>
      <c r="D82" s="175" t="s">
        <v>17</v>
      </c>
      <c r="E82" s="28">
        <v>105.7</v>
      </c>
      <c r="F82" s="28">
        <v>95</v>
      </c>
      <c r="G82" s="28">
        <v>72.900000000000006</v>
      </c>
      <c r="H82" s="102">
        <f t="shared" si="1"/>
        <v>-23.263157894736835</v>
      </c>
      <c r="I82" s="196"/>
    </row>
    <row r="83" spans="1:73" ht="16.5" customHeight="1" x14ac:dyDescent="0.2">
      <c r="A83" s="163" t="s">
        <v>91</v>
      </c>
      <c r="B83" s="339" t="s">
        <v>92</v>
      </c>
      <c r="C83" s="339"/>
      <c r="D83" s="339"/>
      <c r="E83" s="349"/>
      <c r="F83" s="349"/>
      <c r="G83" s="349"/>
      <c r="H83" s="349"/>
      <c r="I83" s="339"/>
    </row>
    <row r="84" spans="1:73" ht="51" customHeight="1" x14ac:dyDescent="0.2">
      <c r="A84" s="175">
        <v>1</v>
      </c>
      <c r="B84" s="27" t="s">
        <v>1045</v>
      </c>
      <c r="C84" s="175" t="s">
        <v>16</v>
      </c>
      <c r="D84" s="175" t="s">
        <v>17</v>
      </c>
      <c r="E84" s="175">
        <v>1.7</v>
      </c>
      <c r="F84" s="175">
        <v>3.3</v>
      </c>
      <c r="G84" s="175">
        <v>5.4</v>
      </c>
      <c r="H84" s="102">
        <f>G84/F84*100</f>
        <v>163.63636363636365</v>
      </c>
      <c r="I84" s="199"/>
    </row>
    <row r="85" spans="1:73" ht="78.75" x14ac:dyDescent="0.2">
      <c r="A85" s="175">
        <v>2</v>
      </c>
      <c r="B85" s="4" t="s">
        <v>1046</v>
      </c>
      <c r="C85" s="175" t="s">
        <v>16</v>
      </c>
      <c r="D85" s="175" t="s">
        <v>17</v>
      </c>
      <c r="E85" s="28">
        <v>100</v>
      </c>
      <c r="F85" s="28">
        <v>100</v>
      </c>
      <c r="G85" s="28">
        <v>100</v>
      </c>
      <c r="H85" s="102">
        <f>G85/F85*100-100</f>
        <v>0</v>
      </c>
      <c r="I85" s="199"/>
    </row>
    <row r="86" spans="1:73" ht="30" customHeight="1" x14ac:dyDescent="0.2">
      <c r="A86" s="165" t="s">
        <v>862</v>
      </c>
      <c r="B86" s="341" t="s">
        <v>870</v>
      </c>
      <c r="C86" s="341"/>
      <c r="D86" s="341"/>
      <c r="E86" s="341"/>
      <c r="F86" s="341"/>
      <c r="G86" s="341"/>
      <c r="H86" s="341"/>
      <c r="I86" s="341"/>
    </row>
    <row r="87" spans="1:73" ht="31.5" x14ac:dyDescent="0.2">
      <c r="A87" s="175">
        <v>1</v>
      </c>
      <c r="B87" s="4" t="s">
        <v>871</v>
      </c>
      <c r="C87" s="175" t="s">
        <v>16</v>
      </c>
      <c r="D87" s="175" t="s">
        <v>17</v>
      </c>
      <c r="E87" s="28">
        <v>100</v>
      </c>
      <c r="F87" s="28">
        <v>100</v>
      </c>
      <c r="G87" s="28">
        <v>100</v>
      </c>
      <c r="H87" s="102">
        <f>G87/F87*100-100</f>
        <v>0</v>
      </c>
      <c r="I87" s="4"/>
    </row>
    <row r="88" spans="1:73" ht="68.25" customHeight="1" x14ac:dyDescent="0.2">
      <c r="A88" s="175">
        <v>2</v>
      </c>
      <c r="B88" s="4" t="s">
        <v>872</v>
      </c>
      <c r="C88" s="175" t="s">
        <v>16</v>
      </c>
      <c r="D88" s="175" t="s">
        <v>17</v>
      </c>
      <c r="E88" s="28">
        <v>99.1</v>
      </c>
      <c r="F88" s="28">
        <v>100</v>
      </c>
      <c r="G88" s="28">
        <v>100</v>
      </c>
      <c r="H88" s="102">
        <f>G88/F88*100-100</f>
        <v>0</v>
      </c>
      <c r="I88" s="200"/>
    </row>
    <row r="89" spans="1:73" ht="15" customHeight="1" x14ac:dyDescent="0.2">
      <c r="A89" s="165" t="s">
        <v>863</v>
      </c>
      <c r="B89" s="341" t="s">
        <v>873</v>
      </c>
      <c r="C89" s="341"/>
      <c r="D89" s="341"/>
      <c r="E89" s="341"/>
      <c r="F89" s="341"/>
      <c r="G89" s="341"/>
      <c r="H89" s="341"/>
      <c r="I89" s="341"/>
    </row>
    <row r="90" spans="1:73" ht="34.5" customHeight="1" x14ac:dyDescent="0.2">
      <c r="A90" s="175">
        <v>1</v>
      </c>
      <c r="B90" s="4" t="s">
        <v>874</v>
      </c>
      <c r="C90" s="175" t="s">
        <v>16</v>
      </c>
      <c r="D90" s="175" t="s">
        <v>17</v>
      </c>
      <c r="E90" s="28">
        <v>95.4</v>
      </c>
      <c r="F90" s="28">
        <v>100</v>
      </c>
      <c r="G90" s="28">
        <v>95.2</v>
      </c>
      <c r="H90" s="102">
        <f>G90/F90*100-100</f>
        <v>-4.7999999999999972</v>
      </c>
      <c r="I90" s="200"/>
    </row>
    <row r="91" spans="1:73" ht="33" customHeight="1" x14ac:dyDescent="0.2">
      <c r="A91" s="175">
        <v>2</v>
      </c>
      <c r="B91" s="4" t="s">
        <v>875</v>
      </c>
      <c r="C91" s="175" t="s">
        <v>16</v>
      </c>
      <c r="D91" s="175" t="s">
        <v>17</v>
      </c>
      <c r="E91" s="28">
        <v>100</v>
      </c>
      <c r="F91" s="28">
        <v>100</v>
      </c>
      <c r="G91" s="28">
        <v>100</v>
      </c>
      <c r="H91" s="102">
        <f>G91/F91*100-100</f>
        <v>0</v>
      </c>
      <c r="I91" s="4"/>
    </row>
    <row r="92" spans="1:73" ht="15.75" hidden="1" customHeight="1" x14ac:dyDescent="0.2">
      <c r="A92" s="165" t="s">
        <v>864</v>
      </c>
      <c r="B92" s="341" t="s">
        <v>876</v>
      </c>
      <c r="C92" s="341"/>
      <c r="D92" s="341"/>
      <c r="E92" s="341"/>
      <c r="F92" s="341"/>
      <c r="G92" s="341"/>
      <c r="H92" s="341"/>
      <c r="I92" s="341"/>
    </row>
    <row r="93" spans="1:73" hidden="1" x14ac:dyDescent="0.2">
      <c r="A93" s="175">
        <v>1</v>
      </c>
      <c r="B93" s="4" t="s">
        <v>879</v>
      </c>
      <c r="C93" s="201" t="s">
        <v>93</v>
      </c>
      <c r="D93" s="175" t="s">
        <v>43</v>
      </c>
      <c r="E93" s="175" t="s">
        <v>93</v>
      </c>
      <c r="F93" s="201">
        <v>0</v>
      </c>
      <c r="G93" s="201">
        <v>0</v>
      </c>
      <c r="H93" s="202" t="s">
        <v>93</v>
      </c>
      <c r="I93" s="4"/>
    </row>
    <row r="94" spans="1:73" ht="31.5" customHeight="1" x14ac:dyDescent="0.2">
      <c r="A94" s="130" t="s">
        <v>864</v>
      </c>
      <c r="B94" s="341" t="s">
        <v>877</v>
      </c>
      <c r="C94" s="341"/>
      <c r="D94" s="341"/>
      <c r="E94" s="341"/>
      <c r="F94" s="341"/>
      <c r="G94" s="341"/>
      <c r="H94" s="341"/>
      <c r="I94" s="341"/>
    </row>
    <row r="95" spans="1:73" ht="45.75" customHeight="1" x14ac:dyDescent="0.2">
      <c r="A95" s="175">
        <v>1</v>
      </c>
      <c r="B95" s="4" t="s">
        <v>878</v>
      </c>
      <c r="C95" s="175" t="s">
        <v>16</v>
      </c>
      <c r="D95" s="175" t="s">
        <v>17</v>
      </c>
      <c r="E95" s="28">
        <v>91.2</v>
      </c>
      <c r="F95" s="28">
        <v>91</v>
      </c>
      <c r="G95" s="28">
        <v>91</v>
      </c>
      <c r="H95" s="102">
        <f>G95/F95*100-100</f>
        <v>0</v>
      </c>
      <c r="I95" s="179"/>
    </row>
    <row r="96" spans="1:73" s="165" customFormat="1" x14ac:dyDescent="0.2">
      <c r="A96" s="130" t="s">
        <v>1222</v>
      </c>
      <c r="B96" s="352" t="s">
        <v>1276</v>
      </c>
      <c r="C96" s="352"/>
      <c r="D96" s="352"/>
      <c r="E96" s="352"/>
      <c r="F96" s="352"/>
      <c r="G96" s="352"/>
      <c r="H96" s="352"/>
      <c r="I96" s="352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</row>
    <row r="97" spans="1:73" s="167" customFormat="1" x14ac:dyDescent="0.2">
      <c r="A97" s="175">
        <v>1</v>
      </c>
      <c r="B97" s="4" t="s">
        <v>930</v>
      </c>
      <c r="C97" s="175" t="s">
        <v>16</v>
      </c>
      <c r="D97" s="175" t="s">
        <v>17</v>
      </c>
      <c r="E97" s="28">
        <v>99.9</v>
      </c>
      <c r="F97" s="28">
        <v>100</v>
      </c>
      <c r="G97" s="28">
        <v>34.4</v>
      </c>
      <c r="H97" s="102">
        <f>G97/F97*100-100</f>
        <v>-65.599999999999994</v>
      </c>
      <c r="I97" s="179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</row>
    <row r="98" spans="1:73" s="165" customFormat="1" hidden="1" x14ac:dyDescent="0.2">
      <c r="A98" s="130" t="s">
        <v>1223</v>
      </c>
      <c r="B98" s="388" t="s">
        <v>1277</v>
      </c>
      <c r="C98" s="388"/>
      <c r="D98" s="388"/>
      <c r="E98" s="388"/>
      <c r="F98" s="388"/>
      <c r="G98" s="388"/>
      <c r="H98" s="388"/>
      <c r="I98" s="388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</row>
    <row r="99" spans="1:73" s="167" customFormat="1" hidden="1" x14ac:dyDescent="0.2">
      <c r="A99" s="131">
        <v>1</v>
      </c>
      <c r="B99" s="4" t="s">
        <v>930</v>
      </c>
      <c r="C99" s="175" t="s">
        <v>16</v>
      </c>
      <c r="D99" s="175" t="s">
        <v>17</v>
      </c>
      <c r="E99" s="28"/>
      <c r="F99" s="28">
        <v>100</v>
      </c>
      <c r="G99" s="28">
        <v>100</v>
      </c>
      <c r="H99" s="102">
        <f>G99/F99*100-100</f>
        <v>0</v>
      </c>
      <c r="I99" s="179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</row>
    <row r="100" spans="1:73" ht="34.5" customHeight="1" x14ac:dyDescent="0.2">
      <c r="A100" s="132" t="s">
        <v>865</v>
      </c>
      <c r="B100" s="341" t="s">
        <v>880</v>
      </c>
      <c r="C100" s="341"/>
      <c r="D100" s="341"/>
      <c r="E100" s="341"/>
      <c r="F100" s="341"/>
      <c r="G100" s="341"/>
      <c r="H100" s="341"/>
      <c r="I100" s="341"/>
    </row>
    <row r="101" spans="1:73" ht="63" x14ac:dyDescent="0.2">
      <c r="A101" s="175">
        <v>1</v>
      </c>
      <c r="B101" s="4" t="s">
        <v>881</v>
      </c>
      <c r="C101" s="175" t="s">
        <v>16</v>
      </c>
      <c r="D101" s="175" t="s">
        <v>17</v>
      </c>
      <c r="E101" s="61">
        <v>0.3</v>
      </c>
      <c r="F101" s="175">
        <v>0.3</v>
      </c>
      <c r="G101" s="61">
        <v>0.3</v>
      </c>
      <c r="H101" s="102">
        <f>G101/F101*100-100</f>
        <v>0</v>
      </c>
      <c r="I101" s="196"/>
    </row>
    <row r="102" spans="1:73" ht="15" customHeight="1" x14ac:dyDescent="0.2">
      <c r="A102" s="163" t="s">
        <v>95</v>
      </c>
      <c r="B102" s="339" t="s">
        <v>96</v>
      </c>
      <c r="C102" s="339"/>
      <c r="D102" s="339"/>
      <c r="E102" s="349"/>
      <c r="F102" s="349"/>
      <c r="G102" s="349"/>
      <c r="H102" s="349"/>
      <c r="I102" s="339"/>
    </row>
    <row r="103" spans="1:73" ht="15.75" customHeight="1" x14ac:dyDescent="0.2">
      <c r="A103" s="175">
        <v>1</v>
      </c>
      <c r="B103" s="27" t="s">
        <v>882</v>
      </c>
      <c r="C103" s="175" t="s">
        <v>16</v>
      </c>
      <c r="D103" s="175" t="s">
        <v>17</v>
      </c>
      <c r="E103" s="28">
        <v>64.099999999999994</v>
      </c>
      <c r="F103" s="28">
        <v>62.1</v>
      </c>
      <c r="G103" s="28">
        <v>63.4</v>
      </c>
      <c r="H103" s="102">
        <f>G103/F103*100-100</f>
        <v>2.0933977455716501</v>
      </c>
      <c r="I103" s="203"/>
    </row>
    <row r="104" spans="1:73" ht="31.5" x14ac:dyDescent="0.2">
      <c r="A104" s="175">
        <v>2</v>
      </c>
      <c r="B104" s="27" t="s">
        <v>883</v>
      </c>
      <c r="C104" s="175" t="s">
        <v>16</v>
      </c>
      <c r="D104" s="175" t="s">
        <v>17</v>
      </c>
      <c r="E104" s="28">
        <v>94.1</v>
      </c>
      <c r="F104" s="28">
        <v>93</v>
      </c>
      <c r="G104" s="28">
        <v>94.1</v>
      </c>
      <c r="H104" s="102">
        <f>G104/F104*100-100</f>
        <v>1.1827956989247213</v>
      </c>
      <c r="I104" s="204"/>
    </row>
    <row r="105" spans="1:73" ht="63" x14ac:dyDescent="0.2">
      <c r="A105" s="175">
        <v>3</v>
      </c>
      <c r="B105" s="27" t="s">
        <v>884</v>
      </c>
      <c r="C105" s="175" t="s">
        <v>16</v>
      </c>
      <c r="D105" s="175" t="s">
        <v>17</v>
      </c>
      <c r="E105" s="28">
        <v>61.6</v>
      </c>
      <c r="F105" s="28">
        <v>55</v>
      </c>
      <c r="G105" s="28">
        <v>62.2</v>
      </c>
      <c r="H105" s="102">
        <f>G105/F105*100-100</f>
        <v>13.090909090909093</v>
      </c>
      <c r="I105" s="204"/>
    </row>
    <row r="106" spans="1:73" ht="15" customHeight="1" x14ac:dyDescent="0.2">
      <c r="A106" s="165" t="s">
        <v>886</v>
      </c>
      <c r="B106" s="341" t="s">
        <v>885</v>
      </c>
      <c r="C106" s="341"/>
      <c r="D106" s="341"/>
      <c r="E106" s="348"/>
      <c r="F106" s="348"/>
      <c r="G106" s="348"/>
      <c r="H106" s="348"/>
      <c r="I106" s="341"/>
    </row>
    <row r="107" spans="1:73" ht="33" customHeight="1" x14ac:dyDescent="0.2">
      <c r="A107" s="175">
        <v>1</v>
      </c>
      <c r="B107" s="4" t="s">
        <v>887</v>
      </c>
      <c r="C107" s="175" t="s">
        <v>16</v>
      </c>
      <c r="D107" s="131" t="s">
        <v>17</v>
      </c>
      <c r="E107" s="28">
        <v>100</v>
      </c>
      <c r="F107" s="28">
        <v>100</v>
      </c>
      <c r="G107" s="28">
        <v>100</v>
      </c>
      <c r="H107" s="102">
        <f>G107/F107*100-100</f>
        <v>0</v>
      </c>
      <c r="I107" s="205"/>
    </row>
    <row r="108" spans="1:73" ht="47.25" x14ac:dyDescent="0.2">
      <c r="A108" s="175">
        <v>2</v>
      </c>
      <c r="B108" s="4" t="s">
        <v>1047</v>
      </c>
      <c r="C108" s="175" t="s">
        <v>16</v>
      </c>
      <c r="D108" s="131" t="s">
        <v>17</v>
      </c>
      <c r="E108" s="28">
        <v>107.8</v>
      </c>
      <c r="F108" s="28">
        <v>100</v>
      </c>
      <c r="G108" s="28">
        <v>100</v>
      </c>
      <c r="H108" s="102">
        <f>G108/F108*100-100</f>
        <v>0</v>
      </c>
      <c r="I108" s="204"/>
    </row>
    <row r="109" spans="1:73" ht="94.5" x14ac:dyDescent="0.2">
      <c r="A109" s="175">
        <v>3</v>
      </c>
      <c r="B109" s="4" t="s">
        <v>888</v>
      </c>
      <c r="C109" s="175" t="s">
        <v>16</v>
      </c>
      <c r="D109" s="131" t="s">
        <v>17</v>
      </c>
      <c r="E109" s="28">
        <v>96.3</v>
      </c>
      <c r="F109" s="28">
        <v>100</v>
      </c>
      <c r="G109" s="28">
        <v>96.4</v>
      </c>
      <c r="H109" s="102">
        <f>G109/F109*100-100</f>
        <v>-3.5999999999999943</v>
      </c>
      <c r="I109" s="196"/>
    </row>
    <row r="110" spans="1:73" x14ac:dyDescent="0.2">
      <c r="A110" s="165" t="s">
        <v>890</v>
      </c>
      <c r="B110" s="341" t="s">
        <v>889</v>
      </c>
      <c r="C110" s="341"/>
      <c r="D110" s="341"/>
      <c r="E110" s="348"/>
      <c r="F110" s="348"/>
      <c r="G110" s="348"/>
      <c r="H110" s="348"/>
      <c r="I110" s="341"/>
    </row>
    <row r="111" spans="1:73" ht="35.25" customHeight="1" x14ac:dyDescent="0.2">
      <c r="A111" s="175">
        <v>1</v>
      </c>
      <c r="B111" s="4" t="s">
        <v>1048</v>
      </c>
      <c r="C111" s="175" t="s">
        <v>16</v>
      </c>
      <c r="D111" s="175" t="s">
        <v>17</v>
      </c>
      <c r="E111" s="28">
        <v>100</v>
      </c>
      <c r="F111" s="28">
        <v>100</v>
      </c>
      <c r="G111" s="28">
        <v>100</v>
      </c>
      <c r="H111" s="102">
        <f>G111/F111*100-100</f>
        <v>0</v>
      </c>
      <c r="I111" s="205"/>
    </row>
    <row r="112" spans="1:73" ht="36" customHeight="1" x14ac:dyDescent="0.2">
      <c r="A112" s="175">
        <v>2</v>
      </c>
      <c r="B112" s="4" t="s">
        <v>926</v>
      </c>
      <c r="C112" s="175" t="s">
        <v>16</v>
      </c>
      <c r="D112" s="175" t="s">
        <v>17</v>
      </c>
      <c r="E112" s="28">
        <v>100</v>
      </c>
      <c r="F112" s="28">
        <v>100</v>
      </c>
      <c r="G112" s="28">
        <v>100</v>
      </c>
      <c r="H112" s="102">
        <f>G112/F112*100-100</f>
        <v>0</v>
      </c>
      <c r="I112" s="205"/>
    </row>
    <row r="113" spans="1:73" ht="36" customHeight="1" x14ac:dyDescent="0.2">
      <c r="A113" s="165" t="s">
        <v>891</v>
      </c>
      <c r="B113" s="348" t="s">
        <v>892</v>
      </c>
      <c r="C113" s="348"/>
      <c r="D113" s="348"/>
      <c r="E113" s="348"/>
      <c r="F113" s="348"/>
      <c r="G113" s="348"/>
      <c r="H113" s="348"/>
      <c r="I113" s="341"/>
    </row>
    <row r="114" spans="1:73" ht="50.25" customHeight="1" x14ac:dyDescent="0.2">
      <c r="A114" s="175">
        <v>1</v>
      </c>
      <c r="B114" s="4" t="s">
        <v>898</v>
      </c>
      <c r="C114" s="175" t="s">
        <v>16</v>
      </c>
      <c r="D114" s="175" t="s">
        <v>17</v>
      </c>
      <c r="E114" s="28">
        <v>91.4</v>
      </c>
      <c r="F114" s="28">
        <v>91</v>
      </c>
      <c r="G114" s="28">
        <v>91.3</v>
      </c>
      <c r="H114" s="206">
        <f>G114/F114*100-100</f>
        <v>0.3296703296703356</v>
      </c>
      <c r="I114" s="179"/>
    </row>
    <row r="115" spans="1:73" s="85" customFormat="1" x14ac:dyDescent="0.2">
      <c r="A115" s="130" t="s">
        <v>893</v>
      </c>
      <c r="B115" s="364" t="s">
        <v>1278</v>
      </c>
      <c r="C115" s="365"/>
      <c r="D115" s="365"/>
      <c r="E115" s="365"/>
      <c r="F115" s="365"/>
      <c r="G115" s="365"/>
      <c r="H115" s="365"/>
      <c r="I115" s="366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</row>
    <row r="116" spans="1:73" x14ac:dyDescent="0.2">
      <c r="A116" s="175">
        <v>1</v>
      </c>
      <c r="B116" s="27" t="s">
        <v>896</v>
      </c>
      <c r="C116" s="175" t="s">
        <v>16</v>
      </c>
      <c r="D116" s="175" t="s">
        <v>17</v>
      </c>
      <c r="E116" s="28">
        <v>97.3</v>
      </c>
      <c r="F116" s="28">
        <v>100</v>
      </c>
      <c r="G116" s="28">
        <v>74.7</v>
      </c>
      <c r="H116" s="102">
        <f>G116/F116*100-100</f>
        <v>-25.299999999999997</v>
      </c>
      <c r="I116" s="205"/>
    </row>
    <row r="117" spans="1:73" s="85" customFormat="1" hidden="1" x14ac:dyDescent="0.2">
      <c r="A117" s="130" t="s">
        <v>973</v>
      </c>
      <c r="B117" s="389" t="s">
        <v>1279</v>
      </c>
      <c r="C117" s="390"/>
      <c r="D117" s="390"/>
      <c r="E117" s="390"/>
      <c r="F117" s="390"/>
      <c r="G117" s="390"/>
      <c r="H117" s="390"/>
      <c r="I117" s="366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</row>
    <row r="118" spans="1:73" ht="47.25" hidden="1" x14ac:dyDescent="0.2">
      <c r="A118" s="175">
        <v>1</v>
      </c>
      <c r="B118" s="27" t="s">
        <v>1280</v>
      </c>
      <c r="C118" s="175" t="s">
        <v>16</v>
      </c>
      <c r="D118" s="175" t="s">
        <v>43</v>
      </c>
      <c r="E118" s="28" t="s">
        <v>93</v>
      </c>
      <c r="F118" s="28">
        <v>1</v>
      </c>
      <c r="G118" s="28">
        <v>1</v>
      </c>
      <c r="H118" s="102">
        <f>G118/F118*100-100</f>
        <v>0</v>
      </c>
      <c r="I118" s="205"/>
    </row>
    <row r="119" spans="1:73" s="85" customFormat="1" hidden="1" x14ac:dyDescent="0.2">
      <c r="A119" s="130" t="s">
        <v>1226</v>
      </c>
      <c r="B119" s="389" t="s">
        <v>1281</v>
      </c>
      <c r="C119" s="390"/>
      <c r="D119" s="390"/>
      <c r="E119" s="390"/>
      <c r="F119" s="390"/>
      <c r="G119" s="390"/>
      <c r="H119" s="390"/>
      <c r="I119" s="366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</row>
    <row r="120" spans="1:73" hidden="1" x14ac:dyDescent="0.2">
      <c r="A120" s="175">
        <v>1</v>
      </c>
      <c r="B120" s="27" t="s">
        <v>930</v>
      </c>
      <c r="C120" s="175" t="s">
        <v>16</v>
      </c>
      <c r="D120" s="175" t="s">
        <v>17</v>
      </c>
      <c r="E120" s="28"/>
      <c r="F120" s="28">
        <v>100</v>
      </c>
      <c r="G120" s="28">
        <v>100</v>
      </c>
      <c r="H120" s="102">
        <f>G120/F120*100-100</f>
        <v>0</v>
      </c>
      <c r="I120" s="205"/>
    </row>
    <row r="121" spans="1:73" s="85" customFormat="1" hidden="1" x14ac:dyDescent="0.2">
      <c r="A121" s="130" t="s">
        <v>1227</v>
      </c>
      <c r="B121" s="389" t="s">
        <v>1282</v>
      </c>
      <c r="C121" s="390"/>
      <c r="D121" s="390"/>
      <c r="E121" s="390"/>
      <c r="F121" s="390"/>
      <c r="G121" s="390"/>
      <c r="H121" s="390"/>
      <c r="I121" s="366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</row>
    <row r="122" spans="1:73" hidden="1" x14ac:dyDescent="0.2">
      <c r="A122" s="175">
        <v>1</v>
      </c>
      <c r="B122" s="27" t="s">
        <v>930</v>
      </c>
      <c r="C122" s="175" t="s">
        <v>16</v>
      </c>
      <c r="D122" s="175" t="s">
        <v>17</v>
      </c>
      <c r="E122" s="28"/>
      <c r="F122" s="28">
        <v>100</v>
      </c>
      <c r="G122" s="28">
        <v>100</v>
      </c>
      <c r="H122" s="102">
        <f>G122/F122*100-100</f>
        <v>0</v>
      </c>
      <c r="I122" s="205"/>
    </row>
    <row r="123" spans="1:73" ht="21.75" customHeight="1" x14ac:dyDescent="0.2">
      <c r="A123" s="165" t="s">
        <v>894</v>
      </c>
      <c r="B123" s="341" t="s">
        <v>897</v>
      </c>
      <c r="C123" s="341"/>
      <c r="D123" s="341"/>
      <c r="E123" s="341"/>
      <c r="F123" s="341"/>
      <c r="G123" s="341"/>
      <c r="H123" s="341"/>
      <c r="I123" s="341"/>
    </row>
    <row r="124" spans="1:73" ht="67.5" customHeight="1" x14ac:dyDescent="0.2">
      <c r="A124" s="175">
        <v>1</v>
      </c>
      <c r="B124" s="4" t="s">
        <v>1128</v>
      </c>
      <c r="C124" s="175" t="s">
        <v>16</v>
      </c>
      <c r="D124" s="175" t="s">
        <v>17</v>
      </c>
      <c r="E124" s="28">
        <v>79.2</v>
      </c>
      <c r="F124" s="28">
        <v>79</v>
      </c>
      <c r="G124" s="28">
        <v>79.2</v>
      </c>
      <c r="H124" s="102">
        <f>G124/F124*100-100</f>
        <v>0.25316455696201956</v>
      </c>
      <c r="I124" s="204"/>
    </row>
    <row r="125" spans="1:73" x14ac:dyDescent="0.2">
      <c r="A125" s="130" t="s">
        <v>1321</v>
      </c>
      <c r="B125" s="364" t="s">
        <v>1337</v>
      </c>
      <c r="C125" s="365"/>
      <c r="D125" s="365"/>
      <c r="E125" s="365"/>
      <c r="F125" s="365"/>
      <c r="G125" s="365"/>
      <c r="H125" s="365"/>
      <c r="I125" s="366"/>
    </row>
    <row r="126" spans="1:73" ht="36.75" customHeight="1" x14ac:dyDescent="0.2">
      <c r="A126" s="175">
        <v>1</v>
      </c>
      <c r="B126" s="4" t="s">
        <v>1339</v>
      </c>
      <c r="C126" s="175" t="s">
        <v>16</v>
      </c>
      <c r="D126" s="175" t="s">
        <v>17</v>
      </c>
      <c r="E126" s="207" t="s">
        <v>93</v>
      </c>
      <c r="F126" s="207">
        <v>100</v>
      </c>
      <c r="G126" s="207">
        <v>0</v>
      </c>
      <c r="H126" s="102">
        <f>G126/F126*100-100</f>
        <v>-100</v>
      </c>
      <c r="I126" s="204"/>
    </row>
    <row r="127" spans="1:73" x14ac:dyDescent="0.2">
      <c r="A127" s="130" t="s">
        <v>1323</v>
      </c>
      <c r="B127" s="364" t="s">
        <v>1338</v>
      </c>
      <c r="C127" s="365"/>
      <c r="D127" s="365"/>
      <c r="E127" s="365"/>
      <c r="F127" s="365"/>
      <c r="G127" s="365"/>
      <c r="H127" s="365"/>
      <c r="I127" s="366"/>
    </row>
    <row r="128" spans="1:73" ht="34.5" customHeight="1" x14ac:dyDescent="0.2">
      <c r="A128" s="175">
        <v>1</v>
      </c>
      <c r="B128" s="4" t="s">
        <v>1340</v>
      </c>
      <c r="C128" s="175" t="s">
        <v>16</v>
      </c>
      <c r="D128" s="175" t="s">
        <v>17</v>
      </c>
      <c r="E128" s="207" t="s">
        <v>93</v>
      </c>
      <c r="F128" s="207">
        <v>100</v>
      </c>
      <c r="G128" s="207">
        <v>0</v>
      </c>
      <c r="H128" s="102">
        <f>G128/F128*100-100</f>
        <v>-100</v>
      </c>
      <c r="I128" s="204"/>
    </row>
    <row r="129" spans="1:9" x14ac:dyDescent="0.2">
      <c r="A129" s="130" t="s">
        <v>895</v>
      </c>
      <c r="B129" s="364" t="s">
        <v>1450</v>
      </c>
      <c r="C129" s="365"/>
      <c r="D129" s="365"/>
      <c r="E129" s="365"/>
      <c r="F129" s="365"/>
      <c r="G129" s="365"/>
      <c r="H129" s="365"/>
      <c r="I129" s="366"/>
    </row>
    <row r="130" spans="1:9" ht="35.25" customHeight="1" x14ac:dyDescent="0.2">
      <c r="A130" s="175">
        <v>1</v>
      </c>
      <c r="B130" s="4" t="s">
        <v>1341</v>
      </c>
      <c r="C130" s="175" t="s">
        <v>16</v>
      </c>
      <c r="D130" s="175" t="s">
        <v>43</v>
      </c>
      <c r="E130" s="207" t="s">
        <v>93</v>
      </c>
      <c r="F130" s="207">
        <v>1</v>
      </c>
      <c r="G130" s="207">
        <v>0</v>
      </c>
      <c r="H130" s="102">
        <f>G130/F130*100-100</f>
        <v>-100</v>
      </c>
      <c r="I130" s="204"/>
    </row>
    <row r="131" spans="1:9" ht="24.75" customHeight="1" x14ac:dyDescent="0.2">
      <c r="A131" s="165" t="s">
        <v>903</v>
      </c>
      <c r="B131" s="341" t="s">
        <v>899</v>
      </c>
      <c r="C131" s="341"/>
      <c r="D131" s="341"/>
      <c r="E131" s="348"/>
      <c r="F131" s="348"/>
      <c r="G131" s="348"/>
      <c r="H131" s="348"/>
      <c r="I131" s="341"/>
    </row>
    <row r="132" spans="1:9" ht="69.75" customHeight="1" x14ac:dyDescent="0.2">
      <c r="A132" s="175">
        <v>1</v>
      </c>
      <c r="B132" s="4" t="s">
        <v>900</v>
      </c>
      <c r="C132" s="175" t="s">
        <v>16</v>
      </c>
      <c r="D132" s="175" t="s">
        <v>17</v>
      </c>
      <c r="E132" s="28">
        <v>100</v>
      </c>
      <c r="F132" s="28">
        <v>100</v>
      </c>
      <c r="G132" s="28">
        <v>100</v>
      </c>
      <c r="H132" s="102">
        <f>G132/F132*100-100</f>
        <v>0</v>
      </c>
      <c r="I132" s="200"/>
    </row>
    <row r="133" spans="1:9" ht="15" customHeight="1" x14ac:dyDescent="0.2">
      <c r="A133" s="165" t="s">
        <v>907</v>
      </c>
      <c r="B133" s="341" t="s">
        <v>905</v>
      </c>
      <c r="C133" s="341"/>
      <c r="D133" s="341"/>
      <c r="E133" s="341"/>
      <c r="F133" s="341"/>
      <c r="G133" s="341"/>
      <c r="H133" s="341"/>
      <c r="I133" s="341"/>
    </row>
    <row r="134" spans="1:9" ht="34.5" customHeight="1" x14ac:dyDescent="0.2">
      <c r="A134" s="175">
        <v>1</v>
      </c>
      <c r="B134" s="4" t="s">
        <v>901</v>
      </c>
      <c r="C134" s="175" t="s">
        <v>16</v>
      </c>
      <c r="D134" s="175" t="s">
        <v>17</v>
      </c>
      <c r="E134" s="28">
        <v>100</v>
      </c>
      <c r="F134" s="28">
        <v>100</v>
      </c>
      <c r="G134" s="28">
        <v>100</v>
      </c>
      <c r="H134" s="28">
        <f>G134/F134*100-100</f>
        <v>0</v>
      </c>
      <c r="I134" s="208"/>
    </row>
    <row r="135" spans="1:9" ht="31.5" x14ac:dyDescent="0.2">
      <c r="A135" s="175">
        <v>2</v>
      </c>
      <c r="B135" s="27" t="s">
        <v>902</v>
      </c>
      <c r="C135" s="175" t="s">
        <v>16</v>
      </c>
      <c r="D135" s="175" t="s">
        <v>17</v>
      </c>
      <c r="E135" s="28">
        <v>97</v>
      </c>
      <c r="F135" s="28">
        <v>97</v>
      </c>
      <c r="G135" s="28">
        <v>97</v>
      </c>
      <c r="H135" s="102">
        <f>G135/F135*100-100</f>
        <v>0</v>
      </c>
      <c r="I135" s="179"/>
    </row>
    <row r="136" spans="1:9" ht="49.5" customHeight="1" x14ac:dyDescent="0.2">
      <c r="A136" s="175">
        <v>3</v>
      </c>
      <c r="B136" s="27" t="s">
        <v>1049</v>
      </c>
      <c r="C136" s="175" t="s">
        <v>16</v>
      </c>
      <c r="D136" s="175" t="s">
        <v>17</v>
      </c>
      <c r="E136" s="28">
        <v>88.2</v>
      </c>
      <c r="F136" s="28">
        <v>88</v>
      </c>
      <c r="G136" s="28">
        <v>56.9</v>
      </c>
      <c r="H136" s="102">
        <f>G136/F136*100-100</f>
        <v>-35.340909090909093</v>
      </c>
      <c r="I136" s="179"/>
    </row>
    <row r="137" spans="1:9" ht="20.25" customHeight="1" x14ac:dyDescent="0.2">
      <c r="A137" s="165" t="s">
        <v>1283</v>
      </c>
      <c r="B137" s="348" t="s">
        <v>904</v>
      </c>
      <c r="C137" s="348"/>
      <c r="D137" s="348"/>
      <c r="E137" s="348"/>
      <c r="F137" s="348"/>
      <c r="G137" s="348"/>
      <c r="H137" s="348"/>
      <c r="I137" s="348"/>
    </row>
    <row r="138" spans="1:9" ht="40.5" customHeight="1" x14ac:dyDescent="0.2">
      <c r="A138" s="175">
        <v>1</v>
      </c>
      <c r="B138" s="27" t="s">
        <v>1050</v>
      </c>
      <c r="C138" s="175" t="s">
        <v>16</v>
      </c>
      <c r="D138" s="175" t="s">
        <v>17</v>
      </c>
      <c r="E138" s="28">
        <v>100</v>
      </c>
      <c r="F138" s="28">
        <v>100</v>
      </c>
      <c r="G138" s="28">
        <v>100</v>
      </c>
      <c r="H138" s="102">
        <f>G138/F138*100-100</f>
        <v>0</v>
      </c>
      <c r="I138" s="179"/>
    </row>
    <row r="139" spans="1:9" ht="15" customHeight="1" x14ac:dyDescent="0.2">
      <c r="A139" s="165" t="s">
        <v>1451</v>
      </c>
      <c r="B139" s="341" t="s">
        <v>906</v>
      </c>
      <c r="C139" s="341"/>
      <c r="D139" s="341"/>
      <c r="E139" s="341"/>
      <c r="F139" s="341"/>
      <c r="G139" s="341"/>
      <c r="H139" s="341"/>
      <c r="I139" s="341"/>
    </row>
    <row r="140" spans="1:9" ht="47.25" x14ac:dyDescent="0.2">
      <c r="A140" s="175">
        <v>1</v>
      </c>
      <c r="B140" s="4" t="s">
        <v>908</v>
      </c>
      <c r="C140" s="175" t="s">
        <v>16</v>
      </c>
      <c r="D140" s="175" t="s">
        <v>17</v>
      </c>
      <c r="E140" s="28">
        <v>100</v>
      </c>
      <c r="F140" s="28">
        <v>100</v>
      </c>
      <c r="G140" s="28">
        <v>100</v>
      </c>
      <c r="H140" s="102">
        <f>G140/F140*100-100</f>
        <v>0</v>
      </c>
      <c r="I140" s="179"/>
    </row>
    <row r="141" spans="1:9" ht="15" customHeight="1" x14ac:dyDescent="0.2">
      <c r="A141" s="163" t="s">
        <v>97</v>
      </c>
      <c r="B141" s="349" t="s">
        <v>98</v>
      </c>
      <c r="C141" s="349"/>
      <c r="D141" s="349"/>
      <c r="E141" s="349"/>
      <c r="F141" s="349"/>
      <c r="G141" s="349"/>
      <c r="H141" s="349"/>
      <c r="I141" s="349"/>
    </row>
    <row r="142" spans="1:9" ht="63" x14ac:dyDescent="0.2">
      <c r="A142" s="175">
        <v>1</v>
      </c>
      <c r="B142" s="4" t="s">
        <v>909</v>
      </c>
      <c r="C142" s="175" t="s">
        <v>16</v>
      </c>
      <c r="D142" s="175" t="s">
        <v>17</v>
      </c>
      <c r="E142" s="28">
        <v>80.900000000000006</v>
      </c>
      <c r="F142" s="28">
        <v>97</v>
      </c>
      <c r="G142" s="28">
        <v>78.900000000000006</v>
      </c>
      <c r="H142" s="102">
        <f>G142/F142*100-100</f>
        <v>-18.659793814432973</v>
      </c>
      <c r="I142" s="195"/>
    </row>
    <row r="143" spans="1:9" ht="80.25" customHeight="1" x14ac:dyDescent="0.2">
      <c r="A143" s="175">
        <v>2</v>
      </c>
      <c r="B143" s="27" t="s">
        <v>910</v>
      </c>
      <c r="C143" s="175" t="s">
        <v>16</v>
      </c>
      <c r="D143" s="175" t="s">
        <v>17</v>
      </c>
      <c r="E143" s="28">
        <v>62.3</v>
      </c>
      <c r="F143" s="28">
        <v>62</v>
      </c>
      <c r="G143" s="28">
        <v>33.299999999999997</v>
      </c>
      <c r="H143" s="102">
        <f>G143/F143*100-100</f>
        <v>-46.290322580645174</v>
      </c>
      <c r="I143" s="195"/>
    </row>
    <row r="144" spans="1:9" ht="64.5" customHeight="1" x14ac:dyDescent="0.2">
      <c r="A144" s="175">
        <v>3</v>
      </c>
      <c r="B144" s="27" t="s">
        <v>911</v>
      </c>
      <c r="C144" s="175" t="s">
        <v>16</v>
      </c>
      <c r="D144" s="175" t="s">
        <v>17</v>
      </c>
      <c r="E144" s="28">
        <v>92.7</v>
      </c>
      <c r="F144" s="28">
        <v>72</v>
      </c>
      <c r="G144" s="28">
        <v>84.1</v>
      </c>
      <c r="H144" s="102">
        <f>G144/F144*100-100</f>
        <v>16.805555555555543</v>
      </c>
      <c r="I144" s="196"/>
    </row>
    <row r="145" spans="1:9" ht="47.25" x14ac:dyDescent="0.2">
      <c r="A145" s="175">
        <v>4</v>
      </c>
      <c r="B145" s="27" t="s">
        <v>1051</v>
      </c>
      <c r="C145" s="175" t="s">
        <v>16</v>
      </c>
      <c r="D145" s="175" t="s">
        <v>54</v>
      </c>
      <c r="E145" s="175">
        <v>1869</v>
      </c>
      <c r="F145" s="175">
        <v>1890</v>
      </c>
      <c r="G145" s="175">
        <v>1869</v>
      </c>
      <c r="H145" s="102">
        <f>G145/F145*100-100</f>
        <v>-1.1111111111111143</v>
      </c>
      <c r="I145" s="196"/>
    </row>
    <row r="146" spans="1:9" ht="32.25" customHeight="1" x14ac:dyDescent="0.2">
      <c r="A146" s="130" t="s">
        <v>912</v>
      </c>
      <c r="B146" s="341" t="s">
        <v>913</v>
      </c>
      <c r="C146" s="341"/>
      <c r="D146" s="341"/>
      <c r="E146" s="380"/>
      <c r="F146" s="380"/>
      <c r="G146" s="380"/>
      <c r="H146" s="380"/>
      <c r="I146" s="341"/>
    </row>
    <row r="147" spans="1:9" ht="31.5" x14ac:dyDescent="0.2">
      <c r="A147" s="175">
        <v>1</v>
      </c>
      <c r="B147" s="4" t="s">
        <v>1129</v>
      </c>
      <c r="C147" s="175" t="s">
        <v>16</v>
      </c>
      <c r="D147" s="175" t="s">
        <v>17</v>
      </c>
      <c r="E147" s="28">
        <v>80</v>
      </c>
      <c r="F147" s="28">
        <v>80</v>
      </c>
      <c r="G147" s="28">
        <v>80</v>
      </c>
      <c r="H147" s="102">
        <f>G147/F147*100-100</f>
        <v>0</v>
      </c>
      <c r="I147" s="196"/>
    </row>
    <row r="148" spans="1:9" ht="15.75" customHeight="1" x14ac:dyDescent="0.2">
      <c r="A148" s="175">
        <v>2</v>
      </c>
      <c r="B148" s="4" t="s">
        <v>926</v>
      </c>
      <c r="C148" s="175" t="s">
        <v>16</v>
      </c>
      <c r="D148" s="175" t="s">
        <v>17</v>
      </c>
      <c r="E148" s="28">
        <v>100</v>
      </c>
      <c r="F148" s="28">
        <v>100</v>
      </c>
      <c r="G148" s="28">
        <v>100</v>
      </c>
      <c r="H148" s="102">
        <f>G148/F148*100-100</f>
        <v>0</v>
      </c>
      <c r="I148" s="205"/>
    </row>
    <row r="149" spans="1:9" ht="15" customHeight="1" x14ac:dyDescent="0.2">
      <c r="A149" s="165" t="s">
        <v>914</v>
      </c>
      <c r="B149" s="341" t="s">
        <v>101</v>
      </c>
      <c r="C149" s="341"/>
      <c r="D149" s="341"/>
      <c r="E149" s="380"/>
      <c r="F149" s="380"/>
      <c r="G149" s="380"/>
      <c r="H149" s="380"/>
      <c r="I149" s="341"/>
    </row>
    <row r="150" spans="1:9" ht="63" x14ac:dyDescent="0.2">
      <c r="A150" s="175">
        <v>1</v>
      </c>
      <c r="B150" s="27" t="s">
        <v>1130</v>
      </c>
      <c r="C150" s="175" t="s">
        <v>16</v>
      </c>
      <c r="D150" s="175" t="s">
        <v>17</v>
      </c>
      <c r="E150" s="28">
        <v>12.2</v>
      </c>
      <c r="F150" s="28">
        <v>12</v>
      </c>
      <c r="G150" s="28">
        <v>7.2</v>
      </c>
      <c r="H150" s="102">
        <f>G150/F150*100-100</f>
        <v>-40</v>
      </c>
      <c r="I150" s="196"/>
    </row>
    <row r="151" spans="1:9" ht="15.75" customHeight="1" x14ac:dyDescent="0.2">
      <c r="A151" s="165" t="s">
        <v>915</v>
      </c>
      <c r="B151" s="341" t="s">
        <v>1452</v>
      </c>
      <c r="C151" s="341"/>
      <c r="D151" s="341"/>
      <c r="E151" s="348"/>
      <c r="F151" s="348"/>
      <c r="G151" s="348"/>
      <c r="H151" s="348"/>
      <c r="I151" s="341"/>
    </row>
    <row r="152" spans="1:9" ht="47.25" x14ac:dyDescent="0.2">
      <c r="A152" s="175">
        <v>1</v>
      </c>
      <c r="B152" s="4" t="s">
        <v>1131</v>
      </c>
      <c r="C152" s="175" t="s">
        <v>16</v>
      </c>
      <c r="D152" s="175" t="s">
        <v>17</v>
      </c>
      <c r="E152" s="28">
        <v>11.8</v>
      </c>
      <c r="F152" s="28">
        <v>10.199999999999999</v>
      </c>
      <c r="G152" s="28">
        <v>12</v>
      </c>
      <c r="H152" s="102">
        <f>G152/F152*100-100</f>
        <v>17.64705882352942</v>
      </c>
      <c r="I152" s="196"/>
    </row>
    <row r="153" spans="1:9" ht="63" x14ac:dyDescent="0.2">
      <c r="A153" s="175">
        <v>2</v>
      </c>
      <c r="B153" s="27" t="s">
        <v>1132</v>
      </c>
      <c r="C153" s="175" t="s">
        <v>16</v>
      </c>
      <c r="D153" s="175" t="s">
        <v>17</v>
      </c>
      <c r="E153" s="28">
        <v>40</v>
      </c>
      <c r="F153" s="28">
        <v>8</v>
      </c>
      <c r="G153" s="28">
        <v>22.8</v>
      </c>
      <c r="H153" s="102">
        <f>G153/F153*100-100</f>
        <v>185</v>
      </c>
      <c r="I153" s="196"/>
    </row>
    <row r="154" spans="1:9" ht="15" customHeight="1" x14ac:dyDescent="0.2">
      <c r="A154" s="165" t="s">
        <v>916</v>
      </c>
      <c r="B154" s="341" t="s">
        <v>892</v>
      </c>
      <c r="C154" s="341"/>
      <c r="D154" s="341"/>
      <c r="E154" s="348"/>
      <c r="F154" s="348"/>
      <c r="G154" s="348"/>
      <c r="H154" s="348"/>
      <c r="I154" s="341"/>
    </row>
    <row r="155" spans="1:9" ht="47.25" x14ac:dyDescent="0.2">
      <c r="A155" s="175">
        <v>1</v>
      </c>
      <c r="B155" s="4" t="s">
        <v>917</v>
      </c>
      <c r="C155" s="175" t="s">
        <v>16</v>
      </c>
      <c r="D155" s="175" t="s">
        <v>17</v>
      </c>
      <c r="E155" s="28">
        <v>100</v>
      </c>
      <c r="F155" s="28">
        <v>100</v>
      </c>
      <c r="G155" s="28">
        <v>100</v>
      </c>
      <c r="H155" s="102">
        <f>G155/F155*100-100</f>
        <v>0</v>
      </c>
      <c r="I155" s="205"/>
    </row>
    <row r="156" spans="1:9" x14ac:dyDescent="0.2">
      <c r="A156" s="163" t="s">
        <v>99</v>
      </c>
      <c r="B156" s="339" t="s">
        <v>100</v>
      </c>
      <c r="C156" s="339"/>
      <c r="D156" s="339"/>
      <c r="E156" s="349"/>
      <c r="F156" s="349"/>
      <c r="G156" s="349"/>
      <c r="H156" s="349"/>
      <c r="I156" s="339"/>
    </row>
    <row r="157" spans="1:9" ht="47.25" x14ac:dyDescent="0.2">
      <c r="A157" s="175">
        <v>1</v>
      </c>
      <c r="B157" s="27" t="s">
        <v>918</v>
      </c>
      <c r="C157" s="175" t="s">
        <v>16</v>
      </c>
      <c r="D157" s="175" t="s">
        <v>17</v>
      </c>
      <c r="E157" s="28">
        <v>84.5</v>
      </c>
      <c r="F157" s="28">
        <v>84.5</v>
      </c>
      <c r="G157" s="28">
        <v>87.8</v>
      </c>
      <c r="H157" s="102">
        <f>G157/F157*100-100</f>
        <v>3.9053254437869924</v>
      </c>
      <c r="I157" s="195"/>
    </row>
    <row r="158" spans="1:9" ht="47.25" x14ac:dyDescent="0.2">
      <c r="A158" s="175">
        <v>2</v>
      </c>
      <c r="B158" s="4" t="s">
        <v>1052</v>
      </c>
      <c r="C158" s="175" t="s">
        <v>16</v>
      </c>
      <c r="D158" s="175" t="s">
        <v>43</v>
      </c>
      <c r="E158" s="175">
        <v>28</v>
      </c>
      <c r="F158" s="175">
        <v>21</v>
      </c>
      <c r="G158" s="175">
        <v>13</v>
      </c>
      <c r="H158" s="102">
        <f>G158/F158*100-100</f>
        <v>-38.095238095238095</v>
      </c>
      <c r="I158" s="195"/>
    </row>
    <row r="159" spans="1:9" ht="31.5" customHeight="1" x14ac:dyDescent="0.2">
      <c r="A159" s="165" t="s">
        <v>920</v>
      </c>
      <c r="B159" s="341" t="s">
        <v>919</v>
      </c>
      <c r="C159" s="341"/>
      <c r="D159" s="341"/>
      <c r="E159" s="380"/>
      <c r="F159" s="380"/>
      <c r="G159" s="380"/>
      <c r="H159" s="380"/>
      <c r="I159" s="341"/>
    </row>
    <row r="160" spans="1:9" ht="47.25" x14ac:dyDescent="0.2">
      <c r="A160" s="175">
        <v>1</v>
      </c>
      <c r="B160" s="27" t="s">
        <v>1053</v>
      </c>
      <c r="C160" s="175" t="s">
        <v>16</v>
      </c>
      <c r="D160" s="131" t="s">
        <v>54</v>
      </c>
      <c r="E160" s="175">
        <v>1400</v>
      </c>
      <c r="F160" s="175">
        <v>1400</v>
      </c>
      <c r="G160" s="175">
        <v>684</v>
      </c>
      <c r="H160" s="102">
        <f>G160/F160*100-100</f>
        <v>-51.142857142857146</v>
      </c>
      <c r="I160" s="198"/>
    </row>
    <row r="161" spans="1:9" ht="31.5" x14ac:dyDescent="0.2">
      <c r="A161" s="175">
        <v>2</v>
      </c>
      <c r="B161" s="4" t="s">
        <v>1054</v>
      </c>
      <c r="C161" s="175" t="s">
        <v>16</v>
      </c>
      <c r="D161" s="131" t="s">
        <v>17</v>
      </c>
      <c r="E161" s="28">
        <v>100</v>
      </c>
      <c r="F161" s="28">
        <v>100</v>
      </c>
      <c r="G161" s="28">
        <v>100</v>
      </c>
      <c r="H161" s="102">
        <f>G161/F161*100-100</f>
        <v>0</v>
      </c>
      <c r="I161" s="205"/>
    </row>
    <row r="162" spans="1:9" ht="15" customHeight="1" x14ac:dyDescent="0.2">
      <c r="A162" s="165" t="s">
        <v>921</v>
      </c>
      <c r="B162" s="341" t="s">
        <v>859</v>
      </c>
      <c r="C162" s="341"/>
      <c r="D162" s="341"/>
      <c r="E162" s="348"/>
      <c r="F162" s="348"/>
      <c r="G162" s="348"/>
      <c r="H162" s="348"/>
      <c r="I162" s="341"/>
    </row>
    <row r="163" spans="1:9" ht="47.25" x14ac:dyDescent="0.2">
      <c r="A163" s="175">
        <v>1</v>
      </c>
      <c r="B163" s="4" t="s">
        <v>1055</v>
      </c>
      <c r="C163" s="175" t="s">
        <v>16</v>
      </c>
      <c r="D163" s="175" t="s">
        <v>17</v>
      </c>
      <c r="E163" s="28">
        <v>100</v>
      </c>
      <c r="F163" s="28">
        <v>100</v>
      </c>
      <c r="G163" s="28">
        <v>100</v>
      </c>
      <c r="H163" s="102">
        <f>G163/F163*100-100</f>
        <v>0</v>
      </c>
      <c r="I163" s="204"/>
    </row>
    <row r="164" spans="1:9" ht="15" customHeight="1" x14ac:dyDescent="0.2">
      <c r="A164" s="163" t="s">
        <v>102</v>
      </c>
      <c r="B164" s="339" t="s">
        <v>103</v>
      </c>
      <c r="C164" s="339"/>
      <c r="D164" s="339"/>
      <c r="E164" s="349"/>
      <c r="F164" s="349"/>
      <c r="G164" s="349"/>
      <c r="H164" s="349"/>
      <c r="I164" s="339"/>
    </row>
    <row r="165" spans="1:9" ht="30" customHeight="1" x14ac:dyDescent="0.2">
      <c r="A165" s="175">
        <v>1</v>
      </c>
      <c r="B165" s="27" t="s">
        <v>922</v>
      </c>
      <c r="C165" s="175" t="s">
        <v>16</v>
      </c>
      <c r="D165" s="175" t="s">
        <v>43</v>
      </c>
      <c r="E165" s="175">
        <v>70</v>
      </c>
      <c r="F165" s="175">
        <v>65</v>
      </c>
      <c r="G165" s="175">
        <v>42</v>
      </c>
      <c r="H165" s="102">
        <f>G165/F165*100-100</f>
        <v>-35.384615384615387</v>
      </c>
      <c r="I165" s="196"/>
    </row>
    <row r="166" spans="1:9" ht="31.5" x14ac:dyDescent="0.2">
      <c r="A166" s="175">
        <v>2</v>
      </c>
      <c r="B166" s="27" t="s">
        <v>869</v>
      </c>
      <c r="C166" s="175" t="s">
        <v>16</v>
      </c>
      <c r="D166" s="175" t="s">
        <v>17</v>
      </c>
      <c r="E166" s="28">
        <v>95.3</v>
      </c>
      <c r="F166" s="28">
        <v>95</v>
      </c>
      <c r="G166" s="28">
        <v>53.5</v>
      </c>
      <c r="H166" s="102">
        <f>G166/F166*100-100</f>
        <v>-43.684210526315795</v>
      </c>
      <c r="I166" s="196"/>
    </row>
    <row r="167" spans="1:9" ht="31.5" x14ac:dyDescent="0.2">
      <c r="A167" s="175">
        <v>3</v>
      </c>
      <c r="B167" s="27" t="s">
        <v>923</v>
      </c>
      <c r="C167" s="175" t="s">
        <v>16</v>
      </c>
      <c r="D167" s="175" t="s">
        <v>17</v>
      </c>
      <c r="E167" s="28">
        <v>41.3</v>
      </c>
      <c r="F167" s="28">
        <v>40</v>
      </c>
      <c r="G167" s="28">
        <v>26.2</v>
      </c>
      <c r="H167" s="102">
        <f>G167/F167*100-100</f>
        <v>-34.5</v>
      </c>
      <c r="I167" s="196"/>
    </row>
    <row r="168" spans="1:9" ht="29.25" customHeight="1" x14ac:dyDescent="0.2">
      <c r="A168" s="165" t="s">
        <v>928</v>
      </c>
      <c r="B168" s="341" t="s">
        <v>924</v>
      </c>
      <c r="C168" s="341"/>
      <c r="D168" s="341"/>
      <c r="E168" s="348"/>
      <c r="F168" s="348"/>
      <c r="G168" s="348"/>
      <c r="H168" s="348"/>
      <c r="I168" s="341"/>
    </row>
    <row r="169" spans="1:9" ht="47.25" x14ac:dyDescent="0.2">
      <c r="A169" s="175">
        <v>1</v>
      </c>
      <c r="B169" s="4" t="s">
        <v>925</v>
      </c>
      <c r="C169" s="175" t="s">
        <v>16</v>
      </c>
      <c r="D169" s="175" t="s">
        <v>54</v>
      </c>
      <c r="E169" s="175">
        <v>1721</v>
      </c>
      <c r="F169" s="175">
        <v>1721</v>
      </c>
      <c r="G169" s="175">
        <v>1721</v>
      </c>
      <c r="H169" s="102">
        <f>G169/F169*100-100</f>
        <v>0</v>
      </c>
      <c r="I169" s="196"/>
    </row>
    <row r="170" spans="1:9" ht="33" customHeight="1" x14ac:dyDescent="0.2">
      <c r="A170" s="175">
        <v>2</v>
      </c>
      <c r="B170" s="4" t="s">
        <v>926</v>
      </c>
      <c r="C170" s="175" t="s">
        <v>16</v>
      </c>
      <c r="D170" s="175" t="s">
        <v>17</v>
      </c>
      <c r="E170" s="28">
        <v>100</v>
      </c>
      <c r="F170" s="28">
        <v>100</v>
      </c>
      <c r="G170" s="28">
        <v>100</v>
      </c>
      <c r="H170" s="102">
        <f>G170/F170*100-100</f>
        <v>0</v>
      </c>
      <c r="I170" s="205"/>
    </row>
    <row r="171" spans="1:9" ht="30" customHeight="1" x14ac:dyDescent="0.2">
      <c r="A171" s="165" t="s">
        <v>929</v>
      </c>
      <c r="B171" s="341" t="s">
        <v>927</v>
      </c>
      <c r="C171" s="341"/>
      <c r="D171" s="341"/>
      <c r="E171" s="380"/>
      <c r="F171" s="380"/>
      <c r="G171" s="380"/>
      <c r="H171" s="380"/>
      <c r="I171" s="341"/>
    </row>
    <row r="172" spans="1:9" ht="31.5" customHeight="1" x14ac:dyDescent="0.2">
      <c r="A172" s="175">
        <v>1</v>
      </c>
      <c r="B172" s="4" t="s">
        <v>930</v>
      </c>
      <c r="C172" s="175" t="s">
        <v>16</v>
      </c>
      <c r="D172" s="131" t="s">
        <v>17</v>
      </c>
      <c r="E172" s="28">
        <v>100</v>
      </c>
      <c r="F172" s="28">
        <v>100</v>
      </c>
      <c r="G172" s="28">
        <v>0</v>
      </c>
      <c r="H172" s="102">
        <f>G172/F172*100-100</f>
        <v>-100</v>
      </c>
      <c r="I172" s="196"/>
    </row>
    <row r="173" spans="1:9" ht="15" customHeight="1" x14ac:dyDescent="0.2">
      <c r="A173" s="165" t="s">
        <v>932</v>
      </c>
      <c r="B173" s="341" t="s">
        <v>104</v>
      </c>
      <c r="C173" s="341"/>
      <c r="D173" s="341"/>
      <c r="E173" s="348"/>
      <c r="F173" s="348"/>
      <c r="G173" s="348"/>
      <c r="H173" s="348"/>
      <c r="I173" s="341"/>
    </row>
    <row r="174" spans="1:9" ht="64.5" customHeight="1" x14ac:dyDescent="0.2">
      <c r="A174" s="175">
        <v>1</v>
      </c>
      <c r="B174" s="27" t="s">
        <v>931</v>
      </c>
      <c r="C174" s="175" t="s">
        <v>16</v>
      </c>
      <c r="D174" s="175" t="s">
        <v>17</v>
      </c>
      <c r="E174" s="28">
        <v>36.700000000000003</v>
      </c>
      <c r="F174" s="28">
        <v>51</v>
      </c>
      <c r="G174" s="28">
        <v>20.7</v>
      </c>
      <c r="H174" s="102">
        <f>G174/F174*100-100</f>
        <v>-59.411764705882355</v>
      </c>
      <c r="I174" s="196"/>
    </row>
    <row r="175" spans="1:9" x14ac:dyDescent="0.2">
      <c r="A175" s="165" t="s">
        <v>933</v>
      </c>
      <c r="B175" s="341" t="s">
        <v>101</v>
      </c>
      <c r="C175" s="341"/>
      <c r="D175" s="341"/>
      <c r="E175" s="348"/>
      <c r="F175" s="348"/>
      <c r="G175" s="348"/>
      <c r="H175" s="348"/>
      <c r="I175" s="341"/>
    </row>
    <row r="176" spans="1:9" ht="63" x14ac:dyDescent="0.2">
      <c r="A176" s="175">
        <v>1</v>
      </c>
      <c r="B176" s="4" t="s">
        <v>934</v>
      </c>
      <c r="C176" s="175" t="s">
        <v>16</v>
      </c>
      <c r="D176" s="175" t="s">
        <v>17</v>
      </c>
      <c r="E176" s="28">
        <v>100</v>
      </c>
      <c r="F176" s="28">
        <v>100</v>
      </c>
      <c r="G176" s="28">
        <v>100</v>
      </c>
      <c r="H176" s="102">
        <f>G176/F176*100-100</f>
        <v>0</v>
      </c>
      <c r="I176" s="196"/>
    </row>
    <row r="177" spans="1:73" ht="15.75" customHeight="1" x14ac:dyDescent="0.2">
      <c r="A177" s="163" t="s">
        <v>105</v>
      </c>
      <c r="B177" s="339" t="s">
        <v>106</v>
      </c>
      <c r="C177" s="339"/>
      <c r="D177" s="339"/>
      <c r="E177" s="349"/>
      <c r="F177" s="349"/>
      <c r="G177" s="349"/>
      <c r="H177" s="349"/>
      <c r="I177" s="339"/>
    </row>
    <row r="178" spans="1:73" ht="78.75" x14ac:dyDescent="0.2">
      <c r="A178" s="174">
        <v>1</v>
      </c>
      <c r="B178" s="197" t="s">
        <v>1056</v>
      </c>
      <c r="C178" s="174" t="s">
        <v>16</v>
      </c>
      <c r="D178" s="174" t="s">
        <v>17</v>
      </c>
      <c r="E178" s="28">
        <v>81.2</v>
      </c>
      <c r="F178" s="28">
        <v>86</v>
      </c>
      <c r="G178" s="28">
        <v>56.8</v>
      </c>
      <c r="H178" s="102">
        <f>G178/F178*100-100</f>
        <v>-33.95348837209302</v>
      </c>
      <c r="I178" s="195"/>
    </row>
    <row r="179" spans="1:73" ht="58.5" customHeight="1" x14ac:dyDescent="0.2">
      <c r="A179" s="174">
        <v>2</v>
      </c>
      <c r="B179" s="197" t="s">
        <v>936</v>
      </c>
      <c r="C179" s="174" t="s">
        <v>16</v>
      </c>
      <c r="D179" s="174" t="s">
        <v>17</v>
      </c>
      <c r="E179" s="28">
        <v>34.200000000000003</v>
      </c>
      <c r="F179" s="28">
        <v>34</v>
      </c>
      <c r="G179" s="28">
        <v>20</v>
      </c>
      <c r="H179" s="102">
        <f>G179/F179*100-100</f>
        <v>-41.17647058823529</v>
      </c>
      <c r="I179" s="196"/>
    </row>
    <row r="180" spans="1:73" ht="18" customHeight="1" x14ac:dyDescent="0.2">
      <c r="A180" s="165" t="s">
        <v>937</v>
      </c>
      <c r="B180" s="341" t="s">
        <v>935</v>
      </c>
      <c r="C180" s="341"/>
      <c r="D180" s="341"/>
      <c r="E180" s="348"/>
      <c r="F180" s="348"/>
      <c r="G180" s="348"/>
      <c r="H180" s="348"/>
      <c r="I180" s="341"/>
    </row>
    <row r="181" spans="1:73" ht="72.75" customHeight="1" x14ac:dyDescent="0.2">
      <c r="A181" s="175">
        <v>1</v>
      </c>
      <c r="B181" s="27" t="s">
        <v>938</v>
      </c>
      <c r="C181" s="175" t="s">
        <v>20</v>
      </c>
      <c r="D181" s="175" t="s">
        <v>17</v>
      </c>
      <c r="E181" s="28">
        <v>51.8</v>
      </c>
      <c r="F181" s="28">
        <v>55</v>
      </c>
      <c r="G181" s="28">
        <v>49.1</v>
      </c>
      <c r="H181" s="102">
        <f>100-(G181/F181*100)</f>
        <v>10.727272727272734</v>
      </c>
      <c r="I181" s="196"/>
    </row>
    <row r="182" spans="1:73" ht="25.5" customHeight="1" x14ac:dyDescent="0.2">
      <c r="A182" s="165" t="s">
        <v>941</v>
      </c>
      <c r="B182" s="341" t="s">
        <v>939</v>
      </c>
      <c r="C182" s="341"/>
      <c r="D182" s="341"/>
      <c r="E182" s="380"/>
      <c r="F182" s="380"/>
      <c r="G182" s="380"/>
      <c r="H182" s="380"/>
      <c r="I182" s="341"/>
    </row>
    <row r="183" spans="1:73" ht="33.75" customHeight="1" x14ac:dyDescent="0.2">
      <c r="A183" s="175">
        <v>1</v>
      </c>
      <c r="B183" s="4" t="s">
        <v>940</v>
      </c>
      <c r="C183" s="175" t="s">
        <v>16</v>
      </c>
      <c r="D183" s="131" t="s">
        <v>54</v>
      </c>
      <c r="E183" s="175">
        <v>8281</v>
      </c>
      <c r="F183" s="175">
        <v>8281</v>
      </c>
      <c r="G183" s="175">
        <v>5876</v>
      </c>
      <c r="H183" s="102">
        <f>G183/F183*100-100</f>
        <v>-29.04238618524333</v>
      </c>
      <c r="I183" s="195"/>
    </row>
    <row r="184" spans="1:73" ht="18.75" customHeight="1" x14ac:dyDescent="0.2">
      <c r="A184" s="130" t="s">
        <v>942</v>
      </c>
      <c r="B184" s="341" t="s">
        <v>947</v>
      </c>
      <c r="C184" s="341"/>
      <c r="D184" s="341"/>
      <c r="E184" s="380"/>
      <c r="F184" s="380"/>
      <c r="G184" s="380"/>
      <c r="H184" s="380"/>
      <c r="I184" s="341"/>
    </row>
    <row r="185" spans="1:73" ht="40.5" customHeight="1" x14ac:dyDescent="0.2">
      <c r="A185" s="175">
        <v>1</v>
      </c>
      <c r="B185" s="4" t="s">
        <v>945</v>
      </c>
      <c r="C185" s="175" t="s">
        <v>16</v>
      </c>
      <c r="D185" s="131" t="s">
        <v>54</v>
      </c>
      <c r="E185" s="209">
        <v>712</v>
      </c>
      <c r="F185" s="175">
        <v>706</v>
      </c>
      <c r="G185" s="209">
        <v>165</v>
      </c>
      <c r="H185" s="210">
        <f>G185/F185*100-100</f>
        <v>-76.628895184135985</v>
      </c>
      <c r="I185" s="196"/>
    </row>
    <row r="186" spans="1:73" ht="31.5" customHeight="1" x14ac:dyDescent="0.2">
      <c r="A186" s="165" t="s">
        <v>943</v>
      </c>
      <c r="B186" s="341" t="s">
        <v>944</v>
      </c>
      <c r="C186" s="341"/>
      <c r="D186" s="341"/>
      <c r="E186" s="348"/>
      <c r="F186" s="348"/>
      <c r="G186" s="348"/>
      <c r="H186" s="348"/>
      <c r="I186" s="341"/>
    </row>
    <row r="187" spans="1:73" ht="24.75" customHeight="1" x14ac:dyDescent="0.2">
      <c r="A187" s="175">
        <v>1</v>
      </c>
      <c r="B187" s="27" t="s">
        <v>1057</v>
      </c>
      <c r="C187" s="175" t="s">
        <v>16</v>
      </c>
      <c r="D187" s="175" t="s">
        <v>54</v>
      </c>
      <c r="E187" s="175">
        <v>2778</v>
      </c>
      <c r="F187" s="175">
        <v>2778</v>
      </c>
      <c r="G187" s="175">
        <v>1907</v>
      </c>
      <c r="H187" s="102">
        <f>G187/F187*100-100</f>
        <v>-31.353491720662348</v>
      </c>
      <c r="I187" s="196"/>
    </row>
    <row r="188" spans="1:73" ht="32.25" customHeight="1" x14ac:dyDescent="0.2">
      <c r="A188" s="175">
        <v>2</v>
      </c>
      <c r="B188" s="4" t="s">
        <v>926</v>
      </c>
      <c r="C188" s="175" t="s">
        <v>16</v>
      </c>
      <c r="D188" s="175" t="s">
        <v>17</v>
      </c>
      <c r="E188" s="28">
        <v>100</v>
      </c>
      <c r="F188" s="28">
        <v>100</v>
      </c>
      <c r="G188" s="28">
        <v>100</v>
      </c>
      <c r="H188" s="102">
        <f>G188/F188*100-100</f>
        <v>0</v>
      </c>
      <c r="I188" s="205"/>
    </row>
    <row r="189" spans="1:73" s="85" customFormat="1" ht="32.25" hidden="1" customHeight="1" x14ac:dyDescent="0.2">
      <c r="A189" s="130" t="s">
        <v>1253</v>
      </c>
      <c r="B189" s="367" t="s">
        <v>1284</v>
      </c>
      <c r="C189" s="368"/>
      <c r="D189" s="368"/>
      <c r="E189" s="368"/>
      <c r="F189" s="368"/>
      <c r="G189" s="368"/>
      <c r="H189" s="368"/>
      <c r="I189" s="369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</row>
    <row r="190" spans="1:73" ht="56.25" hidden="1" customHeight="1" x14ac:dyDescent="0.2">
      <c r="A190" s="175">
        <v>1</v>
      </c>
      <c r="B190" s="4" t="s">
        <v>1285</v>
      </c>
      <c r="C190" s="175" t="s">
        <v>16</v>
      </c>
      <c r="D190" s="175" t="s">
        <v>17</v>
      </c>
      <c r="E190" s="175" t="s">
        <v>93</v>
      </c>
      <c r="F190" s="175"/>
      <c r="G190" s="175"/>
      <c r="H190" s="211" t="e">
        <f>G190/F190*100%</f>
        <v>#DIV/0!</v>
      </c>
      <c r="I190" s="205"/>
    </row>
    <row r="191" spans="1:73" ht="19.5" customHeight="1" x14ac:dyDescent="0.2">
      <c r="A191" s="163" t="s">
        <v>107</v>
      </c>
      <c r="B191" s="349" t="s">
        <v>108</v>
      </c>
      <c r="C191" s="349"/>
      <c r="D191" s="349"/>
      <c r="E191" s="349"/>
      <c r="F191" s="349"/>
      <c r="G191" s="349"/>
      <c r="H191" s="349"/>
      <c r="I191" s="339"/>
    </row>
    <row r="192" spans="1:73" ht="46.5" customHeight="1" x14ac:dyDescent="0.2">
      <c r="A192" s="175">
        <v>1</v>
      </c>
      <c r="B192" s="4" t="s">
        <v>1058</v>
      </c>
      <c r="C192" s="175" t="s">
        <v>16</v>
      </c>
      <c r="D192" s="175" t="s">
        <v>17</v>
      </c>
      <c r="E192" s="28">
        <v>100</v>
      </c>
      <c r="F192" s="28">
        <v>100</v>
      </c>
      <c r="G192" s="28">
        <v>100</v>
      </c>
      <c r="H192" s="102">
        <f>G192/F192*100-100</f>
        <v>0</v>
      </c>
      <c r="I192" s="205"/>
    </row>
    <row r="193" spans="1:9" ht="73.5" customHeight="1" x14ac:dyDescent="0.2">
      <c r="A193" s="175">
        <v>2</v>
      </c>
      <c r="B193" s="27" t="s">
        <v>946</v>
      </c>
      <c r="C193" s="175" t="s">
        <v>16</v>
      </c>
      <c r="D193" s="175" t="s">
        <v>17</v>
      </c>
      <c r="E193" s="28">
        <v>67.8</v>
      </c>
      <c r="F193" s="28">
        <v>70</v>
      </c>
      <c r="G193" s="28">
        <v>17.8</v>
      </c>
      <c r="H193" s="102">
        <f>G193/F193*100-100</f>
        <v>-74.571428571428569</v>
      </c>
      <c r="I193" s="196"/>
    </row>
    <row r="194" spans="1:9" ht="45" customHeight="1" x14ac:dyDescent="0.2">
      <c r="A194" s="175">
        <v>3</v>
      </c>
      <c r="B194" s="4" t="s">
        <v>1059</v>
      </c>
      <c r="C194" s="175" t="s">
        <v>16</v>
      </c>
      <c r="D194" s="175" t="s">
        <v>17</v>
      </c>
      <c r="E194" s="28">
        <v>63.7</v>
      </c>
      <c r="F194" s="28">
        <v>66</v>
      </c>
      <c r="G194" s="28">
        <v>4.8</v>
      </c>
      <c r="H194" s="102">
        <f>G194/F194*100-100</f>
        <v>-92.727272727272734</v>
      </c>
      <c r="I194" s="198"/>
    </row>
    <row r="195" spans="1:9" ht="87.75" customHeight="1" x14ac:dyDescent="0.2">
      <c r="A195" s="175">
        <v>4</v>
      </c>
      <c r="B195" s="4" t="s">
        <v>1286</v>
      </c>
      <c r="C195" s="175" t="s">
        <v>16</v>
      </c>
      <c r="D195" s="175" t="s">
        <v>17</v>
      </c>
      <c r="E195" s="212">
        <v>26.4</v>
      </c>
      <c r="F195" s="28">
        <v>30</v>
      </c>
      <c r="G195" s="28">
        <v>12.7</v>
      </c>
      <c r="H195" s="102">
        <f>G195/F195*100-100</f>
        <v>-57.666666666666671</v>
      </c>
      <c r="I195" s="198"/>
    </row>
    <row r="196" spans="1:9" ht="86.25" customHeight="1" x14ac:dyDescent="0.2">
      <c r="A196" s="175">
        <v>5</v>
      </c>
      <c r="B196" s="4" t="s">
        <v>1287</v>
      </c>
      <c r="C196" s="175" t="s">
        <v>16</v>
      </c>
      <c r="D196" s="175" t="s">
        <v>17</v>
      </c>
      <c r="E196" s="28">
        <v>26.4</v>
      </c>
      <c r="F196" s="28">
        <v>15</v>
      </c>
      <c r="G196" s="28">
        <v>12.7</v>
      </c>
      <c r="H196" s="102">
        <f>G196/F196*100-100</f>
        <v>-15.333333333333343</v>
      </c>
      <c r="I196" s="213"/>
    </row>
    <row r="197" spans="1:9" ht="15" customHeight="1" x14ac:dyDescent="0.2">
      <c r="A197" s="165" t="s">
        <v>948</v>
      </c>
      <c r="B197" s="341" t="s">
        <v>1288</v>
      </c>
      <c r="C197" s="341"/>
      <c r="D197" s="341"/>
      <c r="E197" s="341"/>
      <c r="F197" s="341"/>
      <c r="G197" s="341"/>
      <c r="H197" s="341"/>
      <c r="I197" s="341"/>
    </row>
    <row r="198" spans="1:9" ht="51.75" customHeight="1" x14ac:dyDescent="0.2">
      <c r="A198" s="175">
        <v>1</v>
      </c>
      <c r="B198" s="4" t="s">
        <v>949</v>
      </c>
      <c r="C198" s="175" t="s">
        <v>16</v>
      </c>
      <c r="D198" s="175" t="s">
        <v>17</v>
      </c>
      <c r="E198" s="28">
        <v>60</v>
      </c>
      <c r="F198" s="28">
        <v>70</v>
      </c>
      <c r="G198" s="28">
        <v>17.8</v>
      </c>
      <c r="H198" s="102">
        <f>G198/F198*100-100</f>
        <v>-74.571428571428569</v>
      </c>
      <c r="I198" s="199"/>
    </row>
    <row r="199" spans="1:9" x14ac:dyDescent="0.2">
      <c r="A199" s="130" t="s">
        <v>1255</v>
      </c>
      <c r="B199" s="341" t="s">
        <v>1289</v>
      </c>
      <c r="C199" s="341"/>
      <c r="D199" s="341"/>
      <c r="E199" s="341"/>
      <c r="F199" s="341"/>
      <c r="G199" s="341"/>
      <c r="H199" s="341"/>
      <c r="I199" s="341"/>
    </row>
    <row r="200" spans="1:9" ht="66" customHeight="1" x14ac:dyDescent="0.2">
      <c r="A200" s="175">
        <v>1</v>
      </c>
      <c r="B200" s="4" t="s">
        <v>1290</v>
      </c>
      <c r="C200" s="175" t="s">
        <v>16</v>
      </c>
      <c r="D200" s="175" t="s">
        <v>17</v>
      </c>
      <c r="E200" s="28">
        <v>26.4</v>
      </c>
      <c r="F200" s="28">
        <v>30</v>
      </c>
      <c r="G200" s="28">
        <v>12.7</v>
      </c>
      <c r="H200" s="102">
        <f>G200/F200*100-100</f>
        <v>-57.666666666666671</v>
      </c>
      <c r="I200" s="199"/>
    </row>
    <row r="201" spans="1:9" ht="15" customHeight="1" x14ac:dyDescent="0.2">
      <c r="A201" s="163" t="s">
        <v>109</v>
      </c>
      <c r="B201" s="339" t="s">
        <v>110</v>
      </c>
      <c r="C201" s="339"/>
      <c r="D201" s="339"/>
      <c r="E201" s="339"/>
      <c r="F201" s="339"/>
      <c r="G201" s="339"/>
      <c r="H201" s="339"/>
      <c r="I201" s="339"/>
    </row>
    <row r="202" spans="1:9" ht="48.75" customHeight="1" x14ac:dyDescent="0.2">
      <c r="A202" s="175">
        <v>1</v>
      </c>
      <c r="B202" s="27" t="s">
        <v>1044</v>
      </c>
      <c r="C202" s="175" t="s">
        <v>16</v>
      </c>
      <c r="D202" s="175" t="s">
        <v>17</v>
      </c>
      <c r="E202" s="28">
        <v>105.7</v>
      </c>
      <c r="F202" s="28">
        <v>95</v>
      </c>
      <c r="G202" s="28">
        <v>72.900000000000006</v>
      </c>
      <c r="H202" s="102">
        <f>G202/F202*100-100</f>
        <v>-23.263157894736835</v>
      </c>
      <c r="I202" s="179"/>
    </row>
    <row r="203" spans="1:9" ht="24.75" customHeight="1" x14ac:dyDescent="0.2">
      <c r="A203" s="165" t="s">
        <v>950</v>
      </c>
      <c r="B203" s="341" t="s">
        <v>111</v>
      </c>
      <c r="C203" s="341"/>
      <c r="D203" s="341"/>
      <c r="E203" s="341"/>
      <c r="F203" s="341"/>
      <c r="G203" s="341"/>
      <c r="H203" s="341"/>
      <c r="I203" s="341"/>
    </row>
    <row r="204" spans="1:9" ht="34.5" customHeight="1" x14ac:dyDescent="0.2">
      <c r="A204" s="175">
        <v>1</v>
      </c>
      <c r="B204" s="4" t="s">
        <v>1133</v>
      </c>
      <c r="C204" s="175" t="s">
        <v>16</v>
      </c>
      <c r="D204" s="175" t="s">
        <v>17</v>
      </c>
      <c r="E204" s="28">
        <v>100</v>
      </c>
      <c r="F204" s="28">
        <v>100</v>
      </c>
      <c r="G204" s="28">
        <v>50</v>
      </c>
      <c r="H204" s="102">
        <f>G204/F204*100-100</f>
        <v>-50</v>
      </c>
      <c r="I204" s="179"/>
    </row>
    <row r="205" spans="1:9" ht="18.75" customHeight="1" x14ac:dyDescent="0.2">
      <c r="A205" s="165" t="s">
        <v>951</v>
      </c>
      <c r="B205" s="341" t="s">
        <v>955</v>
      </c>
      <c r="C205" s="341"/>
      <c r="D205" s="341"/>
      <c r="E205" s="341"/>
      <c r="F205" s="341"/>
      <c r="G205" s="341"/>
      <c r="H205" s="341"/>
      <c r="I205" s="341"/>
    </row>
    <row r="206" spans="1:9" ht="62.25" customHeight="1" x14ac:dyDescent="0.2">
      <c r="A206" s="174">
        <v>1</v>
      </c>
      <c r="B206" s="43" t="s">
        <v>956</v>
      </c>
      <c r="C206" s="174" t="s">
        <v>16</v>
      </c>
      <c r="D206" s="174" t="s">
        <v>17</v>
      </c>
      <c r="E206" s="28">
        <v>100</v>
      </c>
      <c r="F206" s="28">
        <v>100</v>
      </c>
      <c r="G206" s="28">
        <v>100</v>
      </c>
      <c r="H206" s="102">
        <f>G206/F206*100-100</f>
        <v>0</v>
      </c>
      <c r="I206" s="213"/>
    </row>
    <row r="207" spans="1:9" ht="24" customHeight="1" x14ac:dyDescent="0.2">
      <c r="A207" s="165" t="s">
        <v>952</v>
      </c>
      <c r="B207" s="350" t="s">
        <v>1342</v>
      </c>
      <c r="C207" s="350"/>
      <c r="D207" s="350"/>
      <c r="E207" s="350"/>
      <c r="F207" s="350"/>
      <c r="G207" s="350"/>
      <c r="H207" s="350"/>
      <c r="I207" s="350"/>
    </row>
    <row r="208" spans="1:9" ht="68.25" customHeight="1" x14ac:dyDescent="0.2">
      <c r="A208" s="174">
        <v>1</v>
      </c>
      <c r="B208" s="43" t="s">
        <v>957</v>
      </c>
      <c r="C208" s="174" t="s">
        <v>16</v>
      </c>
      <c r="D208" s="174" t="s">
        <v>17</v>
      </c>
      <c r="E208" s="28">
        <v>100</v>
      </c>
      <c r="F208" s="28">
        <v>100</v>
      </c>
      <c r="G208" s="28">
        <v>100</v>
      </c>
      <c r="H208" s="102">
        <f>G208/F208*100-100</f>
        <v>0</v>
      </c>
      <c r="I208" s="213"/>
    </row>
    <row r="209" spans="1:9" ht="37.5" customHeight="1" x14ac:dyDescent="0.2">
      <c r="A209" s="165" t="s">
        <v>953</v>
      </c>
      <c r="B209" s="341" t="s">
        <v>1343</v>
      </c>
      <c r="C209" s="341"/>
      <c r="D209" s="341"/>
      <c r="E209" s="341"/>
      <c r="F209" s="341"/>
      <c r="G209" s="341"/>
      <c r="H209" s="341"/>
      <c r="I209" s="341"/>
    </row>
    <row r="210" spans="1:9" ht="65.25" customHeight="1" x14ac:dyDescent="0.2">
      <c r="A210" s="175">
        <v>1</v>
      </c>
      <c r="B210" s="27" t="s">
        <v>1060</v>
      </c>
      <c r="C210" s="175" t="s">
        <v>16</v>
      </c>
      <c r="D210" s="175" t="s">
        <v>17</v>
      </c>
      <c r="E210" s="28">
        <v>100</v>
      </c>
      <c r="F210" s="28">
        <v>100</v>
      </c>
      <c r="G210" s="28">
        <v>100</v>
      </c>
      <c r="H210" s="102">
        <f>G210/F210*100-100</f>
        <v>0</v>
      </c>
      <c r="I210" s="213"/>
    </row>
    <row r="211" spans="1:9" ht="39" customHeight="1" x14ac:dyDescent="0.2">
      <c r="A211" s="165" t="s">
        <v>954</v>
      </c>
      <c r="B211" s="341" t="s">
        <v>1344</v>
      </c>
      <c r="C211" s="341"/>
      <c r="D211" s="341"/>
      <c r="E211" s="341"/>
      <c r="F211" s="341"/>
      <c r="G211" s="341"/>
      <c r="H211" s="341"/>
      <c r="I211" s="341"/>
    </row>
    <row r="212" spans="1:9" ht="72" customHeight="1" x14ac:dyDescent="0.2">
      <c r="A212" s="175">
        <v>1</v>
      </c>
      <c r="B212" s="27" t="s">
        <v>958</v>
      </c>
      <c r="C212" s="175" t="s">
        <v>16</v>
      </c>
      <c r="D212" s="175" t="s">
        <v>17</v>
      </c>
      <c r="E212" s="28">
        <v>100</v>
      </c>
      <c r="F212" s="28">
        <v>100</v>
      </c>
      <c r="G212" s="28">
        <v>100</v>
      </c>
      <c r="H212" s="102">
        <f>G212/F212*100-100</f>
        <v>0</v>
      </c>
      <c r="I212" s="213"/>
    </row>
    <row r="213" spans="1:9" ht="26.25" customHeight="1" x14ac:dyDescent="0.2">
      <c r="A213" s="306" t="s">
        <v>2</v>
      </c>
      <c r="B213" s="346" t="s">
        <v>112</v>
      </c>
      <c r="C213" s="346"/>
      <c r="D213" s="346"/>
      <c r="E213" s="346"/>
      <c r="F213" s="346"/>
      <c r="G213" s="346"/>
      <c r="H213" s="346"/>
      <c r="I213" s="346"/>
    </row>
    <row r="214" spans="1:9" ht="53.25" customHeight="1" x14ac:dyDescent="0.2">
      <c r="A214" s="175">
        <v>1</v>
      </c>
      <c r="B214" s="295" t="s">
        <v>975</v>
      </c>
      <c r="C214" s="175" t="s">
        <v>16</v>
      </c>
      <c r="D214" s="175" t="s">
        <v>17</v>
      </c>
      <c r="E214" s="175">
        <v>2.8</v>
      </c>
      <c r="F214" s="175">
        <v>2.9</v>
      </c>
      <c r="G214" s="175">
        <v>1.9</v>
      </c>
      <c r="H214" s="28">
        <f t="shared" ref="H214:H219" si="2">G214/F214*100-100</f>
        <v>-34.482758620689651</v>
      </c>
      <c r="I214" s="294"/>
    </row>
    <row r="215" spans="1:9" ht="37.5" customHeight="1" x14ac:dyDescent="0.2">
      <c r="A215" s="175">
        <v>2</v>
      </c>
      <c r="B215" s="295" t="s">
        <v>959</v>
      </c>
      <c r="C215" s="175" t="s">
        <v>16</v>
      </c>
      <c r="D215" s="175" t="s">
        <v>17</v>
      </c>
      <c r="E215" s="175">
        <v>57.6</v>
      </c>
      <c r="F215" s="175">
        <v>57.8</v>
      </c>
      <c r="G215" s="175">
        <v>43.2</v>
      </c>
      <c r="H215" s="28">
        <f t="shared" si="2"/>
        <v>-25.259515570934241</v>
      </c>
      <c r="I215" s="294"/>
    </row>
    <row r="216" spans="1:9" ht="39.75" customHeight="1" x14ac:dyDescent="0.2">
      <c r="A216" s="175">
        <v>3</v>
      </c>
      <c r="B216" s="295" t="s">
        <v>113</v>
      </c>
      <c r="C216" s="175" t="s">
        <v>16</v>
      </c>
      <c r="D216" s="175" t="s">
        <v>17</v>
      </c>
      <c r="E216" s="175">
        <v>45.5</v>
      </c>
      <c r="F216" s="175">
        <v>45.7</v>
      </c>
      <c r="G216" s="175">
        <v>28.8</v>
      </c>
      <c r="H216" s="28">
        <f t="shared" si="2"/>
        <v>-36.980306345733048</v>
      </c>
      <c r="I216" s="294"/>
    </row>
    <row r="217" spans="1:9" ht="42" customHeight="1" x14ac:dyDescent="0.2">
      <c r="A217" s="175">
        <v>4</v>
      </c>
      <c r="B217" s="295" t="s">
        <v>114</v>
      </c>
      <c r="C217" s="175" t="s">
        <v>16</v>
      </c>
      <c r="D217" s="175" t="s">
        <v>17</v>
      </c>
      <c r="E217" s="175">
        <v>12.6</v>
      </c>
      <c r="F217" s="175">
        <v>12.8</v>
      </c>
      <c r="G217" s="175">
        <v>8.6999999999999993</v>
      </c>
      <c r="H217" s="28">
        <f t="shared" si="2"/>
        <v>-32.031250000000014</v>
      </c>
      <c r="I217" s="294"/>
    </row>
    <row r="218" spans="1:9" ht="47.25" x14ac:dyDescent="0.2">
      <c r="A218" s="175">
        <v>5</v>
      </c>
      <c r="B218" s="295" t="s">
        <v>115</v>
      </c>
      <c r="C218" s="175" t="s">
        <v>16</v>
      </c>
      <c r="D218" s="175" t="s">
        <v>17</v>
      </c>
      <c r="E218" s="175">
        <v>1.7</v>
      </c>
      <c r="F218" s="175">
        <v>1.8</v>
      </c>
      <c r="G218" s="175">
        <v>1.2</v>
      </c>
      <c r="H218" s="28">
        <f t="shared" si="2"/>
        <v>-33.333333333333343</v>
      </c>
      <c r="I218" s="294"/>
    </row>
    <row r="219" spans="1:9" ht="47.25" x14ac:dyDescent="0.2">
      <c r="A219" s="175">
        <v>6</v>
      </c>
      <c r="B219" s="295" t="s">
        <v>116</v>
      </c>
      <c r="C219" s="175" t="s">
        <v>16</v>
      </c>
      <c r="D219" s="175" t="s">
        <v>1141</v>
      </c>
      <c r="E219" s="175">
        <v>11</v>
      </c>
      <c r="F219" s="175">
        <v>16</v>
      </c>
      <c r="G219" s="175">
        <v>4</v>
      </c>
      <c r="H219" s="28">
        <f t="shared" si="2"/>
        <v>-75</v>
      </c>
      <c r="I219" s="294"/>
    </row>
    <row r="220" spans="1:9" ht="16.5" customHeight="1" x14ac:dyDescent="0.2">
      <c r="A220" s="163" t="s">
        <v>117</v>
      </c>
      <c r="B220" s="339" t="s">
        <v>1017</v>
      </c>
      <c r="C220" s="339"/>
      <c r="D220" s="339"/>
      <c r="E220" s="339"/>
      <c r="F220" s="339"/>
      <c r="G220" s="339"/>
      <c r="H220" s="339"/>
      <c r="I220" s="339"/>
    </row>
    <row r="221" spans="1:9" ht="50.25" customHeight="1" x14ac:dyDescent="0.2">
      <c r="A221" s="175">
        <v>1</v>
      </c>
      <c r="B221" s="295" t="s">
        <v>975</v>
      </c>
      <c r="C221" s="175" t="s">
        <v>16</v>
      </c>
      <c r="D221" s="175" t="s">
        <v>17</v>
      </c>
      <c r="E221" s="175">
        <v>2.8</v>
      </c>
      <c r="F221" s="175">
        <v>2.9</v>
      </c>
      <c r="G221" s="175">
        <v>1.9</v>
      </c>
      <c r="H221" s="214">
        <f>G221*100/F221-100</f>
        <v>-34.482758620689651</v>
      </c>
      <c r="I221" s="294"/>
    </row>
    <row r="222" spans="1:9" ht="39.75" customHeight="1" x14ac:dyDescent="0.2">
      <c r="A222" s="175">
        <v>2</v>
      </c>
      <c r="B222" s="295" t="s">
        <v>959</v>
      </c>
      <c r="C222" s="175" t="s">
        <v>16</v>
      </c>
      <c r="D222" s="175" t="s">
        <v>17</v>
      </c>
      <c r="E222" s="175">
        <v>57.6</v>
      </c>
      <c r="F222" s="175">
        <v>57.8</v>
      </c>
      <c r="G222" s="175">
        <v>43.2</v>
      </c>
      <c r="H222" s="214">
        <f>G222*100/F222-100</f>
        <v>-25.259515570934255</v>
      </c>
      <c r="I222" s="294"/>
    </row>
    <row r="223" spans="1:9" ht="36.75" customHeight="1" x14ac:dyDescent="0.2">
      <c r="A223" s="175">
        <v>3</v>
      </c>
      <c r="B223" s="295" t="s">
        <v>113</v>
      </c>
      <c r="C223" s="175" t="s">
        <v>16</v>
      </c>
      <c r="D223" s="175" t="s">
        <v>17</v>
      </c>
      <c r="E223" s="175">
        <v>45.5</v>
      </c>
      <c r="F223" s="175">
        <v>45.7</v>
      </c>
      <c r="G223" s="175">
        <v>28.8</v>
      </c>
      <c r="H223" s="214">
        <f>G223*100/F223-100</f>
        <v>-36.980306345733048</v>
      </c>
      <c r="I223" s="294"/>
    </row>
    <row r="224" spans="1:9" ht="18" customHeight="1" x14ac:dyDescent="0.2">
      <c r="A224" s="130" t="s">
        <v>118</v>
      </c>
      <c r="B224" s="341" t="s">
        <v>976</v>
      </c>
      <c r="C224" s="341"/>
      <c r="D224" s="341"/>
      <c r="E224" s="341"/>
      <c r="F224" s="341"/>
      <c r="G224" s="341"/>
      <c r="H224" s="341"/>
      <c r="I224" s="341"/>
    </row>
    <row r="225" spans="1:9" ht="32.25" customHeight="1" x14ac:dyDescent="0.2">
      <c r="A225" s="175">
        <v>1</v>
      </c>
      <c r="B225" s="295" t="s">
        <v>1142</v>
      </c>
      <c r="C225" s="175" t="s">
        <v>16</v>
      </c>
      <c r="D225" s="175" t="s">
        <v>54</v>
      </c>
      <c r="E225" s="215">
        <v>13600</v>
      </c>
      <c r="F225" s="215">
        <v>13650</v>
      </c>
      <c r="G225" s="215">
        <v>7630</v>
      </c>
      <c r="H225" s="28">
        <f>G225*100/F225-100</f>
        <v>-44.102564102564102</v>
      </c>
      <c r="I225" s="294"/>
    </row>
    <row r="226" spans="1:9" ht="21" customHeight="1" x14ac:dyDescent="0.2">
      <c r="A226" s="130" t="s">
        <v>120</v>
      </c>
      <c r="B226" s="341" t="s">
        <v>121</v>
      </c>
      <c r="C226" s="341"/>
      <c r="D226" s="341"/>
      <c r="E226" s="341"/>
      <c r="F226" s="341"/>
      <c r="G226" s="341"/>
      <c r="H226" s="341"/>
      <c r="I226" s="341"/>
    </row>
    <row r="227" spans="1:9" ht="57" customHeight="1" x14ac:dyDescent="0.2">
      <c r="A227" s="127" t="s">
        <v>14</v>
      </c>
      <c r="B227" s="295" t="s">
        <v>1143</v>
      </c>
      <c r="C227" s="175" t="s">
        <v>16</v>
      </c>
      <c r="D227" s="175" t="s">
        <v>17</v>
      </c>
      <c r="E227" s="175">
        <v>1.5</v>
      </c>
      <c r="F227" s="175">
        <v>1.6</v>
      </c>
      <c r="G227" s="175">
        <v>0.9</v>
      </c>
      <c r="H227" s="28">
        <f>G227*100/F227-100</f>
        <v>-43.75</v>
      </c>
      <c r="I227" s="294"/>
    </row>
    <row r="228" spans="1:9" ht="24" customHeight="1" x14ac:dyDescent="0.2">
      <c r="A228" s="130" t="s">
        <v>122</v>
      </c>
      <c r="B228" s="341" t="s">
        <v>1144</v>
      </c>
      <c r="C228" s="341"/>
      <c r="D228" s="341"/>
      <c r="E228" s="341"/>
      <c r="F228" s="341"/>
      <c r="G228" s="341"/>
      <c r="H228" s="341"/>
      <c r="I228" s="341"/>
    </row>
    <row r="229" spans="1:9" ht="63.75" customHeight="1" x14ac:dyDescent="0.2">
      <c r="A229" s="175">
        <v>1</v>
      </c>
      <c r="B229" s="295" t="s">
        <v>124</v>
      </c>
      <c r="C229" s="175" t="s">
        <v>16</v>
      </c>
      <c r="D229" s="175" t="s">
        <v>54</v>
      </c>
      <c r="E229" s="175">
        <v>845</v>
      </c>
      <c r="F229" s="175">
        <v>850</v>
      </c>
      <c r="G229" s="175">
        <v>520</v>
      </c>
      <c r="H229" s="28">
        <f>G229*100/F229-100</f>
        <v>-38.823529411764703</v>
      </c>
      <c r="I229" s="294"/>
    </row>
    <row r="230" spans="1:9" ht="21" customHeight="1" x14ac:dyDescent="0.2">
      <c r="A230" s="130" t="s">
        <v>125</v>
      </c>
      <c r="B230" s="341" t="s">
        <v>723</v>
      </c>
      <c r="C230" s="341"/>
      <c r="D230" s="341"/>
      <c r="E230" s="341"/>
      <c r="F230" s="341"/>
      <c r="G230" s="341"/>
      <c r="H230" s="341"/>
      <c r="I230" s="341"/>
    </row>
    <row r="231" spans="1:9" ht="47.25" customHeight="1" x14ac:dyDescent="0.2">
      <c r="A231" s="175">
        <v>1</v>
      </c>
      <c r="B231" s="295" t="s">
        <v>126</v>
      </c>
      <c r="C231" s="175" t="s">
        <v>16</v>
      </c>
      <c r="D231" s="175" t="s">
        <v>54</v>
      </c>
      <c r="E231" s="215">
        <v>2710</v>
      </c>
      <c r="F231" s="215">
        <v>2710</v>
      </c>
      <c r="G231" s="215">
        <v>1430</v>
      </c>
      <c r="H231" s="28">
        <f>G231*100/F231-100</f>
        <v>-47.232472324723247</v>
      </c>
      <c r="I231" s="295"/>
    </row>
    <row r="232" spans="1:9" ht="22.5" customHeight="1" x14ac:dyDescent="0.2">
      <c r="A232" s="130" t="s">
        <v>127</v>
      </c>
      <c r="B232" s="341" t="s">
        <v>724</v>
      </c>
      <c r="C232" s="341"/>
      <c r="D232" s="341"/>
      <c r="E232" s="341"/>
      <c r="F232" s="341"/>
      <c r="G232" s="341"/>
      <c r="H232" s="341"/>
      <c r="I232" s="341"/>
    </row>
    <row r="233" spans="1:9" ht="53.25" customHeight="1" x14ac:dyDescent="0.2">
      <c r="A233" s="175">
        <v>1</v>
      </c>
      <c r="B233" s="295" t="s">
        <v>1145</v>
      </c>
      <c r="C233" s="175" t="s">
        <v>16</v>
      </c>
      <c r="D233" s="175" t="s">
        <v>54</v>
      </c>
      <c r="E233" s="215">
        <v>17970</v>
      </c>
      <c r="F233" s="215">
        <v>18000</v>
      </c>
      <c r="G233" s="215">
        <v>11200</v>
      </c>
      <c r="H233" s="28">
        <f>G233*100/F233-100</f>
        <v>-37.777777777777779</v>
      </c>
      <c r="I233" s="295"/>
    </row>
    <row r="234" spans="1:9" ht="23.25" customHeight="1" x14ac:dyDescent="0.2">
      <c r="A234" s="130" t="s">
        <v>128</v>
      </c>
      <c r="B234" s="341" t="s">
        <v>1154</v>
      </c>
      <c r="C234" s="341"/>
      <c r="D234" s="341"/>
      <c r="E234" s="341"/>
      <c r="F234" s="341"/>
      <c r="G234" s="341"/>
      <c r="H234" s="341"/>
      <c r="I234" s="341"/>
    </row>
    <row r="235" spans="1:9" ht="47.25" x14ac:dyDescent="0.2">
      <c r="A235" s="175">
        <v>1</v>
      </c>
      <c r="B235" s="295" t="s">
        <v>1146</v>
      </c>
      <c r="C235" s="175" t="s">
        <v>16</v>
      </c>
      <c r="D235" s="175" t="s">
        <v>17</v>
      </c>
      <c r="E235" s="175">
        <v>12.6</v>
      </c>
      <c r="F235" s="175">
        <v>12.8</v>
      </c>
      <c r="G235" s="175">
        <v>7.6</v>
      </c>
      <c r="H235" s="28">
        <f>G235*100/F235-100</f>
        <v>-40.625</v>
      </c>
      <c r="I235" s="294"/>
    </row>
    <row r="236" spans="1:9" ht="21.75" customHeight="1" x14ac:dyDescent="0.2">
      <c r="A236" s="130" t="s">
        <v>130</v>
      </c>
      <c r="B236" s="341" t="s">
        <v>1147</v>
      </c>
      <c r="C236" s="341"/>
      <c r="D236" s="341"/>
      <c r="E236" s="341"/>
      <c r="F236" s="341"/>
      <c r="G236" s="341"/>
      <c r="H236" s="341"/>
      <c r="I236" s="341"/>
    </row>
    <row r="237" spans="1:9" ht="61.5" customHeight="1" x14ac:dyDescent="0.2">
      <c r="A237" s="175">
        <v>1</v>
      </c>
      <c r="B237" s="295" t="s">
        <v>131</v>
      </c>
      <c r="C237" s="175" t="s">
        <v>16</v>
      </c>
      <c r="D237" s="175" t="s">
        <v>1148</v>
      </c>
      <c r="E237" s="175">
        <v>18</v>
      </c>
      <c r="F237" s="175">
        <v>20</v>
      </c>
      <c r="G237" s="175">
        <v>12</v>
      </c>
      <c r="H237" s="28">
        <f>G237*100/F237-100</f>
        <v>-40</v>
      </c>
      <c r="I237" s="295"/>
    </row>
    <row r="238" spans="1:9" ht="22.5" customHeight="1" x14ac:dyDescent="0.2">
      <c r="A238" s="130" t="s">
        <v>132</v>
      </c>
      <c r="B238" s="341" t="s">
        <v>133</v>
      </c>
      <c r="C238" s="341"/>
      <c r="D238" s="341"/>
      <c r="E238" s="341"/>
      <c r="F238" s="341"/>
      <c r="G238" s="341"/>
      <c r="H238" s="341"/>
      <c r="I238" s="341"/>
    </row>
    <row r="239" spans="1:9" ht="36.75" customHeight="1" x14ac:dyDescent="0.2">
      <c r="A239" s="175">
        <v>1</v>
      </c>
      <c r="B239" s="295" t="s">
        <v>134</v>
      </c>
      <c r="C239" s="175" t="s">
        <v>16</v>
      </c>
      <c r="D239" s="175" t="s">
        <v>1149</v>
      </c>
      <c r="E239" s="175">
        <v>60</v>
      </c>
      <c r="F239" s="175">
        <v>60</v>
      </c>
      <c r="G239" s="175">
        <v>32</v>
      </c>
      <c r="H239" s="28">
        <f>G239*100/F239-100</f>
        <v>-46.666666666666664</v>
      </c>
      <c r="I239" s="294"/>
    </row>
    <row r="240" spans="1:9" x14ac:dyDescent="0.2">
      <c r="A240" s="130" t="s">
        <v>1404</v>
      </c>
      <c r="B240" s="367" t="s">
        <v>153</v>
      </c>
      <c r="C240" s="368"/>
      <c r="D240" s="368"/>
      <c r="E240" s="368"/>
      <c r="F240" s="368"/>
      <c r="G240" s="368"/>
      <c r="H240" s="368"/>
      <c r="I240" s="369"/>
    </row>
    <row r="241" spans="1:73" ht="31.5" x14ac:dyDescent="0.2">
      <c r="A241" s="175">
        <v>1</v>
      </c>
      <c r="B241" s="295" t="s">
        <v>1067</v>
      </c>
      <c r="C241" s="175" t="s">
        <v>16</v>
      </c>
      <c r="D241" s="175" t="s">
        <v>17</v>
      </c>
      <c r="E241" s="175">
        <v>0</v>
      </c>
      <c r="F241" s="175">
        <v>100</v>
      </c>
      <c r="G241" s="175">
        <v>58</v>
      </c>
      <c r="H241" s="28">
        <f>G241/F241*100-100</f>
        <v>-42.000000000000007</v>
      </c>
      <c r="I241" s="294"/>
    </row>
    <row r="242" spans="1:73" ht="21" customHeight="1" x14ac:dyDescent="0.2">
      <c r="A242" s="163" t="s">
        <v>135</v>
      </c>
      <c r="B242" s="339" t="s">
        <v>1150</v>
      </c>
      <c r="C242" s="339"/>
      <c r="D242" s="339"/>
      <c r="E242" s="339"/>
      <c r="F242" s="339"/>
      <c r="G242" s="339"/>
      <c r="H242" s="339"/>
      <c r="I242" s="339"/>
    </row>
    <row r="243" spans="1:73" ht="36.75" customHeight="1" x14ac:dyDescent="0.2">
      <c r="A243" s="175">
        <v>1</v>
      </c>
      <c r="B243" s="295" t="s">
        <v>114</v>
      </c>
      <c r="C243" s="175" t="s">
        <v>16</v>
      </c>
      <c r="D243" s="175" t="s">
        <v>17</v>
      </c>
      <c r="E243" s="175">
        <v>12.6</v>
      </c>
      <c r="F243" s="175">
        <v>12.8</v>
      </c>
      <c r="G243" s="175">
        <v>8.6999999999999993</v>
      </c>
      <c r="H243" s="28">
        <f>G243*100/F243-100</f>
        <v>-32.031250000000014</v>
      </c>
      <c r="I243" s="294"/>
    </row>
    <row r="244" spans="1:73" ht="47.25" x14ac:dyDescent="0.2">
      <c r="A244" s="175">
        <v>2</v>
      </c>
      <c r="B244" s="295" t="s">
        <v>115</v>
      </c>
      <c r="C244" s="175" t="s">
        <v>16</v>
      </c>
      <c r="D244" s="175" t="s">
        <v>17</v>
      </c>
      <c r="E244" s="175">
        <v>1.7</v>
      </c>
      <c r="F244" s="175">
        <v>1.8</v>
      </c>
      <c r="G244" s="175">
        <v>1.2</v>
      </c>
      <c r="H244" s="28">
        <f>G244*100/F244-100</f>
        <v>-33.333333333333329</v>
      </c>
      <c r="I244" s="294"/>
    </row>
    <row r="245" spans="1:73" ht="18.75" customHeight="1" x14ac:dyDescent="0.2">
      <c r="A245" s="130" t="s">
        <v>136</v>
      </c>
      <c r="B245" s="341" t="s">
        <v>137</v>
      </c>
      <c r="C245" s="341"/>
      <c r="D245" s="341"/>
      <c r="E245" s="341"/>
      <c r="F245" s="341"/>
      <c r="G245" s="341"/>
      <c r="H245" s="341"/>
      <c r="I245" s="341"/>
    </row>
    <row r="246" spans="1:73" ht="36" customHeight="1" x14ac:dyDescent="0.2">
      <c r="A246" s="175">
        <v>1</v>
      </c>
      <c r="B246" s="295" t="s">
        <v>138</v>
      </c>
      <c r="C246" s="175" t="s">
        <v>16</v>
      </c>
      <c r="D246" s="175" t="s">
        <v>54</v>
      </c>
      <c r="E246" s="215">
        <v>3875</v>
      </c>
      <c r="F246" s="215">
        <v>3905</v>
      </c>
      <c r="G246" s="215">
        <v>3050</v>
      </c>
      <c r="H246" s="28">
        <f>G246*100/F246-100</f>
        <v>-21.895006402048651</v>
      </c>
      <c r="I246" s="295"/>
    </row>
    <row r="247" spans="1:73" ht="21" customHeight="1" x14ac:dyDescent="0.2">
      <c r="A247" s="130" t="s">
        <v>139</v>
      </c>
      <c r="B247" s="341" t="s">
        <v>140</v>
      </c>
      <c r="C247" s="341"/>
      <c r="D247" s="341"/>
      <c r="E247" s="341"/>
      <c r="F247" s="341"/>
      <c r="G247" s="341"/>
      <c r="H247" s="341"/>
      <c r="I247" s="341"/>
    </row>
    <row r="248" spans="1:73" ht="47.25" x14ac:dyDescent="0.2">
      <c r="A248" s="175">
        <v>1</v>
      </c>
      <c r="B248" s="295" t="s">
        <v>141</v>
      </c>
      <c r="C248" s="175" t="s">
        <v>16</v>
      </c>
      <c r="D248" s="175" t="s">
        <v>54</v>
      </c>
      <c r="E248" s="175">
        <v>48</v>
      </c>
      <c r="F248" s="175">
        <v>54</v>
      </c>
      <c r="G248" s="175">
        <v>32</v>
      </c>
      <c r="H248" s="28">
        <f>G248*100/F248-100</f>
        <v>-40.74074074074074</v>
      </c>
      <c r="I248" s="295"/>
    </row>
    <row r="249" spans="1:73" ht="21" customHeight="1" x14ac:dyDescent="0.2">
      <c r="A249" s="163" t="s">
        <v>142</v>
      </c>
      <c r="B249" s="339" t="s">
        <v>1151</v>
      </c>
      <c r="C249" s="339"/>
      <c r="D249" s="339"/>
      <c r="E249" s="339"/>
      <c r="F249" s="339"/>
      <c r="G249" s="339"/>
      <c r="H249" s="339"/>
      <c r="I249" s="339"/>
    </row>
    <row r="250" spans="1:73" ht="57.75" customHeight="1" x14ac:dyDescent="0.2">
      <c r="A250" s="175">
        <v>1</v>
      </c>
      <c r="B250" s="295" t="s">
        <v>1152</v>
      </c>
      <c r="C250" s="175" t="s">
        <v>16</v>
      </c>
      <c r="D250" s="175" t="s">
        <v>341</v>
      </c>
      <c r="E250" s="175">
        <v>11</v>
      </c>
      <c r="F250" s="175">
        <v>16</v>
      </c>
      <c r="G250" s="175">
        <v>4</v>
      </c>
      <c r="H250" s="28">
        <f>G250*100/F250-100</f>
        <v>-75</v>
      </c>
      <c r="I250" s="294"/>
    </row>
    <row r="251" spans="1:73" ht="30.75" customHeight="1" x14ac:dyDescent="0.2">
      <c r="A251" s="130" t="s">
        <v>143</v>
      </c>
      <c r="B251" s="341" t="s">
        <v>1153</v>
      </c>
      <c r="C251" s="341"/>
      <c r="D251" s="341"/>
      <c r="E251" s="341"/>
      <c r="F251" s="341"/>
      <c r="G251" s="341"/>
      <c r="H251" s="341"/>
      <c r="I251" s="341"/>
    </row>
    <row r="252" spans="1:73" ht="51.75" customHeight="1" x14ac:dyDescent="0.2">
      <c r="A252" s="175">
        <v>1</v>
      </c>
      <c r="B252" s="295" t="s">
        <v>116</v>
      </c>
      <c r="C252" s="175" t="s">
        <v>16</v>
      </c>
      <c r="D252" s="175" t="s">
        <v>341</v>
      </c>
      <c r="E252" s="175">
        <v>11</v>
      </c>
      <c r="F252" s="175">
        <v>16</v>
      </c>
      <c r="G252" s="175">
        <v>4</v>
      </c>
      <c r="H252" s="28">
        <f>G252*100/F252-100</f>
        <v>-75</v>
      </c>
      <c r="I252" s="294"/>
    </row>
    <row r="253" spans="1:73" s="64" customFormat="1" ht="33.75" customHeight="1" x14ac:dyDescent="0.2">
      <c r="A253" s="335" t="s">
        <v>144</v>
      </c>
      <c r="B253" s="346" t="s">
        <v>145</v>
      </c>
      <c r="C253" s="346"/>
      <c r="D253" s="346"/>
      <c r="E253" s="346"/>
      <c r="F253" s="346"/>
      <c r="G253" s="346"/>
      <c r="H253" s="346"/>
      <c r="I253" s="346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</row>
    <row r="254" spans="1:73" s="62" customFormat="1" ht="33.75" customHeight="1" x14ac:dyDescent="0.2">
      <c r="A254" s="175">
        <v>1</v>
      </c>
      <c r="B254" s="27" t="s">
        <v>146</v>
      </c>
      <c r="C254" s="175" t="s">
        <v>16</v>
      </c>
      <c r="D254" s="175" t="s">
        <v>17</v>
      </c>
      <c r="E254" s="214">
        <v>500</v>
      </c>
      <c r="F254" s="175">
        <v>514</v>
      </c>
      <c r="G254" s="175">
        <v>300</v>
      </c>
      <c r="H254" s="61">
        <f>G254*100/F254-100</f>
        <v>-41.634241245136188</v>
      </c>
      <c r="I254" s="36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5"/>
      <c r="BR254" s="75"/>
      <c r="BS254" s="75"/>
      <c r="BT254" s="75"/>
      <c r="BU254" s="75"/>
    </row>
    <row r="255" spans="1:73" s="62" customFormat="1" ht="33.75" customHeight="1" x14ac:dyDescent="0.2">
      <c r="A255" s="129">
        <v>2</v>
      </c>
      <c r="B255" s="27" t="s">
        <v>147</v>
      </c>
      <c r="C255" s="175" t="s">
        <v>16</v>
      </c>
      <c r="D255" s="175" t="s">
        <v>17</v>
      </c>
      <c r="E255" s="214">
        <v>100</v>
      </c>
      <c r="F255" s="175">
        <v>100</v>
      </c>
      <c r="G255" s="175">
        <v>100</v>
      </c>
      <c r="H255" s="61">
        <f>G255*100/F255-100</f>
        <v>0</v>
      </c>
      <c r="I255" s="36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</row>
    <row r="256" spans="1:73" s="62" customFormat="1" ht="15.75" customHeight="1" x14ac:dyDescent="0.2">
      <c r="A256" s="163" t="s">
        <v>148</v>
      </c>
      <c r="B256" s="339" t="s">
        <v>149</v>
      </c>
      <c r="C256" s="339"/>
      <c r="D256" s="339"/>
      <c r="E256" s="339"/>
      <c r="F256" s="339"/>
      <c r="G256" s="339"/>
      <c r="H256" s="339"/>
      <c r="I256" s="339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</row>
    <row r="257" spans="1:73" s="62" customFormat="1" ht="31.5" x14ac:dyDescent="0.2">
      <c r="A257" s="175">
        <v>1</v>
      </c>
      <c r="B257" s="27" t="s">
        <v>150</v>
      </c>
      <c r="C257" s="175" t="s">
        <v>16</v>
      </c>
      <c r="D257" s="167" t="s">
        <v>151</v>
      </c>
      <c r="E257" s="175">
        <v>62.89</v>
      </c>
      <c r="F257" s="175">
        <v>63.06</v>
      </c>
      <c r="G257" s="175">
        <v>62.98</v>
      </c>
      <c r="H257" s="61">
        <f>G257*100/F257-100</f>
        <v>-0.12686330478909724</v>
      </c>
      <c r="I257" s="130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</row>
    <row r="258" spans="1:73" s="62" customFormat="1" ht="35.25" customHeight="1" x14ac:dyDescent="0.2">
      <c r="A258" s="130" t="s">
        <v>152</v>
      </c>
      <c r="B258" s="341" t="s">
        <v>153</v>
      </c>
      <c r="C258" s="341"/>
      <c r="D258" s="341"/>
      <c r="E258" s="341"/>
      <c r="F258" s="341"/>
      <c r="G258" s="341"/>
      <c r="H258" s="341"/>
      <c r="I258" s="341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</row>
    <row r="259" spans="1:73" s="62" customFormat="1" ht="31.5" x14ac:dyDescent="0.2">
      <c r="A259" s="175">
        <v>1</v>
      </c>
      <c r="B259" s="27" t="s">
        <v>1061</v>
      </c>
      <c r="C259" s="175" t="s">
        <v>16</v>
      </c>
      <c r="D259" s="175" t="s">
        <v>17</v>
      </c>
      <c r="E259" s="175">
        <v>100</v>
      </c>
      <c r="F259" s="175">
        <v>100</v>
      </c>
      <c r="G259" s="175">
        <v>100</v>
      </c>
      <c r="H259" s="61">
        <f>G259*100/F259-100</f>
        <v>0</v>
      </c>
      <c r="I259" s="130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</row>
    <row r="260" spans="1:73" s="62" customFormat="1" ht="15.75" customHeight="1" x14ac:dyDescent="0.2">
      <c r="A260" s="130" t="s">
        <v>154</v>
      </c>
      <c r="B260" s="341" t="s">
        <v>155</v>
      </c>
      <c r="C260" s="341"/>
      <c r="D260" s="341"/>
      <c r="E260" s="341"/>
      <c r="F260" s="341"/>
      <c r="G260" s="341"/>
      <c r="H260" s="341"/>
      <c r="I260" s="341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75"/>
      <c r="BR260" s="75"/>
      <c r="BS260" s="75"/>
      <c r="BT260" s="75"/>
      <c r="BU260" s="75"/>
    </row>
    <row r="261" spans="1:73" s="62" customFormat="1" x14ac:dyDescent="0.2">
      <c r="A261" s="175">
        <v>1</v>
      </c>
      <c r="B261" s="27" t="s">
        <v>156</v>
      </c>
      <c r="C261" s="175" t="s">
        <v>16</v>
      </c>
      <c r="D261" s="167" t="s">
        <v>21</v>
      </c>
      <c r="E261" s="175">
        <v>18</v>
      </c>
      <c r="F261" s="175">
        <v>19</v>
      </c>
      <c r="G261" s="175">
        <v>18</v>
      </c>
      <c r="H261" s="61">
        <f>G261*100/F261-100</f>
        <v>-5.2631578947368354</v>
      </c>
      <c r="I261" s="36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</row>
    <row r="262" spans="1:73" s="62" customFormat="1" ht="15.75" customHeight="1" x14ac:dyDescent="0.2">
      <c r="A262" s="130" t="s">
        <v>157</v>
      </c>
      <c r="B262" s="341" t="s">
        <v>158</v>
      </c>
      <c r="C262" s="341"/>
      <c r="D262" s="341"/>
      <c r="E262" s="341"/>
      <c r="F262" s="341"/>
      <c r="G262" s="341"/>
      <c r="H262" s="341"/>
      <c r="I262" s="341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  <c r="BM262" s="75"/>
      <c r="BN262" s="75"/>
      <c r="BO262" s="75"/>
      <c r="BP262" s="75"/>
      <c r="BQ262" s="75"/>
      <c r="BR262" s="75"/>
      <c r="BS262" s="75"/>
      <c r="BT262" s="75"/>
      <c r="BU262" s="75"/>
    </row>
    <row r="263" spans="1:73" s="62" customFormat="1" ht="63" x14ac:dyDescent="0.2">
      <c r="A263" s="175">
        <v>1</v>
      </c>
      <c r="B263" s="27" t="s">
        <v>159</v>
      </c>
      <c r="C263" s="175" t="s">
        <v>16</v>
      </c>
      <c r="D263" s="167" t="s">
        <v>21</v>
      </c>
      <c r="E263" s="175">
        <v>6465</v>
      </c>
      <c r="F263" s="175">
        <v>6550</v>
      </c>
      <c r="G263" s="175">
        <v>3800</v>
      </c>
      <c r="H263" s="61">
        <f>G263*100/F263-100</f>
        <v>-41.984732824427482</v>
      </c>
      <c r="I263" s="36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  <c r="BM263" s="75"/>
      <c r="BN263" s="75"/>
      <c r="BO263" s="75"/>
      <c r="BP263" s="75"/>
      <c r="BQ263" s="75"/>
      <c r="BR263" s="75"/>
      <c r="BS263" s="75"/>
      <c r="BT263" s="75"/>
      <c r="BU263" s="75"/>
    </row>
    <row r="264" spans="1:73" s="62" customFormat="1" ht="33" hidden="1" customHeight="1" x14ac:dyDescent="0.2">
      <c r="A264" s="130" t="s">
        <v>160</v>
      </c>
      <c r="B264" s="341" t="s">
        <v>161</v>
      </c>
      <c r="C264" s="341"/>
      <c r="D264" s="341"/>
      <c r="E264" s="341"/>
      <c r="F264" s="341"/>
      <c r="G264" s="341"/>
      <c r="H264" s="341"/>
      <c r="I264" s="341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  <c r="BM264" s="75"/>
      <c r="BN264" s="75"/>
      <c r="BO264" s="75"/>
      <c r="BP264" s="75"/>
      <c r="BQ264" s="75"/>
      <c r="BR264" s="75"/>
      <c r="BS264" s="75"/>
      <c r="BT264" s="75"/>
      <c r="BU264" s="75"/>
    </row>
    <row r="265" spans="1:73" s="62" customFormat="1" hidden="1" x14ac:dyDescent="0.2">
      <c r="A265" s="175">
        <v>1</v>
      </c>
      <c r="B265" s="27" t="s">
        <v>1062</v>
      </c>
      <c r="C265" s="175" t="s">
        <v>16</v>
      </c>
      <c r="D265" s="167" t="s">
        <v>21</v>
      </c>
      <c r="E265" s="175">
        <v>0</v>
      </c>
      <c r="F265" s="175">
        <v>0</v>
      </c>
      <c r="G265" s="175">
        <v>0</v>
      </c>
      <c r="H265" s="175">
        <v>0</v>
      </c>
      <c r="I265" s="130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  <c r="BM265" s="75"/>
      <c r="BN265" s="75"/>
      <c r="BO265" s="75"/>
      <c r="BP265" s="75"/>
      <c r="BQ265" s="75"/>
      <c r="BR265" s="75"/>
      <c r="BS265" s="75"/>
      <c r="BT265" s="75"/>
      <c r="BU265" s="75"/>
    </row>
    <row r="266" spans="1:73" s="62" customFormat="1" hidden="1" x14ac:dyDescent="0.2">
      <c r="A266" s="165" t="s">
        <v>162</v>
      </c>
      <c r="B266" s="341" t="s">
        <v>1167</v>
      </c>
      <c r="C266" s="341"/>
      <c r="D266" s="341"/>
      <c r="E266" s="341"/>
      <c r="F266" s="341"/>
      <c r="G266" s="341"/>
      <c r="H266" s="341"/>
      <c r="I266" s="341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</row>
    <row r="267" spans="1:73" s="62" customFormat="1" hidden="1" x14ac:dyDescent="0.2">
      <c r="A267" s="175">
        <v>1</v>
      </c>
      <c r="B267" s="27" t="s">
        <v>1062</v>
      </c>
      <c r="C267" s="175" t="s">
        <v>16</v>
      </c>
      <c r="D267" s="167" t="s">
        <v>21</v>
      </c>
      <c r="E267" s="175">
        <v>1</v>
      </c>
      <c r="F267" s="175">
        <v>0</v>
      </c>
      <c r="G267" s="175">
        <v>0</v>
      </c>
      <c r="H267" s="175">
        <v>0</v>
      </c>
      <c r="I267" s="130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</row>
    <row r="268" spans="1:73" ht="25.5" customHeight="1" x14ac:dyDescent="0.2">
      <c r="A268" s="165" t="s">
        <v>160</v>
      </c>
      <c r="B268" s="341" t="s">
        <v>163</v>
      </c>
      <c r="C268" s="341"/>
      <c r="D268" s="341"/>
      <c r="E268" s="341"/>
      <c r="F268" s="341"/>
      <c r="G268" s="341"/>
      <c r="H268" s="341"/>
      <c r="I268" s="341"/>
    </row>
    <row r="269" spans="1:73" ht="31.5" x14ac:dyDescent="0.2">
      <c r="A269" s="167">
        <v>1</v>
      </c>
      <c r="B269" s="27" t="s">
        <v>1063</v>
      </c>
      <c r="C269" s="175" t="s">
        <v>16</v>
      </c>
      <c r="D269" s="167" t="s">
        <v>164</v>
      </c>
      <c r="E269" s="175">
        <v>1942</v>
      </c>
      <c r="F269" s="175">
        <v>2141</v>
      </c>
      <c r="G269" s="175">
        <v>1080</v>
      </c>
      <c r="H269" s="61">
        <f>G269*100/F269-100</f>
        <v>-49.556282111163007</v>
      </c>
      <c r="I269" s="36"/>
    </row>
    <row r="270" spans="1:73" ht="15.75" customHeight="1" x14ac:dyDescent="0.2">
      <c r="A270" s="165" t="s">
        <v>162</v>
      </c>
      <c r="B270" s="341" t="s">
        <v>166</v>
      </c>
      <c r="C270" s="341"/>
      <c r="D270" s="341"/>
      <c r="E270" s="341"/>
      <c r="F270" s="341"/>
      <c r="G270" s="341"/>
      <c r="H270" s="341"/>
      <c r="I270" s="341"/>
    </row>
    <row r="271" spans="1:73" x14ac:dyDescent="0.2">
      <c r="A271" s="167">
        <v>1</v>
      </c>
      <c r="B271" s="27" t="s">
        <v>167</v>
      </c>
      <c r="C271" s="175" t="s">
        <v>16</v>
      </c>
      <c r="D271" s="167" t="s">
        <v>168</v>
      </c>
      <c r="E271" s="175">
        <v>1320.2</v>
      </c>
      <c r="F271" s="175">
        <v>1322</v>
      </c>
      <c r="G271" s="175">
        <v>736</v>
      </c>
      <c r="H271" s="61">
        <f>G271*100/F271-100</f>
        <v>-44.326777609682303</v>
      </c>
      <c r="I271" s="36"/>
    </row>
    <row r="272" spans="1:73" ht="15.75" customHeight="1" x14ac:dyDescent="0.2">
      <c r="A272" s="165" t="s">
        <v>165</v>
      </c>
      <c r="B272" s="341" t="s">
        <v>1168</v>
      </c>
      <c r="C272" s="341"/>
      <c r="D272" s="341"/>
      <c r="E272" s="341"/>
      <c r="F272" s="341"/>
      <c r="G272" s="341"/>
      <c r="H272" s="341"/>
      <c r="I272" s="341"/>
    </row>
    <row r="273" spans="1:9" x14ac:dyDescent="0.2">
      <c r="A273" s="167">
        <v>1</v>
      </c>
      <c r="B273" s="27" t="s">
        <v>1062</v>
      </c>
      <c r="C273" s="175" t="s">
        <v>16</v>
      </c>
      <c r="D273" s="167" t="s">
        <v>21</v>
      </c>
      <c r="E273" s="175">
        <v>2</v>
      </c>
      <c r="F273" s="175">
        <v>2</v>
      </c>
      <c r="G273" s="175">
        <v>2</v>
      </c>
      <c r="H273" s="61">
        <f>G273*100/F273-100</f>
        <v>0</v>
      </c>
      <c r="I273" s="36"/>
    </row>
    <row r="274" spans="1:9" ht="15.75" customHeight="1" x14ac:dyDescent="0.2">
      <c r="A274" s="163" t="s">
        <v>169</v>
      </c>
      <c r="B274" s="339" t="s">
        <v>170</v>
      </c>
      <c r="C274" s="339"/>
      <c r="D274" s="339"/>
      <c r="E274" s="339"/>
      <c r="F274" s="339"/>
      <c r="G274" s="339"/>
      <c r="H274" s="339"/>
      <c r="I274" s="339"/>
    </row>
    <row r="275" spans="1:9" ht="31.5" x14ac:dyDescent="0.2">
      <c r="A275" s="167">
        <v>1</v>
      </c>
      <c r="B275" s="27" t="s">
        <v>1064</v>
      </c>
      <c r="C275" s="175" t="s">
        <v>16</v>
      </c>
      <c r="D275" s="167" t="s">
        <v>171</v>
      </c>
      <c r="E275" s="175">
        <v>117.1</v>
      </c>
      <c r="F275" s="175">
        <v>124</v>
      </c>
      <c r="G275" s="175">
        <v>62.8</v>
      </c>
      <c r="H275" s="61">
        <f>G275*100/F275-100</f>
        <v>-49.354838709677416</v>
      </c>
      <c r="I275" s="36"/>
    </row>
    <row r="276" spans="1:9" ht="37.5" customHeight="1" x14ac:dyDescent="0.2">
      <c r="A276" s="165" t="s">
        <v>172</v>
      </c>
      <c r="B276" s="341" t="s">
        <v>173</v>
      </c>
      <c r="C276" s="341"/>
      <c r="D276" s="341"/>
      <c r="E276" s="341"/>
      <c r="F276" s="341"/>
      <c r="G276" s="341"/>
      <c r="H276" s="341"/>
      <c r="I276" s="341"/>
    </row>
    <row r="277" spans="1:9" x14ac:dyDescent="0.2">
      <c r="A277" s="167">
        <v>1</v>
      </c>
      <c r="B277" s="27" t="s">
        <v>1065</v>
      </c>
      <c r="C277" s="175" t="s">
        <v>16</v>
      </c>
      <c r="D277" s="167" t="s">
        <v>17</v>
      </c>
      <c r="E277" s="175">
        <v>98.8</v>
      </c>
      <c r="F277" s="175">
        <v>105.1</v>
      </c>
      <c r="G277" s="175">
        <v>52.9</v>
      </c>
      <c r="H277" s="61">
        <f>G277*100/F277-100</f>
        <v>-49.666983824928636</v>
      </c>
      <c r="I277" s="36"/>
    </row>
    <row r="278" spans="1:9" ht="31.5" x14ac:dyDescent="0.2">
      <c r="A278" s="167">
        <v>2</v>
      </c>
      <c r="B278" s="27" t="s">
        <v>174</v>
      </c>
      <c r="C278" s="175" t="s">
        <v>16</v>
      </c>
      <c r="D278" s="167" t="s">
        <v>17</v>
      </c>
      <c r="E278" s="175">
        <v>100</v>
      </c>
      <c r="F278" s="175">
        <v>100</v>
      </c>
      <c r="G278" s="175">
        <v>100</v>
      </c>
      <c r="H278" s="61">
        <f>G278*100/F278-100</f>
        <v>0</v>
      </c>
      <c r="I278" s="36"/>
    </row>
    <row r="279" spans="1:9" ht="15.75" customHeight="1" x14ac:dyDescent="0.2">
      <c r="A279" s="163" t="s">
        <v>175</v>
      </c>
      <c r="B279" s="339" t="s">
        <v>176</v>
      </c>
      <c r="C279" s="339"/>
      <c r="D279" s="339"/>
      <c r="E279" s="339"/>
      <c r="F279" s="339"/>
      <c r="G279" s="339"/>
      <c r="H279" s="339"/>
      <c r="I279" s="339"/>
    </row>
    <row r="280" spans="1:9" ht="47.25" x14ac:dyDescent="0.2">
      <c r="A280" s="167">
        <v>1</v>
      </c>
      <c r="B280" s="27" t="s">
        <v>1066</v>
      </c>
      <c r="C280" s="175" t="s">
        <v>16</v>
      </c>
      <c r="D280" s="167" t="s">
        <v>17</v>
      </c>
      <c r="E280" s="175">
        <v>19.600000000000001</v>
      </c>
      <c r="F280" s="175">
        <v>19.7</v>
      </c>
      <c r="G280" s="175">
        <v>10.199999999999999</v>
      </c>
      <c r="H280" s="61">
        <f>G280*100/F280-100</f>
        <v>-48.223350253807112</v>
      </c>
      <c r="I280" s="36"/>
    </row>
    <row r="281" spans="1:9" ht="30.75" customHeight="1" x14ac:dyDescent="0.2">
      <c r="A281" s="165" t="s">
        <v>177</v>
      </c>
      <c r="B281" s="341" t="s">
        <v>178</v>
      </c>
      <c r="C281" s="341"/>
      <c r="D281" s="341"/>
      <c r="E281" s="341"/>
      <c r="F281" s="341"/>
      <c r="G281" s="341"/>
      <c r="H281" s="341"/>
      <c r="I281" s="341"/>
    </row>
    <row r="282" spans="1:9" x14ac:dyDescent="0.2">
      <c r="A282" s="167">
        <v>1</v>
      </c>
      <c r="B282" s="27" t="s">
        <v>179</v>
      </c>
      <c r="C282" s="175" t="s">
        <v>16</v>
      </c>
      <c r="D282" s="167" t="s">
        <v>180</v>
      </c>
      <c r="E282" s="175">
        <v>23.2</v>
      </c>
      <c r="F282" s="175">
        <v>23.3</v>
      </c>
      <c r="G282" s="175">
        <v>12</v>
      </c>
      <c r="H282" s="61">
        <f>G282*100/F282-100</f>
        <v>-48.497854077253223</v>
      </c>
      <c r="I282" s="36"/>
    </row>
    <row r="283" spans="1:9" ht="28.5" customHeight="1" x14ac:dyDescent="0.2">
      <c r="A283" s="165" t="s">
        <v>181</v>
      </c>
      <c r="B283" s="341" t="s">
        <v>182</v>
      </c>
      <c r="C283" s="341"/>
      <c r="D283" s="341"/>
      <c r="E283" s="341"/>
      <c r="F283" s="341"/>
      <c r="G283" s="341"/>
      <c r="H283" s="341"/>
      <c r="I283" s="341"/>
    </row>
    <row r="284" spans="1:9" ht="31.5" x14ac:dyDescent="0.2">
      <c r="A284" s="175">
        <v>1</v>
      </c>
      <c r="B284" s="27" t="s">
        <v>1067</v>
      </c>
      <c r="C284" s="175" t="s">
        <v>16</v>
      </c>
      <c r="D284" s="167" t="s">
        <v>17</v>
      </c>
      <c r="E284" s="175">
        <v>100</v>
      </c>
      <c r="F284" s="175">
        <v>100</v>
      </c>
      <c r="G284" s="175">
        <v>100</v>
      </c>
      <c r="H284" s="61">
        <f>G284*100/F284-100</f>
        <v>0</v>
      </c>
      <c r="I284" s="175"/>
    </row>
    <row r="285" spans="1:9" ht="28.5" customHeight="1" x14ac:dyDescent="0.2">
      <c r="A285" s="165" t="s">
        <v>1171</v>
      </c>
      <c r="B285" s="341" t="s">
        <v>1332</v>
      </c>
      <c r="C285" s="341"/>
      <c r="D285" s="341"/>
      <c r="E285" s="341"/>
      <c r="F285" s="341"/>
      <c r="G285" s="341"/>
      <c r="H285" s="341"/>
      <c r="I285" s="341"/>
    </row>
    <row r="286" spans="1:9" x14ac:dyDescent="0.2">
      <c r="A286" s="175">
        <v>1</v>
      </c>
      <c r="B286" s="27" t="s">
        <v>1062</v>
      </c>
      <c r="C286" s="175" t="s">
        <v>16</v>
      </c>
      <c r="D286" s="167" t="s">
        <v>21</v>
      </c>
      <c r="E286" s="175" t="s">
        <v>93</v>
      </c>
      <c r="F286" s="175">
        <v>1</v>
      </c>
      <c r="G286" s="175">
        <v>0</v>
      </c>
      <c r="H286" s="61">
        <f>G286*100/F286-100</f>
        <v>-100</v>
      </c>
      <c r="I286" s="175"/>
    </row>
    <row r="287" spans="1:9" ht="28.5" customHeight="1" x14ac:dyDescent="0.2">
      <c r="A287" s="165" t="s">
        <v>1172</v>
      </c>
      <c r="B287" s="341" t="s">
        <v>1333</v>
      </c>
      <c r="C287" s="341"/>
      <c r="D287" s="341"/>
      <c r="E287" s="341"/>
      <c r="F287" s="341"/>
      <c r="G287" s="341"/>
      <c r="H287" s="341"/>
      <c r="I287" s="341"/>
    </row>
    <row r="288" spans="1:9" x14ac:dyDescent="0.2">
      <c r="A288" s="175">
        <v>1</v>
      </c>
      <c r="B288" s="27" t="s">
        <v>1062</v>
      </c>
      <c r="C288" s="175" t="s">
        <v>16</v>
      </c>
      <c r="D288" s="167" t="s">
        <v>21</v>
      </c>
      <c r="E288" s="175" t="s">
        <v>93</v>
      </c>
      <c r="F288" s="175">
        <v>1</v>
      </c>
      <c r="G288" s="175">
        <v>0</v>
      </c>
      <c r="H288" s="61">
        <f>G288*100/F288-100</f>
        <v>-100</v>
      </c>
      <c r="I288" s="175"/>
    </row>
    <row r="289" spans="1:9" ht="28.5" hidden="1" customHeight="1" x14ac:dyDescent="0.2">
      <c r="A289" s="165" t="s">
        <v>1173</v>
      </c>
      <c r="B289" s="341" t="s">
        <v>1174</v>
      </c>
      <c r="C289" s="341"/>
      <c r="D289" s="341"/>
      <c r="E289" s="341"/>
      <c r="F289" s="341"/>
      <c r="G289" s="341"/>
      <c r="H289" s="341"/>
      <c r="I289" s="341"/>
    </row>
    <row r="290" spans="1:9" hidden="1" x14ac:dyDescent="0.2">
      <c r="A290" s="175">
        <v>1</v>
      </c>
      <c r="B290" s="27" t="s">
        <v>1062</v>
      </c>
      <c r="C290" s="175" t="s">
        <v>16</v>
      </c>
      <c r="D290" s="167" t="s">
        <v>21</v>
      </c>
      <c r="E290" s="175" t="s">
        <v>93</v>
      </c>
      <c r="F290" s="175">
        <v>0</v>
      </c>
      <c r="G290" s="175">
        <v>0</v>
      </c>
      <c r="H290" s="61" t="e">
        <f>G290*100/F290-100</f>
        <v>#DIV/0!</v>
      </c>
      <c r="I290" s="175"/>
    </row>
    <row r="291" spans="1:9" ht="28.5" hidden="1" customHeight="1" x14ac:dyDescent="0.2">
      <c r="A291" s="165" t="s">
        <v>1175</v>
      </c>
      <c r="B291" s="341" t="s">
        <v>1176</v>
      </c>
      <c r="C291" s="341"/>
      <c r="D291" s="341"/>
      <c r="E291" s="341"/>
      <c r="F291" s="341"/>
      <c r="G291" s="341"/>
      <c r="H291" s="341"/>
      <c r="I291" s="341"/>
    </row>
    <row r="292" spans="1:9" hidden="1" x14ac:dyDescent="0.2">
      <c r="A292" s="175">
        <v>1</v>
      </c>
      <c r="B292" s="27" t="s">
        <v>1062</v>
      </c>
      <c r="C292" s="175" t="s">
        <v>16</v>
      </c>
      <c r="D292" s="167" t="s">
        <v>21</v>
      </c>
      <c r="E292" s="175" t="s">
        <v>93</v>
      </c>
      <c r="F292" s="175">
        <v>0</v>
      </c>
      <c r="G292" s="175">
        <v>0</v>
      </c>
      <c r="H292" s="61" t="e">
        <f>G292*100/F292-100</f>
        <v>#DIV/0!</v>
      </c>
      <c r="I292" s="175"/>
    </row>
    <row r="293" spans="1:9" ht="15.75" customHeight="1" x14ac:dyDescent="0.2">
      <c r="A293" s="163" t="s">
        <v>183</v>
      </c>
      <c r="B293" s="339" t="s">
        <v>184</v>
      </c>
      <c r="C293" s="339"/>
      <c r="D293" s="339"/>
      <c r="E293" s="339"/>
      <c r="F293" s="339"/>
      <c r="G293" s="339"/>
      <c r="H293" s="339"/>
      <c r="I293" s="339"/>
    </row>
    <row r="294" spans="1:9" x14ac:dyDescent="0.2">
      <c r="A294" s="175">
        <v>1</v>
      </c>
      <c r="B294" s="27" t="s">
        <v>1068</v>
      </c>
      <c r="C294" s="175" t="s">
        <v>16</v>
      </c>
      <c r="D294" s="167" t="s">
        <v>180</v>
      </c>
      <c r="E294" s="175">
        <v>1271.2</v>
      </c>
      <c r="F294" s="175">
        <v>1272</v>
      </c>
      <c r="G294" s="175">
        <v>680</v>
      </c>
      <c r="H294" s="61">
        <f>G294*100/F294-100</f>
        <v>-46.540880503144656</v>
      </c>
      <c r="I294" s="36"/>
    </row>
    <row r="295" spans="1:9" ht="31.5" customHeight="1" x14ac:dyDescent="0.2">
      <c r="A295" s="165" t="s">
        <v>185</v>
      </c>
      <c r="B295" s="341" t="s">
        <v>186</v>
      </c>
      <c r="C295" s="341"/>
      <c r="D295" s="341"/>
      <c r="E295" s="341"/>
      <c r="F295" s="341"/>
      <c r="G295" s="341"/>
      <c r="H295" s="341"/>
      <c r="I295" s="341"/>
    </row>
    <row r="296" spans="1:9" ht="47.25" x14ac:dyDescent="0.2">
      <c r="A296" s="175">
        <v>1</v>
      </c>
      <c r="B296" s="27" t="s">
        <v>1069</v>
      </c>
      <c r="C296" s="175" t="s">
        <v>16</v>
      </c>
      <c r="D296" s="167" t="s">
        <v>17</v>
      </c>
      <c r="E296" s="175">
        <v>356.5</v>
      </c>
      <c r="F296" s="175">
        <v>347</v>
      </c>
      <c r="G296" s="175">
        <v>189</v>
      </c>
      <c r="H296" s="61">
        <f>G296*100/F296-100</f>
        <v>-45.533141210374637</v>
      </c>
      <c r="I296" s="36"/>
    </row>
    <row r="297" spans="1:9" ht="31.5" customHeight="1" x14ac:dyDescent="0.2">
      <c r="A297" s="165" t="s">
        <v>187</v>
      </c>
      <c r="B297" s="341" t="s">
        <v>1177</v>
      </c>
      <c r="C297" s="341"/>
      <c r="D297" s="341"/>
      <c r="E297" s="341"/>
      <c r="F297" s="341"/>
      <c r="G297" s="341"/>
      <c r="H297" s="341"/>
      <c r="I297" s="341"/>
    </row>
    <row r="298" spans="1:9" x14ac:dyDescent="0.2">
      <c r="A298" s="175">
        <v>1</v>
      </c>
      <c r="B298" s="27" t="s">
        <v>1062</v>
      </c>
      <c r="C298" s="175" t="s">
        <v>16</v>
      </c>
      <c r="D298" s="167" t="s">
        <v>21</v>
      </c>
      <c r="E298" s="175">
        <v>6</v>
      </c>
      <c r="F298" s="175">
        <v>6</v>
      </c>
      <c r="G298" s="175">
        <v>6</v>
      </c>
      <c r="H298" s="61">
        <f>G298*100/F298-100</f>
        <v>0</v>
      </c>
      <c r="I298" s="36"/>
    </row>
    <row r="299" spans="1:9" ht="15.75" customHeight="1" x14ac:dyDescent="0.2">
      <c r="A299" s="165" t="s">
        <v>189</v>
      </c>
      <c r="B299" s="341" t="s">
        <v>188</v>
      </c>
      <c r="C299" s="341"/>
      <c r="D299" s="341"/>
      <c r="E299" s="341"/>
      <c r="F299" s="341"/>
      <c r="G299" s="341"/>
      <c r="H299" s="341"/>
      <c r="I299" s="341"/>
    </row>
    <row r="300" spans="1:9" ht="31.5" x14ac:dyDescent="0.2">
      <c r="A300" s="175">
        <v>1</v>
      </c>
      <c r="B300" s="27" t="s">
        <v>1067</v>
      </c>
      <c r="C300" s="175" t="s">
        <v>16</v>
      </c>
      <c r="D300" s="167" t="s">
        <v>17</v>
      </c>
      <c r="E300" s="175">
        <v>100</v>
      </c>
      <c r="F300" s="175">
        <v>100</v>
      </c>
      <c r="G300" s="175">
        <v>100</v>
      </c>
      <c r="H300" s="61">
        <f>G300*100/F300-100</f>
        <v>0</v>
      </c>
      <c r="I300" s="175"/>
    </row>
    <row r="301" spans="1:9" ht="33.75" customHeight="1" x14ac:dyDescent="0.2">
      <c r="A301" s="165" t="s">
        <v>191</v>
      </c>
      <c r="B301" s="341" t="s">
        <v>190</v>
      </c>
      <c r="C301" s="341"/>
      <c r="D301" s="341"/>
      <c r="E301" s="341"/>
      <c r="F301" s="341"/>
      <c r="G301" s="341"/>
      <c r="H301" s="341"/>
      <c r="I301" s="341"/>
    </row>
    <row r="302" spans="1:9" ht="31.5" x14ac:dyDescent="0.2">
      <c r="A302" s="175">
        <v>1</v>
      </c>
      <c r="B302" s="27" t="s">
        <v>1334</v>
      </c>
      <c r="C302" s="175" t="s">
        <v>16</v>
      </c>
      <c r="D302" s="167" t="s">
        <v>21</v>
      </c>
      <c r="E302" s="175">
        <v>13</v>
      </c>
      <c r="F302" s="175">
        <v>14</v>
      </c>
      <c r="G302" s="175">
        <v>13</v>
      </c>
      <c r="H302" s="61">
        <f>G302*100/F302-100</f>
        <v>-7.1428571428571388</v>
      </c>
      <c r="I302" s="36"/>
    </row>
    <row r="303" spans="1:9" ht="15.75" customHeight="1" x14ac:dyDescent="0.2">
      <c r="A303" s="165" t="s">
        <v>192</v>
      </c>
      <c r="B303" s="341" t="s">
        <v>1335</v>
      </c>
      <c r="C303" s="341"/>
      <c r="D303" s="341"/>
      <c r="E303" s="341"/>
      <c r="F303" s="341"/>
      <c r="G303" s="341"/>
      <c r="H303" s="341"/>
      <c r="I303" s="341"/>
    </row>
    <row r="304" spans="1:9" ht="27" customHeight="1" x14ac:dyDescent="0.2">
      <c r="A304" s="175">
        <v>1</v>
      </c>
      <c r="B304" s="27" t="s">
        <v>1062</v>
      </c>
      <c r="C304" s="175" t="s">
        <v>16</v>
      </c>
      <c r="D304" s="167" t="s">
        <v>21</v>
      </c>
      <c r="E304" s="175" t="s">
        <v>93</v>
      </c>
      <c r="F304" s="175">
        <v>1</v>
      </c>
      <c r="G304" s="175">
        <v>1</v>
      </c>
      <c r="H304" s="61">
        <f>G304*100/F304-100</f>
        <v>0</v>
      </c>
      <c r="I304" s="36"/>
    </row>
    <row r="305" spans="1:9" ht="22.5" hidden="1" customHeight="1" x14ac:dyDescent="0.2">
      <c r="A305" s="165" t="s">
        <v>1178</v>
      </c>
      <c r="B305" s="341" t="s">
        <v>193</v>
      </c>
      <c r="C305" s="341"/>
      <c r="D305" s="341"/>
      <c r="E305" s="341"/>
      <c r="F305" s="341"/>
      <c r="G305" s="341"/>
      <c r="H305" s="341"/>
      <c r="I305" s="341"/>
    </row>
    <row r="306" spans="1:9" ht="18" hidden="1" customHeight="1" x14ac:dyDescent="0.2">
      <c r="A306" s="175">
        <v>1</v>
      </c>
      <c r="B306" s="27" t="s">
        <v>194</v>
      </c>
      <c r="C306" s="175" t="s">
        <v>16</v>
      </c>
      <c r="D306" s="167" t="s">
        <v>21</v>
      </c>
      <c r="E306" s="175"/>
      <c r="F306" s="175">
        <v>0</v>
      </c>
      <c r="G306" s="175">
        <v>0</v>
      </c>
      <c r="H306" s="175">
        <v>0</v>
      </c>
      <c r="I306" s="36"/>
    </row>
    <row r="307" spans="1:9" ht="29.25" customHeight="1" x14ac:dyDescent="0.2">
      <c r="A307" s="165" t="s">
        <v>1178</v>
      </c>
      <c r="B307" s="341" t="s">
        <v>1336</v>
      </c>
      <c r="C307" s="341"/>
      <c r="D307" s="341"/>
      <c r="E307" s="341"/>
      <c r="F307" s="341"/>
      <c r="G307" s="341"/>
      <c r="H307" s="341"/>
      <c r="I307" s="341"/>
    </row>
    <row r="308" spans="1:9" ht="18" customHeight="1" x14ac:dyDescent="0.2">
      <c r="A308" s="175">
        <v>1</v>
      </c>
      <c r="B308" s="27" t="s">
        <v>194</v>
      </c>
      <c r="C308" s="175" t="s">
        <v>16</v>
      </c>
      <c r="D308" s="167" t="s">
        <v>21</v>
      </c>
      <c r="E308" s="175" t="s">
        <v>93</v>
      </c>
      <c r="F308" s="175">
        <v>1</v>
      </c>
      <c r="G308" s="175">
        <v>1</v>
      </c>
      <c r="H308" s="175">
        <v>0</v>
      </c>
      <c r="I308" s="36"/>
    </row>
    <row r="309" spans="1:9" ht="15.75" customHeight="1" x14ac:dyDescent="0.2">
      <c r="A309" s="163" t="s">
        <v>195</v>
      </c>
      <c r="B309" s="339" t="s">
        <v>198</v>
      </c>
      <c r="C309" s="339"/>
      <c r="D309" s="339"/>
      <c r="E309" s="339"/>
      <c r="F309" s="339"/>
      <c r="G309" s="339"/>
      <c r="H309" s="339"/>
      <c r="I309" s="339"/>
    </row>
    <row r="310" spans="1:9" x14ac:dyDescent="0.2">
      <c r="A310" s="175">
        <v>1</v>
      </c>
      <c r="B310" s="27" t="s">
        <v>1070</v>
      </c>
      <c r="C310" s="175" t="s">
        <v>16</v>
      </c>
      <c r="D310" s="167" t="s">
        <v>180</v>
      </c>
      <c r="E310" s="175">
        <v>12.5</v>
      </c>
      <c r="F310" s="175">
        <v>13</v>
      </c>
      <c r="G310" s="175">
        <v>7.1</v>
      </c>
      <c r="H310" s="61">
        <f>G310*100/F310-100</f>
        <v>-45.384615384615387</v>
      </c>
      <c r="I310" s="175"/>
    </row>
    <row r="311" spans="1:9" ht="15.75" customHeight="1" x14ac:dyDescent="0.2">
      <c r="A311" s="165" t="s">
        <v>196</v>
      </c>
      <c r="B311" s="341" t="s">
        <v>1071</v>
      </c>
      <c r="C311" s="341"/>
      <c r="D311" s="341"/>
      <c r="E311" s="341"/>
      <c r="F311" s="341"/>
      <c r="G311" s="341"/>
      <c r="H311" s="341"/>
      <c r="I311" s="341"/>
    </row>
    <row r="312" spans="1:9" x14ac:dyDescent="0.2">
      <c r="A312" s="175">
        <v>1</v>
      </c>
      <c r="B312" s="27" t="s">
        <v>1072</v>
      </c>
      <c r="C312" s="175" t="s">
        <v>16</v>
      </c>
      <c r="D312" s="167" t="s">
        <v>17</v>
      </c>
      <c r="E312" s="175">
        <v>10.5</v>
      </c>
      <c r="F312" s="175">
        <v>10.7</v>
      </c>
      <c r="G312" s="175">
        <v>5.4</v>
      </c>
      <c r="H312" s="61">
        <f>G312*100/F312-100</f>
        <v>-49.532710280373827</v>
      </c>
      <c r="I312" s="36"/>
    </row>
    <row r="313" spans="1:9" ht="31.5" x14ac:dyDescent="0.2">
      <c r="A313" s="175">
        <v>2</v>
      </c>
      <c r="B313" s="27" t="s">
        <v>1067</v>
      </c>
      <c r="C313" s="175" t="s">
        <v>16</v>
      </c>
      <c r="D313" s="167" t="s">
        <v>17</v>
      </c>
      <c r="E313" s="175">
        <v>100</v>
      </c>
      <c r="F313" s="175">
        <v>100</v>
      </c>
      <c r="G313" s="175">
        <v>100</v>
      </c>
      <c r="H313" s="61">
        <f>G313*100/F313-100</f>
        <v>0</v>
      </c>
      <c r="I313" s="175"/>
    </row>
    <row r="314" spans="1:9" ht="15.75" customHeight="1" x14ac:dyDescent="0.2">
      <c r="A314" s="163" t="s">
        <v>197</v>
      </c>
      <c r="B314" s="339" t="s">
        <v>201</v>
      </c>
      <c r="C314" s="339"/>
      <c r="D314" s="339"/>
      <c r="E314" s="339"/>
      <c r="F314" s="339"/>
      <c r="G314" s="339"/>
      <c r="H314" s="339"/>
      <c r="I314" s="339"/>
    </row>
    <row r="315" spans="1:9" ht="47.25" x14ac:dyDescent="0.2">
      <c r="A315" s="175">
        <v>1</v>
      </c>
      <c r="B315" s="27" t="s">
        <v>1073</v>
      </c>
      <c r="C315" s="175" t="s">
        <v>16</v>
      </c>
      <c r="D315" s="167" t="s">
        <v>17</v>
      </c>
      <c r="E315" s="175">
        <v>92</v>
      </c>
      <c r="F315" s="175">
        <v>94</v>
      </c>
      <c r="G315" s="175">
        <v>85</v>
      </c>
      <c r="H315" s="61">
        <f>G315*100/F315-100</f>
        <v>-9.574468085106389</v>
      </c>
      <c r="I315" s="130"/>
    </row>
    <row r="316" spans="1:9" ht="31.5" x14ac:dyDescent="0.2">
      <c r="A316" s="175">
        <v>2</v>
      </c>
      <c r="B316" s="27" t="s">
        <v>1074</v>
      </c>
      <c r="C316" s="175" t="s">
        <v>16</v>
      </c>
      <c r="D316" s="167" t="s">
        <v>17</v>
      </c>
      <c r="E316" s="175">
        <v>100</v>
      </c>
      <c r="F316" s="175">
        <v>95</v>
      </c>
      <c r="G316" s="175">
        <v>69.7</v>
      </c>
      <c r="H316" s="61">
        <f>G316*100/F316-100</f>
        <v>-26.631578947368425</v>
      </c>
      <c r="I316" s="36"/>
    </row>
    <row r="317" spans="1:9" ht="15.75" customHeight="1" x14ac:dyDescent="0.2">
      <c r="A317" s="165" t="s">
        <v>199</v>
      </c>
      <c r="B317" s="341" t="s">
        <v>202</v>
      </c>
      <c r="C317" s="341"/>
      <c r="D317" s="341"/>
      <c r="E317" s="341"/>
      <c r="F317" s="341"/>
      <c r="G317" s="341"/>
      <c r="H317" s="341"/>
      <c r="I317" s="341"/>
    </row>
    <row r="318" spans="1:9" ht="31.5" x14ac:dyDescent="0.2">
      <c r="A318" s="175">
        <v>1</v>
      </c>
      <c r="B318" s="27" t="s">
        <v>1075</v>
      </c>
      <c r="C318" s="175" t="s">
        <v>16</v>
      </c>
      <c r="D318" s="167" t="s">
        <v>17</v>
      </c>
      <c r="E318" s="175">
        <v>100</v>
      </c>
      <c r="F318" s="175">
        <v>100</v>
      </c>
      <c r="G318" s="175">
        <v>59.3</v>
      </c>
      <c r="H318" s="175">
        <f>G318/F318*100-100</f>
        <v>-40.700000000000003</v>
      </c>
      <c r="I318" s="36"/>
    </row>
    <row r="319" spans="1:9" ht="15.75" customHeight="1" x14ac:dyDescent="0.2">
      <c r="A319" s="165" t="s">
        <v>1005</v>
      </c>
      <c r="B319" s="341" t="s">
        <v>203</v>
      </c>
      <c r="C319" s="341"/>
      <c r="D319" s="341"/>
      <c r="E319" s="341"/>
      <c r="F319" s="341"/>
      <c r="G319" s="341"/>
      <c r="H319" s="341"/>
      <c r="I319" s="341"/>
    </row>
    <row r="320" spans="1:9" ht="63" x14ac:dyDescent="0.2">
      <c r="A320" s="175">
        <v>1</v>
      </c>
      <c r="B320" s="27" t="s">
        <v>1076</v>
      </c>
      <c r="C320" s="175" t="s">
        <v>16</v>
      </c>
      <c r="D320" s="167" t="s">
        <v>21</v>
      </c>
      <c r="E320" s="175">
        <v>29</v>
      </c>
      <c r="F320" s="175">
        <v>29</v>
      </c>
      <c r="G320" s="175">
        <v>29</v>
      </c>
      <c r="H320" s="61">
        <f>G320*100/F320-100</f>
        <v>0</v>
      </c>
      <c r="I320" s="175"/>
    </row>
    <row r="321" spans="1:73" ht="35.25" customHeight="1" x14ac:dyDescent="0.2">
      <c r="A321" s="165" t="s">
        <v>1006</v>
      </c>
      <c r="B321" s="341" t="s">
        <v>204</v>
      </c>
      <c r="C321" s="341"/>
      <c r="D321" s="341"/>
      <c r="E321" s="341"/>
      <c r="F321" s="341"/>
      <c r="G321" s="341"/>
      <c r="H321" s="341"/>
      <c r="I321" s="341"/>
    </row>
    <row r="322" spans="1:73" ht="94.5" x14ac:dyDescent="0.2">
      <c r="A322" s="175">
        <v>1</v>
      </c>
      <c r="B322" s="27" t="s">
        <v>1077</v>
      </c>
      <c r="C322" s="175" t="s">
        <v>16</v>
      </c>
      <c r="D322" s="167" t="s">
        <v>17</v>
      </c>
      <c r="E322" s="175">
        <v>100</v>
      </c>
      <c r="F322" s="175">
        <v>100</v>
      </c>
      <c r="G322" s="175">
        <v>100</v>
      </c>
      <c r="H322" s="61">
        <f>G322*100/F322-100</f>
        <v>0</v>
      </c>
      <c r="I322" s="175"/>
    </row>
    <row r="323" spans="1:73" ht="20.25" customHeight="1" x14ac:dyDescent="0.2">
      <c r="A323" s="165" t="s">
        <v>1007</v>
      </c>
      <c r="B323" s="341" t="s">
        <v>1078</v>
      </c>
      <c r="C323" s="341"/>
      <c r="D323" s="341"/>
      <c r="E323" s="341"/>
      <c r="F323" s="341"/>
      <c r="G323" s="341"/>
      <c r="H323" s="341"/>
      <c r="I323" s="341"/>
    </row>
    <row r="324" spans="1:73" ht="85.5" customHeight="1" x14ac:dyDescent="0.2">
      <c r="A324" s="175">
        <v>1</v>
      </c>
      <c r="B324" s="27" t="s">
        <v>205</v>
      </c>
      <c r="C324" s="175" t="s">
        <v>16</v>
      </c>
      <c r="D324" s="167" t="s">
        <v>17</v>
      </c>
      <c r="E324" s="175">
        <v>100</v>
      </c>
      <c r="F324" s="175">
        <v>100</v>
      </c>
      <c r="G324" s="175">
        <v>100</v>
      </c>
      <c r="H324" s="61">
        <f>G324*100/F324-100</f>
        <v>0</v>
      </c>
      <c r="I324" s="175"/>
    </row>
    <row r="325" spans="1:73" s="62" customFormat="1" ht="30" customHeight="1" x14ac:dyDescent="0.2">
      <c r="A325" s="312">
        <v>5</v>
      </c>
      <c r="B325" s="346" t="s">
        <v>206</v>
      </c>
      <c r="C325" s="346"/>
      <c r="D325" s="346"/>
      <c r="E325" s="346"/>
      <c r="F325" s="346"/>
      <c r="G325" s="346"/>
      <c r="H325" s="346"/>
      <c r="I325" s="346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</row>
    <row r="326" spans="1:73" s="8" customFormat="1" ht="66.75" customHeight="1" x14ac:dyDescent="0.2">
      <c r="A326" s="175">
        <v>1</v>
      </c>
      <c r="B326" s="27" t="s">
        <v>219</v>
      </c>
      <c r="C326" s="175" t="s">
        <v>16</v>
      </c>
      <c r="D326" s="175" t="s">
        <v>17</v>
      </c>
      <c r="E326" s="166">
        <v>100</v>
      </c>
      <c r="F326" s="180">
        <v>100</v>
      </c>
      <c r="G326" s="180">
        <v>100</v>
      </c>
      <c r="H326" s="216">
        <f>ROUND(G326/F326*100-100,1)</f>
        <v>0</v>
      </c>
      <c r="I326" s="177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</row>
    <row r="327" spans="1:73" s="8" customFormat="1" ht="33" customHeight="1" x14ac:dyDescent="0.2">
      <c r="A327" s="175">
        <v>2</v>
      </c>
      <c r="B327" s="27" t="s">
        <v>207</v>
      </c>
      <c r="C327" s="175" t="s">
        <v>16</v>
      </c>
      <c r="D327" s="175" t="s">
        <v>208</v>
      </c>
      <c r="E327" s="180">
        <v>557.66999999999996</v>
      </c>
      <c r="F327" s="180">
        <v>550.04999999999995</v>
      </c>
      <c r="G327" s="180">
        <v>291.23599999999999</v>
      </c>
      <c r="H327" s="216">
        <f t="shared" ref="H327:H363" si="3">ROUND(G327/F327*100-100,1)</f>
        <v>-47.1</v>
      </c>
      <c r="I327" s="177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</row>
    <row r="328" spans="1:73" s="8" customFormat="1" ht="38.25" customHeight="1" x14ac:dyDescent="0.2">
      <c r="A328" s="175">
        <v>3</v>
      </c>
      <c r="B328" s="27" t="s">
        <v>1079</v>
      </c>
      <c r="C328" s="175" t="s">
        <v>16</v>
      </c>
      <c r="D328" s="175" t="s">
        <v>17</v>
      </c>
      <c r="E328" s="217">
        <v>80</v>
      </c>
      <c r="F328" s="180">
        <v>100</v>
      </c>
      <c r="G328" s="180">
        <v>100</v>
      </c>
      <c r="H328" s="216">
        <f t="shared" si="3"/>
        <v>0</v>
      </c>
      <c r="I328" s="177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</row>
    <row r="329" spans="1:73" s="8" customFormat="1" ht="33" customHeight="1" x14ac:dyDescent="0.2">
      <c r="A329" s="175">
        <v>4</v>
      </c>
      <c r="B329" s="27" t="s">
        <v>209</v>
      </c>
      <c r="C329" s="175" t="s">
        <v>20</v>
      </c>
      <c r="D329" s="175" t="s">
        <v>17</v>
      </c>
      <c r="E329" s="166">
        <v>0.84</v>
      </c>
      <c r="F329" s="180">
        <v>0.86</v>
      </c>
      <c r="G329" s="180">
        <v>0.79</v>
      </c>
      <c r="H329" s="216">
        <f t="shared" si="3"/>
        <v>-8.1</v>
      </c>
      <c r="I329" s="218" t="s">
        <v>1359</v>
      </c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</row>
    <row r="330" spans="1:73" s="8" customFormat="1" ht="50.25" customHeight="1" x14ac:dyDescent="0.2">
      <c r="A330" s="175">
        <v>5</v>
      </c>
      <c r="B330" s="27" t="s">
        <v>210</v>
      </c>
      <c r="C330" s="175" t="s">
        <v>16</v>
      </c>
      <c r="D330" s="175" t="s">
        <v>17</v>
      </c>
      <c r="E330" s="166">
        <v>81.599999999999994</v>
      </c>
      <c r="F330" s="180">
        <v>82</v>
      </c>
      <c r="G330" s="180">
        <v>87</v>
      </c>
      <c r="H330" s="216">
        <f t="shared" si="3"/>
        <v>6.1</v>
      </c>
      <c r="I330" s="103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</row>
    <row r="331" spans="1:73" s="8" customFormat="1" ht="50.25" customHeight="1" x14ac:dyDescent="0.2">
      <c r="A331" s="175">
        <v>6</v>
      </c>
      <c r="B331" s="27" t="s">
        <v>211</v>
      </c>
      <c r="C331" s="175" t="s">
        <v>16</v>
      </c>
      <c r="D331" s="175" t="s">
        <v>17</v>
      </c>
      <c r="E331" s="166">
        <v>54</v>
      </c>
      <c r="F331" s="180">
        <v>58</v>
      </c>
      <c r="G331" s="180">
        <v>64</v>
      </c>
      <c r="H331" s="216">
        <f t="shared" si="3"/>
        <v>10.3</v>
      </c>
      <c r="I331" s="219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</row>
    <row r="332" spans="1:73" s="8" customFormat="1" ht="50.25" customHeight="1" x14ac:dyDescent="0.2">
      <c r="A332" s="175">
        <v>7</v>
      </c>
      <c r="B332" s="27" t="s">
        <v>212</v>
      </c>
      <c r="C332" s="175" t="s">
        <v>16</v>
      </c>
      <c r="D332" s="175" t="s">
        <v>213</v>
      </c>
      <c r="E332" s="166">
        <v>3</v>
      </c>
      <c r="F332" s="180">
        <v>4</v>
      </c>
      <c r="G332" s="180">
        <v>0</v>
      </c>
      <c r="H332" s="216">
        <f t="shared" si="3"/>
        <v>-100</v>
      </c>
      <c r="I332" s="219" t="s">
        <v>1437</v>
      </c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</row>
    <row r="333" spans="1:73" s="8" customFormat="1" ht="37.5" customHeight="1" x14ac:dyDescent="0.2">
      <c r="A333" s="175">
        <v>8</v>
      </c>
      <c r="B333" s="27" t="s">
        <v>214</v>
      </c>
      <c r="C333" s="175" t="s">
        <v>16</v>
      </c>
      <c r="D333" s="175" t="s">
        <v>17</v>
      </c>
      <c r="E333" s="166">
        <v>60</v>
      </c>
      <c r="F333" s="180">
        <v>61</v>
      </c>
      <c r="G333" s="180">
        <v>61</v>
      </c>
      <c r="H333" s="216">
        <f t="shared" si="3"/>
        <v>0</v>
      </c>
      <c r="I333" s="218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</row>
    <row r="334" spans="1:73" s="8" customFormat="1" ht="31.5" x14ac:dyDescent="0.2">
      <c r="A334" s="175">
        <v>9</v>
      </c>
      <c r="B334" s="27" t="s">
        <v>215</v>
      </c>
      <c r="C334" s="175" t="s">
        <v>16</v>
      </c>
      <c r="D334" s="175" t="s">
        <v>213</v>
      </c>
      <c r="E334" s="166">
        <v>35</v>
      </c>
      <c r="F334" s="180">
        <v>20</v>
      </c>
      <c r="G334" s="180">
        <v>22</v>
      </c>
      <c r="H334" s="216">
        <f t="shared" si="3"/>
        <v>10</v>
      </c>
      <c r="I334" s="218" t="s">
        <v>1359</v>
      </c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</row>
    <row r="335" spans="1:73" s="8" customFormat="1" ht="31.5" x14ac:dyDescent="0.2">
      <c r="A335" s="175">
        <v>10</v>
      </c>
      <c r="B335" s="27" t="s">
        <v>216</v>
      </c>
      <c r="C335" s="175" t="s">
        <v>16</v>
      </c>
      <c r="D335" s="175" t="s">
        <v>17</v>
      </c>
      <c r="E335" s="166">
        <v>107.61</v>
      </c>
      <c r="F335" s="180">
        <v>95</v>
      </c>
      <c r="G335" s="220">
        <v>82.03</v>
      </c>
      <c r="H335" s="216">
        <f t="shared" si="3"/>
        <v>-13.7</v>
      </c>
      <c r="I335" s="219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</row>
    <row r="336" spans="1:73" s="8" customFormat="1" ht="20.25" customHeight="1" x14ac:dyDescent="0.2">
      <c r="A336" s="163" t="s">
        <v>217</v>
      </c>
      <c r="B336" s="339" t="s">
        <v>218</v>
      </c>
      <c r="C336" s="339"/>
      <c r="D336" s="339"/>
      <c r="E336" s="339"/>
      <c r="F336" s="339"/>
      <c r="G336" s="339"/>
      <c r="H336" s="339"/>
      <c r="I336" s="339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</row>
    <row r="337" spans="1:73" s="8" customFormat="1" ht="80.25" customHeight="1" x14ac:dyDescent="0.2">
      <c r="A337" s="175">
        <v>1</v>
      </c>
      <c r="B337" s="27" t="s">
        <v>219</v>
      </c>
      <c r="C337" s="175" t="s">
        <v>16</v>
      </c>
      <c r="D337" s="175" t="s">
        <v>220</v>
      </c>
      <c r="E337" s="175">
        <v>100</v>
      </c>
      <c r="F337" s="175">
        <v>100</v>
      </c>
      <c r="G337" s="175">
        <v>100</v>
      </c>
      <c r="H337" s="216">
        <f t="shared" si="3"/>
        <v>0</v>
      </c>
      <c r="I337" s="4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</row>
    <row r="338" spans="1:73" s="8" customFormat="1" ht="18" customHeight="1" x14ac:dyDescent="0.2">
      <c r="A338" s="130" t="s">
        <v>221</v>
      </c>
      <c r="B338" s="341" t="s">
        <v>751</v>
      </c>
      <c r="C338" s="341"/>
      <c r="D338" s="341"/>
      <c r="E338" s="341"/>
      <c r="F338" s="341"/>
      <c r="G338" s="341"/>
      <c r="H338" s="341"/>
      <c r="I338" s="34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</row>
    <row r="339" spans="1:73" s="8" customFormat="1" ht="33.75" customHeight="1" x14ac:dyDescent="0.2">
      <c r="A339" s="127" t="s">
        <v>14</v>
      </c>
      <c r="B339" s="27" t="s">
        <v>222</v>
      </c>
      <c r="C339" s="175" t="s">
        <v>16</v>
      </c>
      <c r="D339" s="175" t="s">
        <v>54</v>
      </c>
      <c r="E339" s="175">
        <v>12247</v>
      </c>
      <c r="F339" s="175">
        <v>13179</v>
      </c>
      <c r="G339" s="175">
        <v>11887</v>
      </c>
      <c r="H339" s="3">
        <f t="shared" si="3"/>
        <v>-9.8000000000000007</v>
      </c>
      <c r="I339" s="4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</row>
    <row r="340" spans="1:73" s="8" customFormat="1" ht="30.75" customHeight="1" x14ac:dyDescent="0.2">
      <c r="A340" s="130" t="s">
        <v>223</v>
      </c>
      <c r="B340" s="352" t="s">
        <v>1080</v>
      </c>
      <c r="C340" s="352"/>
      <c r="D340" s="352"/>
      <c r="E340" s="352"/>
      <c r="F340" s="352"/>
      <c r="G340" s="352"/>
      <c r="H340" s="352"/>
      <c r="I340" s="352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</row>
    <row r="341" spans="1:73" s="8" customFormat="1" ht="47.25" x14ac:dyDescent="0.2">
      <c r="A341" s="127" t="s">
        <v>14</v>
      </c>
      <c r="B341" s="27" t="s">
        <v>1081</v>
      </c>
      <c r="C341" s="175" t="s">
        <v>16</v>
      </c>
      <c r="D341" s="175" t="s">
        <v>54</v>
      </c>
      <c r="E341" s="175">
        <v>1000</v>
      </c>
      <c r="F341" s="175">
        <v>1067</v>
      </c>
      <c r="G341" s="175">
        <v>981</v>
      </c>
      <c r="H341" s="3">
        <f t="shared" si="3"/>
        <v>-8.1</v>
      </c>
      <c r="I341" s="4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</row>
    <row r="342" spans="1:73" s="8" customFormat="1" ht="36" customHeight="1" x14ac:dyDescent="0.2">
      <c r="A342" s="130" t="s">
        <v>224</v>
      </c>
      <c r="B342" s="352" t="s">
        <v>992</v>
      </c>
      <c r="C342" s="352"/>
      <c r="D342" s="352"/>
      <c r="E342" s="352"/>
      <c r="F342" s="352"/>
      <c r="G342" s="352"/>
      <c r="H342" s="352"/>
      <c r="I342" s="352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</row>
    <row r="343" spans="1:73" s="8" customFormat="1" ht="78" customHeight="1" x14ac:dyDescent="0.2">
      <c r="A343" s="127" t="s">
        <v>14</v>
      </c>
      <c r="B343" s="27" t="s">
        <v>225</v>
      </c>
      <c r="C343" s="175" t="s">
        <v>16</v>
      </c>
      <c r="D343" s="175" t="s">
        <v>54</v>
      </c>
      <c r="E343" s="175">
        <v>11132</v>
      </c>
      <c r="F343" s="175">
        <v>11994</v>
      </c>
      <c r="G343" s="175">
        <v>10792</v>
      </c>
      <c r="H343" s="3">
        <f t="shared" si="3"/>
        <v>-10</v>
      </c>
      <c r="I343" s="4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</row>
    <row r="344" spans="1:73" s="8" customFormat="1" ht="58.5" customHeight="1" x14ac:dyDescent="0.2">
      <c r="A344" s="130" t="s">
        <v>226</v>
      </c>
      <c r="B344" s="352" t="s">
        <v>1134</v>
      </c>
      <c r="C344" s="352"/>
      <c r="D344" s="352"/>
      <c r="E344" s="352"/>
      <c r="F344" s="352"/>
      <c r="G344" s="352"/>
      <c r="H344" s="352"/>
      <c r="I344" s="352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</row>
    <row r="345" spans="1:73" s="8" customFormat="1" ht="86.25" customHeight="1" x14ac:dyDescent="0.2">
      <c r="A345" s="133" t="s">
        <v>14</v>
      </c>
      <c r="B345" s="27" t="s">
        <v>227</v>
      </c>
      <c r="C345" s="175" t="s">
        <v>16</v>
      </c>
      <c r="D345" s="175" t="s">
        <v>54</v>
      </c>
      <c r="E345" s="175">
        <v>115</v>
      </c>
      <c r="F345" s="175">
        <v>118</v>
      </c>
      <c r="G345" s="175">
        <v>114</v>
      </c>
      <c r="H345" s="3">
        <f t="shared" si="3"/>
        <v>-3.4</v>
      </c>
      <c r="I345" s="4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</row>
    <row r="346" spans="1:73" s="8" customFormat="1" ht="24" customHeight="1" x14ac:dyDescent="0.2">
      <c r="A346" s="130" t="s">
        <v>228</v>
      </c>
      <c r="B346" s="341" t="s">
        <v>1082</v>
      </c>
      <c r="C346" s="341"/>
      <c r="D346" s="341"/>
      <c r="E346" s="341"/>
      <c r="F346" s="341"/>
      <c r="G346" s="341"/>
      <c r="H346" s="341"/>
      <c r="I346" s="34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</row>
    <row r="347" spans="1:73" s="8" customFormat="1" ht="50.25" customHeight="1" x14ac:dyDescent="0.2">
      <c r="A347" s="127" t="s">
        <v>14</v>
      </c>
      <c r="B347" s="27" t="s">
        <v>229</v>
      </c>
      <c r="C347" s="175" t="s">
        <v>16</v>
      </c>
      <c r="D347" s="175" t="s">
        <v>54</v>
      </c>
      <c r="E347" s="175">
        <v>9368</v>
      </c>
      <c r="F347" s="175">
        <v>10128</v>
      </c>
      <c r="G347" s="175">
        <v>8844</v>
      </c>
      <c r="H347" s="3">
        <f t="shared" si="3"/>
        <v>-12.7</v>
      </c>
      <c r="I347" s="4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</row>
    <row r="348" spans="1:73" s="8" customFormat="1" ht="36.75" customHeight="1" x14ac:dyDescent="0.2">
      <c r="A348" s="130" t="s">
        <v>230</v>
      </c>
      <c r="B348" s="341" t="s">
        <v>1084</v>
      </c>
      <c r="C348" s="341"/>
      <c r="D348" s="341"/>
      <c r="E348" s="341"/>
      <c r="F348" s="341"/>
      <c r="G348" s="341"/>
      <c r="H348" s="341"/>
      <c r="I348" s="34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</row>
    <row r="349" spans="1:73" s="8" customFormat="1" ht="71.25" customHeight="1" x14ac:dyDescent="0.2">
      <c r="A349" s="127" t="s">
        <v>14</v>
      </c>
      <c r="B349" s="27" t="s">
        <v>231</v>
      </c>
      <c r="C349" s="175" t="s">
        <v>16</v>
      </c>
      <c r="D349" s="175" t="s">
        <v>54</v>
      </c>
      <c r="E349" s="175">
        <v>142</v>
      </c>
      <c r="F349" s="175">
        <v>145</v>
      </c>
      <c r="G349" s="175">
        <v>126</v>
      </c>
      <c r="H349" s="3">
        <f t="shared" si="3"/>
        <v>-13.1</v>
      </c>
      <c r="I349" s="4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</row>
    <row r="350" spans="1:73" s="8" customFormat="1" ht="21.75" customHeight="1" x14ac:dyDescent="0.2">
      <c r="A350" s="130" t="s">
        <v>232</v>
      </c>
      <c r="B350" s="341" t="s">
        <v>754</v>
      </c>
      <c r="C350" s="341"/>
      <c r="D350" s="341"/>
      <c r="E350" s="341"/>
      <c r="F350" s="341"/>
      <c r="G350" s="341"/>
      <c r="H350" s="341"/>
      <c r="I350" s="34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</row>
    <row r="351" spans="1:73" s="8" customFormat="1" ht="50.25" customHeight="1" x14ac:dyDescent="0.2">
      <c r="A351" s="127" t="s">
        <v>14</v>
      </c>
      <c r="B351" s="27" t="s">
        <v>233</v>
      </c>
      <c r="C351" s="175" t="s">
        <v>16</v>
      </c>
      <c r="D351" s="175" t="s">
        <v>54</v>
      </c>
      <c r="E351" s="180">
        <v>632</v>
      </c>
      <c r="F351" s="180">
        <v>680</v>
      </c>
      <c r="G351" s="180">
        <v>588</v>
      </c>
      <c r="H351" s="3">
        <f t="shared" si="3"/>
        <v>-13.5</v>
      </c>
      <c r="I351" s="4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</row>
    <row r="352" spans="1:73" s="8" customFormat="1" ht="32.25" customHeight="1" x14ac:dyDescent="0.2">
      <c r="A352" s="130" t="s">
        <v>234</v>
      </c>
      <c r="B352" s="341" t="s">
        <v>1083</v>
      </c>
      <c r="C352" s="341"/>
      <c r="D352" s="341"/>
      <c r="E352" s="341"/>
      <c r="F352" s="341"/>
      <c r="G352" s="341"/>
      <c r="H352" s="341"/>
      <c r="I352" s="34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</row>
    <row r="353" spans="1:73" s="8" customFormat="1" ht="50.25" customHeight="1" x14ac:dyDescent="0.2">
      <c r="A353" s="127" t="s">
        <v>14</v>
      </c>
      <c r="B353" s="27" t="s">
        <v>235</v>
      </c>
      <c r="C353" s="175" t="s">
        <v>16</v>
      </c>
      <c r="D353" s="175" t="s">
        <v>54</v>
      </c>
      <c r="E353" s="180">
        <v>830</v>
      </c>
      <c r="F353" s="180">
        <v>841</v>
      </c>
      <c r="G353" s="180">
        <v>804</v>
      </c>
      <c r="H353" s="3">
        <f t="shared" si="3"/>
        <v>-4.4000000000000004</v>
      </c>
      <c r="I353" s="4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</row>
    <row r="354" spans="1:73" s="8" customFormat="1" ht="24.75" customHeight="1" x14ac:dyDescent="0.2">
      <c r="A354" s="130" t="s">
        <v>236</v>
      </c>
      <c r="B354" s="341" t="s">
        <v>756</v>
      </c>
      <c r="C354" s="341"/>
      <c r="D354" s="341"/>
      <c r="E354" s="341"/>
      <c r="F354" s="341"/>
      <c r="G354" s="341"/>
      <c r="H354" s="341"/>
      <c r="I354" s="34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</row>
    <row r="355" spans="1:73" s="8" customFormat="1" ht="34.5" customHeight="1" x14ac:dyDescent="0.2">
      <c r="A355" s="127" t="s">
        <v>14</v>
      </c>
      <c r="B355" s="27" t="s">
        <v>237</v>
      </c>
      <c r="C355" s="175" t="s">
        <v>16</v>
      </c>
      <c r="D355" s="175" t="s">
        <v>54</v>
      </c>
      <c r="E355" s="180">
        <v>1257</v>
      </c>
      <c r="F355" s="180">
        <v>1243</v>
      </c>
      <c r="G355" s="180">
        <v>589</v>
      </c>
      <c r="H355" s="3">
        <f t="shared" si="3"/>
        <v>-52.6</v>
      </c>
      <c r="I355" s="4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</row>
    <row r="356" spans="1:73" s="8" customFormat="1" ht="39" customHeight="1" x14ac:dyDescent="0.2">
      <c r="A356" s="130" t="s">
        <v>238</v>
      </c>
      <c r="B356" s="341" t="s">
        <v>757</v>
      </c>
      <c r="C356" s="341"/>
      <c r="D356" s="341"/>
      <c r="E356" s="341"/>
      <c r="F356" s="341"/>
      <c r="G356" s="341"/>
      <c r="H356" s="341"/>
      <c r="I356" s="34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</row>
    <row r="357" spans="1:73" s="8" customFormat="1" ht="70.5" customHeight="1" x14ac:dyDescent="0.2">
      <c r="A357" s="127" t="s">
        <v>14</v>
      </c>
      <c r="B357" s="27" t="s">
        <v>239</v>
      </c>
      <c r="C357" s="175" t="s">
        <v>16</v>
      </c>
      <c r="D357" s="175" t="s">
        <v>54</v>
      </c>
      <c r="E357" s="180">
        <v>19</v>
      </c>
      <c r="F357" s="180">
        <v>22</v>
      </c>
      <c r="G357" s="180">
        <v>10</v>
      </c>
      <c r="H357" s="3">
        <f t="shared" si="3"/>
        <v>-54.5</v>
      </c>
      <c r="I357" s="4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</row>
    <row r="358" spans="1:73" s="8" customFormat="1" ht="36" customHeight="1" x14ac:dyDescent="0.2">
      <c r="A358" s="130" t="s">
        <v>240</v>
      </c>
      <c r="B358" s="341" t="s">
        <v>1085</v>
      </c>
      <c r="C358" s="341"/>
      <c r="D358" s="341"/>
      <c r="E358" s="341"/>
      <c r="F358" s="341"/>
      <c r="G358" s="341"/>
      <c r="H358" s="341"/>
      <c r="I358" s="34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</row>
    <row r="359" spans="1:73" s="8" customFormat="1" ht="50.25" customHeight="1" x14ac:dyDescent="0.2">
      <c r="A359" s="127" t="s">
        <v>14</v>
      </c>
      <c r="B359" s="27" t="s">
        <v>241</v>
      </c>
      <c r="C359" s="175" t="s">
        <v>16</v>
      </c>
      <c r="D359" s="175" t="s">
        <v>54</v>
      </c>
      <c r="E359" s="180">
        <v>1562</v>
      </c>
      <c r="F359" s="180">
        <v>1700</v>
      </c>
      <c r="G359" s="180">
        <v>1585</v>
      </c>
      <c r="H359" s="3">
        <f t="shared" si="3"/>
        <v>-6.8</v>
      </c>
      <c r="I359" s="4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</row>
    <row r="360" spans="1:73" s="8" customFormat="1" ht="27" customHeight="1" x14ac:dyDescent="0.2">
      <c r="A360" s="130" t="s">
        <v>242</v>
      </c>
      <c r="B360" s="341" t="s">
        <v>759</v>
      </c>
      <c r="C360" s="341"/>
      <c r="D360" s="341"/>
      <c r="E360" s="341"/>
      <c r="F360" s="341"/>
      <c r="G360" s="341"/>
      <c r="H360" s="341"/>
      <c r="I360" s="34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</row>
    <row r="361" spans="1:73" s="8" customFormat="1" ht="50.25" customHeight="1" x14ac:dyDescent="0.2">
      <c r="A361" s="127" t="s">
        <v>14</v>
      </c>
      <c r="B361" s="27" t="s">
        <v>243</v>
      </c>
      <c r="C361" s="175" t="s">
        <v>16</v>
      </c>
      <c r="D361" s="175" t="s">
        <v>54</v>
      </c>
      <c r="E361" s="180">
        <v>1</v>
      </c>
      <c r="F361" s="180">
        <v>1</v>
      </c>
      <c r="G361" s="180">
        <v>0</v>
      </c>
      <c r="H361" s="3">
        <f t="shared" si="3"/>
        <v>-100</v>
      </c>
      <c r="I361" s="4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</row>
    <row r="362" spans="1:73" s="8" customFormat="1" ht="38.25" customHeight="1" x14ac:dyDescent="0.2">
      <c r="A362" s="130" t="s">
        <v>244</v>
      </c>
      <c r="B362" s="341" t="s">
        <v>1086</v>
      </c>
      <c r="C362" s="341"/>
      <c r="D362" s="341"/>
      <c r="E362" s="341"/>
      <c r="F362" s="341"/>
      <c r="G362" s="341"/>
      <c r="H362" s="341"/>
      <c r="I362" s="34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</row>
    <row r="363" spans="1:73" s="8" customFormat="1" ht="62.25" customHeight="1" x14ac:dyDescent="0.2">
      <c r="A363" s="127" t="s">
        <v>14</v>
      </c>
      <c r="B363" s="27" t="s">
        <v>245</v>
      </c>
      <c r="C363" s="175" t="s">
        <v>16</v>
      </c>
      <c r="D363" s="175" t="s">
        <v>54</v>
      </c>
      <c r="E363" s="180">
        <v>1</v>
      </c>
      <c r="F363" s="180">
        <v>1</v>
      </c>
      <c r="G363" s="180">
        <v>0</v>
      </c>
      <c r="H363" s="3">
        <f t="shared" si="3"/>
        <v>-100</v>
      </c>
      <c r="I363" s="4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</row>
    <row r="364" spans="1:73" s="8" customFormat="1" ht="27.75" hidden="1" customHeight="1" outlineLevel="1" x14ac:dyDescent="0.2">
      <c r="A364" s="168" t="s">
        <v>246</v>
      </c>
      <c r="B364" s="377" t="s">
        <v>1087</v>
      </c>
      <c r="C364" s="378"/>
      <c r="D364" s="378"/>
      <c r="E364" s="378"/>
      <c r="F364" s="378"/>
      <c r="G364" s="378"/>
      <c r="H364" s="378"/>
      <c r="I364" s="379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</row>
    <row r="365" spans="1:73" s="8" customFormat="1" ht="50.25" hidden="1" customHeight="1" outlineLevel="1" x14ac:dyDescent="0.2">
      <c r="A365" s="134" t="s">
        <v>14</v>
      </c>
      <c r="B365" s="221" t="s">
        <v>981</v>
      </c>
      <c r="C365" s="170" t="s">
        <v>16</v>
      </c>
      <c r="D365" s="170" t="s">
        <v>54</v>
      </c>
      <c r="E365" s="170">
        <v>0</v>
      </c>
      <c r="F365" s="170">
        <v>0</v>
      </c>
      <c r="G365" s="170">
        <v>0</v>
      </c>
      <c r="H365" s="222"/>
      <c r="I365" s="4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</row>
    <row r="366" spans="1:73" s="8" customFormat="1" ht="20.25" customHeight="1" collapsed="1" x14ac:dyDescent="0.2">
      <c r="A366" s="130" t="s">
        <v>246</v>
      </c>
      <c r="B366" s="341" t="s">
        <v>762</v>
      </c>
      <c r="C366" s="341"/>
      <c r="D366" s="341"/>
      <c r="E366" s="341"/>
      <c r="F366" s="341"/>
      <c r="G366" s="341"/>
      <c r="H366" s="341"/>
      <c r="I366" s="34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</row>
    <row r="367" spans="1:73" s="8" customFormat="1" ht="34.5" customHeight="1" x14ac:dyDescent="0.2">
      <c r="A367" s="127" t="s">
        <v>14</v>
      </c>
      <c r="B367" s="27" t="s">
        <v>247</v>
      </c>
      <c r="C367" s="175" t="s">
        <v>16</v>
      </c>
      <c r="D367" s="175" t="s">
        <v>54</v>
      </c>
      <c r="E367" s="180">
        <v>5901</v>
      </c>
      <c r="F367" s="180">
        <v>6000</v>
      </c>
      <c r="G367" s="180">
        <v>5800</v>
      </c>
      <c r="H367" s="3">
        <f t="shared" ref="H367:H399" si="4">ROUND(G367/F367*100-100,1)</f>
        <v>-3.3</v>
      </c>
      <c r="I367" s="4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</row>
    <row r="368" spans="1:73" s="8" customFormat="1" ht="21" customHeight="1" x14ac:dyDescent="0.2">
      <c r="A368" s="130" t="s">
        <v>248</v>
      </c>
      <c r="B368" s="341" t="s">
        <v>1088</v>
      </c>
      <c r="C368" s="341"/>
      <c r="D368" s="341"/>
      <c r="E368" s="341"/>
      <c r="F368" s="341"/>
      <c r="G368" s="341"/>
      <c r="H368" s="341"/>
      <c r="I368" s="34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</row>
    <row r="369" spans="1:73" s="8" customFormat="1" ht="41.25" customHeight="1" x14ac:dyDescent="0.2">
      <c r="A369" s="127" t="s">
        <v>14</v>
      </c>
      <c r="B369" s="27" t="s">
        <v>249</v>
      </c>
      <c r="C369" s="175" t="s">
        <v>16</v>
      </c>
      <c r="D369" s="175" t="s">
        <v>54</v>
      </c>
      <c r="E369" s="180">
        <v>11</v>
      </c>
      <c r="F369" s="180">
        <v>13</v>
      </c>
      <c r="G369" s="180">
        <v>9</v>
      </c>
      <c r="H369" s="3">
        <f t="shared" si="4"/>
        <v>-30.8</v>
      </c>
      <c r="I369" s="27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</row>
    <row r="370" spans="1:73" s="8" customFormat="1" ht="24.75" customHeight="1" x14ac:dyDescent="0.2">
      <c r="A370" s="130" t="s">
        <v>250</v>
      </c>
      <c r="B370" s="341" t="s">
        <v>764</v>
      </c>
      <c r="C370" s="341"/>
      <c r="D370" s="341"/>
      <c r="E370" s="341"/>
      <c r="F370" s="341"/>
      <c r="G370" s="341"/>
      <c r="H370" s="341"/>
      <c r="I370" s="34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</row>
    <row r="371" spans="1:73" s="8" customFormat="1" ht="39" customHeight="1" x14ac:dyDescent="0.2">
      <c r="A371" s="127" t="s">
        <v>14</v>
      </c>
      <c r="B371" s="27" t="s">
        <v>251</v>
      </c>
      <c r="C371" s="175" t="s">
        <v>16</v>
      </c>
      <c r="D371" s="175" t="s">
        <v>54</v>
      </c>
      <c r="E371" s="180">
        <v>56</v>
      </c>
      <c r="F371" s="180">
        <v>56</v>
      </c>
      <c r="G371" s="180">
        <v>56</v>
      </c>
      <c r="H371" s="3">
        <f t="shared" si="4"/>
        <v>0</v>
      </c>
      <c r="I371" s="4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</row>
    <row r="372" spans="1:73" s="8" customFormat="1" ht="26.25" customHeight="1" x14ac:dyDescent="0.2">
      <c r="A372" s="135" t="s">
        <v>252</v>
      </c>
      <c r="B372" s="341" t="s">
        <v>1089</v>
      </c>
      <c r="C372" s="341"/>
      <c r="D372" s="341"/>
      <c r="E372" s="341"/>
      <c r="F372" s="341"/>
      <c r="G372" s="341"/>
      <c r="H372" s="341"/>
      <c r="I372" s="34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</row>
    <row r="373" spans="1:73" s="8" customFormat="1" ht="50.25" customHeight="1" x14ac:dyDescent="0.2">
      <c r="A373" s="127" t="s">
        <v>14</v>
      </c>
      <c r="B373" s="27" t="s">
        <v>253</v>
      </c>
      <c r="C373" s="175" t="s">
        <v>16</v>
      </c>
      <c r="D373" s="175" t="s">
        <v>54</v>
      </c>
      <c r="E373" s="180">
        <v>3</v>
      </c>
      <c r="F373" s="180">
        <v>2</v>
      </c>
      <c r="G373" s="180">
        <v>2</v>
      </c>
      <c r="H373" s="3">
        <f t="shared" si="4"/>
        <v>0</v>
      </c>
      <c r="I373" s="27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</row>
    <row r="374" spans="1:73" s="8" customFormat="1" ht="26.25" customHeight="1" x14ac:dyDescent="0.2">
      <c r="A374" s="135" t="s">
        <v>254</v>
      </c>
      <c r="B374" s="341" t="s">
        <v>255</v>
      </c>
      <c r="C374" s="341"/>
      <c r="D374" s="341"/>
      <c r="E374" s="341"/>
      <c r="F374" s="341"/>
      <c r="G374" s="341"/>
      <c r="H374" s="341"/>
      <c r="I374" s="34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</row>
    <row r="375" spans="1:73" s="8" customFormat="1" ht="50.25" customHeight="1" x14ac:dyDescent="0.2">
      <c r="A375" s="129">
        <v>1</v>
      </c>
      <c r="B375" s="27" t="s">
        <v>256</v>
      </c>
      <c r="C375" s="175" t="s">
        <v>16</v>
      </c>
      <c r="D375" s="175" t="s">
        <v>54</v>
      </c>
      <c r="E375" s="180">
        <v>1690</v>
      </c>
      <c r="F375" s="180">
        <v>1700</v>
      </c>
      <c r="G375" s="180">
        <v>1640</v>
      </c>
      <c r="H375" s="3">
        <f t="shared" si="4"/>
        <v>-3.5</v>
      </c>
      <c r="I375" s="4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</row>
    <row r="376" spans="1:73" s="8" customFormat="1" ht="19.5" customHeight="1" x14ac:dyDescent="0.2">
      <c r="A376" s="135" t="s">
        <v>257</v>
      </c>
      <c r="B376" s="341" t="s">
        <v>767</v>
      </c>
      <c r="C376" s="341"/>
      <c r="D376" s="341"/>
      <c r="E376" s="341"/>
      <c r="F376" s="341"/>
      <c r="G376" s="341"/>
      <c r="H376" s="341"/>
      <c r="I376" s="34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</row>
    <row r="377" spans="1:73" s="8" customFormat="1" ht="39.75" customHeight="1" x14ac:dyDescent="0.2">
      <c r="A377" s="129">
        <v>1</v>
      </c>
      <c r="B377" s="27" t="s">
        <v>258</v>
      </c>
      <c r="C377" s="175" t="s">
        <v>16</v>
      </c>
      <c r="D377" s="175" t="s">
        <v>54</v>
      </c>
      <c r="E377" s="180">
        <v>148</v>
      </c>
      <c r="F377" s="180">
        <v>150</v>
      </c>
      <c r="G377" s="180">
        <v>142</v>
      </c>
      <c r="H377" s="3">
        <f t="shared" si="4"/>
        <v>-5.3</v>
      </c>
      <c r="I377" s="4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</row>
    <row r="378" spans="1:73" s="8" customFormat="1" x14ac:dyDescent="0.2">
      <c r="A378" s="135" t="s">
        <v>259</v>
      </c>
      <c r="B378" s="341" t="s">
        <v>768</v>
      </c>
      <c r="C378" s="341"/>
      <c r="D378" s="341"/>
      <c r="E378" s="341"/>
      <c r="F378" s="341"/>
      <c r="G378" s="341"/>
      <c r="H378" s="341"/>
      <c r="I378" s="34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</row>
    <row r="379" spans="1:73" s="8" customFormat="1" ht="30" customHeight="1" x14ac:dyDescent="0.2">
      <c r="A379" s="129" t="s">
        <v>14</v>
      </c>
      <c r="B379" s="27" t="s">
        <v>260</v>
      </c>
      <c r="C379" s="175" t="s">
        <v>16</v>
      </c>
      <c r="D379" s="175" t="s">
        <v>54</v>
      </c>
      <c r="E379" s="180">
        <v>56</v>
      </c>
      <c r="F379" s="180">
        <v>70</v>
      </c>
      <c r="G379" s="180">
        <v>57</v>
      </c>
      <c r="H379" s="3">
        <f t="shared" si="4"/>
        <v>-18.600000000000001</v>
      </c>
      <c r="I379" s="4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</row>
    <row r="380" spans="1:73" s="8" customFormat="1" x14ac:dyDescent="0.2">
      <c r="A380" s="135" t="s">
        <v>261</v>
      </c>
      <c r="B380" s="341" t="s">
        <v>1090</v>
      </c>
      <c r="C380" s="341"/>
      <c r="D380" s="341"/>
      <c r="E380" s="341"/>
      <c r="F380" s="341"/>
      <c r="G380" s="341"/>
      <c r="H380" s="341"/>
      <c r="I380" s="34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</row>
    <row r="381" spans="1:73" s="8" customFormat="1" ht="70.5" customHeight="1" x14ac:dyDescent="0.2">
      <c r="A381" s="129">
        <v>1</v>
      </c>
      <c r="B381" s="223" t="s">
        <v>262</v>
      </c>
      <c r="C381" s="175" t="s">
        <v>16</v>
      </c>
      <c r="D381" s="175" t="s">
        <v>54</v>
      </c>
      <c r="E381" s="180">
        <v>1282</v>
      </c>
      <c r="F381" s="180">
        <v>1285</v>
      </c>
      <c r="G381" s="180">
        <v>1380</v>
      </c>
      <c r="H381" s="3">
        <f t="shared" si="4"/>
        <v>7.4</v>
      </c>
      <c r="I381" s="4" t="s">
        <v>1353</v>
      </c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</row>
    <row r="382" spans="1:73" s="8" customFormat="1" ht="63" x14ac:dyDescent="0.2">
      <c r="A382" s="175">
        <v>2</v>
      </c>
      <c r="B382" s="27" t="s">
        <v>263</v>
      </c>
      <c r="C382" s="175" t="s">
        <v>16</v>
      </c>
      <c r="D382" s="175" t="s">
        <v>54</v>
      </c>
      <c r="E382" s="180">
        <v>224</v>
      </c>
      <c r="F382" s="180">
        <v>225</v>
      </c>
      <c r="G382" s="180">
        <v>258</v>
      </c>
      <c r="H382" s="3">
        <f t="shared" si="4"/>
        <v>14.7</v>
      </c>
      <c r="I382" s="4" t="s">
        <v>1354</v>
      </c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</row>
    <row r="383" spans="1:73" s="8" customFormat="1" ht="78.75" x14ac:dyDescent="0.2">
      <c r="A383" s="127" t="s">
        <v>22</v>
      </c>
      <c r="B383" s="27" t="s">
        <v>1091</v>
      </c>
      <c r="C383" s="175" t="s">
        <v>16</v>
      </c>
      <c r="D383" s="175" t="s">
        <v>54</v>
      </c>
      <c r="E383" s="180">
        <v>148</v>
      </c>
      <c r="F383" s="180">
        <v>160</v>
      </c>
      <c r="G383" s="180">
        <v>0</v>
      </c>
      <c r="H383" s="3">
        <f t="shared" si="4"/>
        <v>-100</v>
      </c>
      <c r="I383" s="27" t="s">
        <v>1355</v>
      </c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</row>
    <row r="384" spans="1:73" s="8" customFormat="1" ht="41.25" customHeight="1" x14ac:dyDescent="0.2">
      <c r="A384" s="130" t="s">
        <v>264</v>
      </c>
      <c r="B384" s="341" t="s">
        <v>1093</v>
      </c>
      <c r="C384" s="341"/>
      <c r="D384" s="341"/>
      <c r="E384" s="341"/>
      <c r="F384" s="341"/>
      <c r="G384" s="341"/>
      <c r="H384" s="341"/>
      <c r="I384" s="34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</row>
    <row r="385" spans="1:73" s="8" customFormat="1" ht="117" customHeight="1" x14ac:dyDescent="0.2">
      <c r="A385" s="127" t="s">
        <v>14</v>
      </c>
      <c r="B385" s="27" t="s">
        <v>265</v>
      </c>
      <c r="C385" s="175" t="s">
        <v>16</v>
      </c>
      <c r="D385" s="175" t="s">
        <v>54</v>
      </c>
      <c r="E385" s="180">
        <v>20</v>
      </c>
      <c r="F385" s="180">
        <v>20</v>
      </c>
      <c r="G385" s="180">
        <v>20</v>
      </c>
      <c r="H385" s="3">
        <f t="shared" si="4"/>
        <v>0</v>
      </c>
      <c r="I385" s="4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</row>
    <row r="386" spans="1:73" s="8" customFormat="1" ht="29.25" customHeight="1" x14ac:dyDescent="0.2">
      <c r="A386" s="130" t="s">
        <v>266</v>
      </c>
      <c r="B386" s="341" t="s">
        <v>1094</v>
      </c>
      <c r="C386" s="341"/>
      <c r="D386" s="341"/>
      <c r="E386" s="341"/>
      <c r="F386" s="341"/>
      <c r="G386" s="341"/>
      <c r="H386" s="341"/>
      <c r="I386" s="34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</row>
    <row r="387" spans="1:73" s="8" customFormat="1" ht="40.5" customHeight="1" x14ac:dyDescent="0.2">
      <c r="A387" s="127" t="s">
        <v>14</v>
      </c>
      <c r="B387" s="27" t="s">
        <v>267</v>
      </c>
      <c r="C387" s="175" t="s">
        <v>16</v>
      </c>
      <c r="D387" s="175" t="s">
        <v>54</v>
      </c>
      <c r="E387" s="180">
        <v>82</v>
      </c>
      <c r="F387" s="180">
        <v>115</v>
      </c>
      <c r="G387" s="180">
        <v>55</v>
      </c>
      <c r="H387" s="3">
        <f t="shared" si="4"/>
        <v>-52.2</v>
      </c>
      <c r="I387" s="4" t="s">
        <v>1356</v>
      </c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</row>
    <row r="388" spans="1:73" s="8" customFormat="1" ht="25.5" customHeight="1" x14ac:dyDescent="0.2">
      <c r="A388" s="130" t="s">
        <v>268</v>
      </c>
      <c r="B388" s="341" t="s">
        <v>1095</v>
      </c>
      <c r="C388" s="341"/>
      <c r="D388" s="341"/>
      <c r="E388" s="341"/>
      <c r="F388" s="341"/>
      <c r="G388" s="341"/>
      <c r="H388" s="341"/>
      <c r="I388" s="34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</row>
    <row r="389" spans="1:73" s="8" customFormat="1" ht="47.25" customHeight="1" x14ac:dyDescent="0.2">
      <c r="A389" s="127" t="s">
        <v>14</v>
      </c>
      <c r="B389" s="27" t="s">
        <v>269</v>
      </c>
      <c r="C389" s="175" t="s">
        <v>16</v>
      </c>
      <c r="D389" s="175" t="s">
        <v>54</v>
      </c>
      <c r="E389" s="180">
        <v>266</v>
      </c>
      <c r="F389" s="180">
        <v>275</v>
      </c>
      <c r="G389" s="180">
        <v>132</v>
      </c>
      <c r="H389" s="3">
        <f t="shared" si="4"/>
        <v>-52</v>
      </c>
      <c r="I389" s="4" t="s">
        <v>1356</v>
      </c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</row>
    <row r="390" spans="1:73" s="8" customFormat="1" ht="32.25" customHeight="1" x14ac:dyDescent="0.2">
      <c r="A390" s="130" t="s">
        <v>270</v>
      </c>
      <c r="B390" s="341" t="s">
        <v>773</v>
      </c>
      <c r="C390" s="341"/>
      <c r="D390" s="341"/>
      <c r="E390" s="341"/>
      <c r="F390" s="341"/>
      <c r="G390" s="341"/>
      <c r="H390" s="341"/>
      <c r="I390" s="34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</row>
    <row r="391" spans="1:73" s="8" customFormat="1" ht="77.25" customHeight="1" x14ac:dyDescent="0.2">
      <c r="A391" s="127" t="s">
        <v>14</v>
      </c>
      <c r="B391" s="27" t="s">
        <v>1092</v>
      </c>
      <c r="C391" s="175" t="s">
        <v>16</v>
      </c>
      <c r="D391" s="175" t="s">
        <v>54</v>
      </c>
      <c r="E391" s="180">
        <v>151</v>
      </c>
      <c r="F391" s="180">
        <v>180</v>
      </c>
      <c r="G391" s="180">
        <v>63</v>
      </c>
      <c r="H391" s="3">
        <f t="shared" si="4"/>
        <v>-65</v>
      </c>
      <c r="I391" s="4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</row>
    <row r="392" spans="1:73" s="8" customFormat="1" ht="33.75" customHeight="1" x14ac:dyDescent="0.2">
      <c r="A392" s="130" t="s">
        <v>271</v>
      </c>
      <c r="B392" s="341" t="s">
        <v>272</v>
      </c>
      <c r="C392" s="341"/>
      <c r="D392" s="341"/>
      <c r="E392" s="341"/>
      <c r="F392" s="341"/>
      <c r="G392" s="341"/>
      <c r="H392" s="341"/>
      <c r="I392" s="34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</row>
    <row r="393" spans="1:73" s="8" customFormat="1" ht="60.75" customHeight="1" x14ac:dyDescent="0.2">
      <c r="A393" s="127" t="s">
        <v>14</v>
      </c>
      <c r="B393" s="27" t="s">
        <v>273</v>
      </c>
      <c r="C393" s="175" t="s">
        <v>16</v>
      </c>
      <c r="D393" s="175" t="s">
        <v>54</v>
      </c>
      <c r="E393" s="180">
        <v>444</v>
      </c>
      <c r="F393" s="180">
        <v>510</v>
      </c>
      <c r="G393" s="180">
        <v>421</v>
      </c>
      <c r="H393" s="3">
        <f t="shared" si="4"/>
        <v>-17.5</v>
      </c>
      <c r="I393" s="4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</row>
    <row r="394" spans="1:73" s="8" customFormat="1" x14ac:dyDescent="0.2">
      <c r="A394" s="130" t="s">
        <v>274</v>
      </c>
      <c r="B394" s="341" t="s">
        <v>275</v>
      </c>
      <c r="C394" s="341"/>
      <c r="D394" s="341"/>
      <c r="E394" s="341"/>
      <c r="F394" s="341"/>
      <c r="G394" s="341"/>
      <c r="H394" s="341"/>
      <c r="I394" s="34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</row>
    <row r="395" spans="1:73" s="8" customFormat="1" ht="73.5" customHeight="1" x14ac:dyDescent="0.2">
      <c r="A395" s="127" t="s">
        <v>14</v>
      </c>
      <c r="B395" s="27" t="s">
        <v>276</v>
      </c>
      <c r="C395" s="175" t="s">
        <v>16</v>
      </c>
      <c r="D395" s="175" t="s">
        <v>54</v>
      </c>
      <c r="E395" s="180">
        <v>455</v>
      </c>
      <c r="F395" s="180">
        <v>550</v>
      </c>
      <c r="G395" s="180">
        <v>481</v>
      </c>
      <c r="H395" s="3">
        <f t="shared" si="4"/>
        <v>-12.5</v>
      </c>
      <c r="I395" s="4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</row>
    <row r="396" spans="1:73" s="8" customFormat="1" ht="27.75" customHeight="1" x14ac:dyDescent="0.2">
      <c r="A396" s="130" t="s">
        <v>277</v>
      </c>
      <c r="B396" s="341" t="s">
        <v>1096</v>
      </c>
      <c r="C396" s="341"/>
      <c r="D396" s="341"/>
      <c r="E396" s="341"/>
      <c r="F396" s="341"/>
      <c r="G396" s="341"/>
      <c r="H396" s="341"/>
      <c r="I396" s="34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</row>
    <row r="397" spans="1:73" s="8" customFormat="1" ht="31.5" x14ac:dyDescent="0.2">
      <c r="A397" s="127" t="s">
        <v>14</v>
      </c>
      <c r="B397" s="27" t="s">
        <v>1097</v>
      </c>
      <c r="C397" s="175" t="s">
        <v>16</v>
      </c>
      <c r="D397" s="175" t="s">
        <v>54</v>
      </c>
      <c r="E397" s="180">
        <v>3982</v>
      </c>
      <c r="F397" s="180">
        <v>3910</v>
      </c>
      <c r="G397" s="180">
        <v>2808</v>
      </c>
      <c r="H397" s="3">
        <f t="shared" si="4"/>
        <v>-28.2</v>
      </c>
      <c r="I397" s="224" t="s">
        <v>1360</v>
      </c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</row>
    <row r="398" spans="1:73" s="8" customFormat="1" ht="37.5" customHeight="1" x14ac:dyDescent="0.2">
      <c r="A398" s="130" t="s">
        <v>278</v>
      </c>
      <c r="B398" s="341" t="s">
        <v>1098</v>
      </c>
      <c r="C398" s="341"/>
      <c r="D398" s="341"/>
      <c r="E398" s="341"/>
      <c r="F398" s="341"/>
      <c r="G398" s="341"/>
      <c r="H398" s="341"/>
      <c r="I398" s="34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</row>
    <row r="399" spans="1:73" s="8" customFormat="1" ht="31.5" x14ac:dyDescent="0.2">
      <c r="A399" s="127" t="s">
        <v>14</v>
      </c>
      <c r="B399" s="27" t="s">
        <v>1099</v>
      </c>
      <c r="C399" s="175" t="s">
        <v>16</v>
      </c>
      <c r="D399" s="175" t="s">
        <v>279</v>
      </c>
      <c r="E399" s="180">
        <v>52204</v>
      </c>
      <c r="F399" s="180">
        <v>52548</v>
      </c>
      <c r="G399" s="180">
        <v>20204</v>
      </c>
      <c r="H399" s="3">
        <f t="shared" si="4"/>
        <v>-61.6</v>
      </c>
      <c r="I399" s="219" t="s">
        <v>1357</v>
      </c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</row>
    <row r="400" spans="1:73" s="8" customFormat="1" ht="38.25" customHeight="1" x14ac:dyDescent="0.2">
      <c r="A400" s="130" t="s">
        <v>280</v>
      </c>
      <c r="B400" s="341" t="s">
        <v>1100</v>
      </c>
      <c r="C400" s="341"/>
      <c r="D400" s="341"/>
      <c r="E400" s="341"/>
      <c r="F400" s="341"/>
      <c r="G400" s="341"/>
      <c r="H400" s="341"/>
      <c r="I400" s="34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</row>
    <row r="401" spans="1:73" s="8" customFormat="1" ht="41.25" customHeight="1" x14ac:dyDescent="0.2">
      <c r="A401" s="127" t="s">
        <v>14</v>
      </c>
      <c r="B401" s="27" t="s">
        <v>1099</v>
      </c>
      <c r="C401" s="175" t="s">
        <v>16</v>
      </c>
      <c r="D401" s="175" t="s">
        <v>279</v>
      </c>
      <c r="E401" s="180">
        <v>52204</v>
      </c>
      <c r="F401" s="180">
        <v>52548</v>
      </c>
      <c r="G401" s="180">
        <v>20204</v>
      </c>
      <c r="H401" s="3">
        <f t="shared" ref="H401:H425" si="5">ROUND(G401/F401*100-100,1)</f>
        <v>-61.6</v>
      </c>
      <c r="I401" s="4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</row>
    <row r="402" spans="1:73" s="8" customFormat="1" x14ac:dyDescent="0.2">
      <c r="A402" s="130" t="s">
        <v>1008</v>
      </c>
      <c r="B402" s="352" t="s">
        <v>281</v>
      </c>
      <c r="C402" s="352"/>
      <c r="D402" s="352"/>
      <c r="E402" s="352"/>
      <c r="F402" s="352"/>
      <c r="G402" s="352"/>
      <c r="H402" s="352"/>
      <c r="I402" s="352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</row>
    <row r="403" spans="1:73" s="8" customFormat="1" ht="39.75" customHeight="1" x14ac:dyDescent="0.2">
      <c r="A403" s="175">
        <v>1</v>
      </c>
      <c r="B403" s="27" t="s">
        <v>1101</v>
      </c>
      <c r="C403" s="175" t="s">
        <v>16</v>
      </c>
      <c r="D403" s="175" t="s">
        <v>279</v>
      </c>
      <c r="E403" s="175">
        <v>50056</v>
      </c>
      <c r="F403" s="175">
        <v>50400</v>
      </c>
      <c r="G403" s="175">
        <v>19662</v>
      </c>
      <c r="H403" s="3">
        <f t="shared" si="5"/>
        <v>-61</v>
      </c>
      <c r="I403" s="27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</row>
    <row r="404" spans="1:73" s="8" customFormat="1" ht="35.25" customHeight="1" x14ac:dyDescent="0.2">
      <c r="A404" s="175">
        <v>2</v>
      </c>
      <c r="B404" s="27" t="s">
        <v>1102</v>
      </c>
      <c r="C404" s="175" t="s">
        <v>16</v>
      </c>
      <c r="D404" s="175" t="s">
        <v>282</v>
      </c>
      <c r="E404" s="175">
        <v>16</v>
      </c>
      <c r="F404" s="175">
        <v>16</v>
      </c>
      <c r="G404" s="175">
        <v>16</v>
      </c>
      <c r="H404" s="3">
        <f t="shared" si="5"/>
        <v>0</v>
      </c>
      <c r="I404" s="27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</row>
    <row r="405" spans="1:73" s="8" customFormat="1" ht="50.25" customHeight="1" x14ac:dyDescent="0.2">
      <c r="A405" s="127" t="s">
        <v>22</v>
      </c>
      <c r="B405" s="27" t="s">
        <v>1103</v>
      </c>
      <c r="C405" s="175" t="s">
        <v>16</v>
      </c>
      <c r="D405" s="175" t="s">
        <v>279</v>
      </c>
      <c r="E405" s="175">
        <v>2148</v>
      </c>
      <c r="F405" s="175">
        <v>2148</v>
      </c>
      <c r="G405" s="175">
        <v>542</v>
      </c>
      <c r="H405" s="3">
        <f t="shared" si="5"/>
        <v>-74.8</v>
      </c>
      <c r="I405" s="4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</row>
    <row r="406" spans="1:73" s="8" customFormat="1" x14ac:dyDescent="0.2">
      <c r="A406" s="130" t="s">
        <v>1009</v>
      </c>
      <c r="B406" s="352" t="s">
        <v>283</v>
      </c>
      <c r="C406" s="352"/>
      <c r="D406" s="352"/>
      <c r="E406" s="352"/>
      <c r="F406" s="352"/>
      <c r="G406" s="352"/>
      <c r="H406" s="352"/>
      <c r="I406" s="352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</row>
    <row r="407" spans="1:73" s="8" customFormat="1" ht="31.5" customHeight="1" x14ac:dyDescent="0.2">
      <c r="A407" s="127" t="s">
        <v>14</v>
      </c>
      <c r="B407" s="27" t="s">
        <v>1104</v>
      </c>
      <c r="C407" s="175" t="s">
        <v>16</v>
      </c>
      <c r="D407" s="175" t="s">
        <v>54</v>
      </c>
      <c r="E407" s="175">
        <v>69</v>
      </c>
      <c r="F407" s="175">
        <v>57</v>
      </c>
      <c r="G407" s="175">
        <v>61</v>
      </c>
      <c r="H407" s="3">
        <f t="shared" si="5"/>
        <v>7</v>
      </c>
      <c r="I407" s="4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</row>
    <row r="408" spans="1:73" s="8" customFormat="1" x14ac:dyDescent="0.2">
      <c r="A408" s="135" t="s">
        <v>284</v>
      </c>
      <c r="B408" s="341" t="s">
        <v>777</v>
      </c>
      <c r="C408" s="341"/>
      <c r="D408" s="341"/>
      <c r="E408" s="341"/>
      <c r="F408" s="341"/>
      <c r="G408" s="341"/>
      <c r="H408" s="341"/>
      <c r="I408" s="34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</row>
    <row r="409" spans="1:73" s="8" customFormat="1" ht="50.25" customHeight="1" x14ac:dyDescent="0.2">
      <c r="A409" s="127" t="s">
        <v>14</v>
      </c>
      <c r="B409" s="27" t="s">
        <v>1105</v>
      </c>
      <c r="C409" s="175" t="s">
        <v>16</v>
      </c>
      <c r="D409" s="175" t="s">
        <v>54</v>
      </c>
      <c r="E409" s="180">
        <v>121</v>
      </c>
      <c r="F409" s="180">
        <v>140</v>
      </c>
      <c r="G409" s="180">
        <v>131</v>
      </c>
      <c r="H409" s="3">
        <f t="shared" si="5"/>
        <v>-6.4</v>
      </c>
      <c r="I409" s="4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</row>
    <row r="410" spans="1:73" s="8" customFormat="1" x14ac:dyDescent="0.2">
      <c r="A410" s="130" t="s">
        <v>285</v>
      </c>
      <c r="B410" s="341" t="s">
        <v>778</v>
      </c>
      <c r="C410" s="341"/>
      <c r="D410" s="341"/>
      <c r="E410" s="341"/>
      <c r="F410" s="341"/>
      <c r="G410" s="341"/>
      <c r="H410" s="341"/>
      <c r="I410" s="34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</row>
    <row r="411" spans="1:73" s="8" customFormat="1" ht="50.25" customHeight="1" x14ac:dyDescent="0.2">
      <c r="A411" s="127" t="s">
        <v>14</v>
      </c>
      <c r="B411" s="27" t="s">
        <v>1106</v>
      </c>
      <c r="C411" s="175" t="s">
        <v>16</v>
      </c>
      <c r="D411" s="175" t="s">
        <v>54</v>
      </c>
      <c r="E411" s="180">
        <v>35</v>
      </c>
      <c r="F411" s="180">
        <v>35</v>
      </c>
      <c r="G411" s="180">
        <v>35</v>
      </c>
      <c r="H411" s="3">
        <f t="shared" si="5"/>
        <v>0</v>
      </c>
      <c r="I411" s="4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</row>
    <row r="412" spans="1:73" s="8" customFormat="1" x14ac:dyDescent="0.2">
      <c r="A412" s="130" t="s">
        <v>286</v>
      </c>
      <c r="B412" s="341" t="s">
        <v>1107</v>
      </c>
      <c r="C412" s="341"/>
      <c r="D412" s="341"/>
      <c r="E412" s="341"/>
      <c r="F412" s="341"/>
      <c r="G412" s="341"/>
      <c r="H412" s="341"/>
      <c r="I412" s="34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</row>
    <row r="413" spans="1:73" s="8" customFormat="1" ht="86.25" customHeight="1" x14ac:dyDescent="0.2">
      <c r="A413" s="127" t="s">
        <v>14</v>
      </c>
      <c r="B413" s="27" t="s">
        <v>1108</v>
      </c>
      <c r="C413" s="175" t="s">
        <v>16</v>
      </c>
      <c r="D413" s="175" t="s">
        <v>287</v>
      </c>
      <c r="E413" s="180">
        <v>100</v>
      </c>
      <c r="F413" s="180">
        <v>100</v>
      </c>
      <c r="G413" s="180">
        <v>100</v>
      </c>
      <c r="H413" s="3">
        <f t="shared" si="5"/>
        <v>0</v>
      </c>
      <c r="I413" s="4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</row>
    <row r="414" spans="1:73" s="8" customFormat="1" x14ac:dyDescent="0.2">
      <c r="A414" s="130" t="s">
        <v>1010</v>
      </c>
      <c r="B414" s="352" t="s">
        <v>1109</v>
      </c>
      <c r="C414" s="352"/>
      <c r="D414" s="352"/>
      <c r="E414" s="352"/>
      <c r="F414" s="352"/>
      <c r="G414" s="352"/>
      <c r="H414" s="352"/>
      <c r="I414" s="352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</row>
    <row r="415" spans="1:73" s="8" customFormat="1" ht="38.25" customHeight="1" x14ac:dyDescent="0.2">
      <c r="A415" s="127" t="s">
        <v>14</v>
      </c>
      <c r="B415" s="27" t="s">
        <v>288</v>
      </c>
      <c r="C415" s="175" t="s">
        <v>16</v>
      </c>
      <c r="D415" s="175" t="s">
        <v>54</v>
      </c>
      <c r="E415" s="180">
        <v>131</v>
      </c>
      <c r="F415" s="180">
        <v>130</v>
      </c>
      <c r="G415" s="180">
        <v>75</v>
      </c>
      <c r="H415" s="3">
        <f t="shared" si="5"/>
        <v>-42.3</v>
      </c>
      <c r="I415" s="4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</row>
    <row r="416" spans="1:73" s="8" customFormat="1" x14ac:dyDescent="0.2">
      <c r="A416" s="130" t="s">
        <v>1011</v>
      </c>
      <c r="B416" s="352" t="s">
        <v>289</v>
      </c>
      <c r="C416" s="352"/>
      <c r="D416" s="352"/>
      <c r="E416" s="352"/>
      <c r="F416" s="352"/>
      <c r="G416" s="352"/>
      <c r="H416" s="352"/>
      <c r="I416" s="352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</row>
    <row r="417" spans="1:73" s="8" customFormat="1" ht="63" x14ac:dyDescent="0.2">
      <c r="A417" s="127" t="s">
        <v>14</v>
      </c>
      <c r="B417" s="27" t="s">
        <v>1110</v>
      </c>
      <c r="C417" s="175" t="s">
        <v>16</v>
      </c>
      <c r="D417" s="175" t="s">
        <v>54</v>
      </c>
      <c r="E417" s="180">
        <v>1738</v>
      </c>
      <c r="F417" s="180">
        <v>1600</v>
      </c>
      <c r="G417" s="180">
        <v>1400</v>
      </c>
      <c r="H417" s="3">
        <f t="shared" si="5"/>
        <v>-12.5</v>
      </c>
      <c r="I417" s="224" t="s">
        <v>1361</v>
      </c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</row>
    <row r="418" spans="1:73" s="8" customFormat="1" x14ac:dyDescent="0.2">
      <c r="A418" s="130" t="s">
        <v>1012</v>
      </c>
      <c r="B418" s="352" t="s">
        <v>1111</v>
      </c>
      <c r="C418" s="352"/>
      <c r="D418" s="352"/>
      <c r="E418" s="352"/>
      <c r="F418" s="352"/>
      <c r="G418" s="352"/>
      <c r="H418" s="352"/>
      <c r="I418" s="352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</row>
    <row r="419" spans="1:73" s="8" customFormat="1" ht="31.5" x14ac:dyDescent="0.2">
      <c r="A419" s="127" t="s">
        <v>14</v>
      </c>
      <c r="B419" s="27" t="s">
        <v>1291</v>
      </c>
      <c r="C419" s="175" t="s">
        <v>16</v>
      </c>
      <c r="D419" s="175" t="s">
        <v>54</v>
      </c>
      <c r="E419" s="180">
        <v>60</v>
      </c>
      <c r="F419" s="180">
        <v>60</v>
      </c>
      <c r="G419" s="180">
        <v>60</v>
      </c>
      <c r="H419" s="3">
        <f t="shared" si="5"/>
        <v>0</v>
      </c>
      <c r="I419" s="224" t="s">
        <v>1362</v>
      </c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</row>
    <row r="420" spans="1:73" s="8" customFormat="1" ht="28.5" customHeight="1" x14ac:dyDescent="0.2">
      <c r="A420" s="130" t="s">
        <v>1013</v>
      </c>
      <c r="B420" s="352" t="s">
        <v>290</v>
      </c>
      <c r="C420" s="352"/>
      <c r="D420" s="352"/>
      <c r="E420" s="352"/>
      <c r="F420" s="352"/>
      <c r="G420" s="352"/>
      <c r="H420" s="352"/>
      <c r="I420" s="352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</row>
    <row r="421" spans="1:73" s="8" customFormat="1" ht="63" x14ac:dyDescent="0.2">
      <c r="A421" s="127" t="s">
        <v>14</v>
      </c>
      <c r="B421" s="27" t="s">
        <v>1292</v>
      </c>
      <c r="C421" s="175" t="s">
        <v>16</v>
      </c>
      <c r="D421" s="175" t="s">
        <v>54</v>
      </c>
      <c r="E421" s="180">
        <v>100</v>
      </c>
      <c r="F421" s="180">
        <v>100</v>
      </c>
      <c r="G421" s="180">
        <v>100</v>
      </c>
      <c r="H421" s="3">
        <f t="shared" si="5"/>
        <v>0</v>
      </c>
      <c r="I421" s="4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</row>
    <row r="422" spans="1:73" s="8" customFormat="1" ht="25.5" customHeight="1" x14ac:dyDescent="0.2">
      <c r="A422" s="130" t="s">
        <v>291</v>
      </c>
      <c r="B422" s="341" t="s">
        <v>292</v>
      </c>
      <c r="C422" s="341"/>
      <c r="D422" s="341"/>
      <c r="E422" s="341"/>
      <c r="F422" s="341"/>
      <c r="G422" s="341"/>
      <c r="H422" s="341"/>
      <c r="I422" s="34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</row>
    <row r="423" spans="1:73" s="8" customFormat="1" ht="31.5" x14ac:dyDescent="0.2">
      <c r="A423" s="127" t="s">
        <v>14</v>
      </c>
      <c r="B423" s="27" t="s">
        <v>1293</v>
      </c>
      <c r="C423" s="175" t="s">
        <v>16</v>
      </c>
      <c r="D423" s="175" t="s">
        <v>54</v>
      </c>
      <c r="E423" s="180">
        <v>232</v>
      </c>
      <c r="F423" s="180">
        <v>232</v>
      </c>
      <c r="G423" s="180">
        <v>169</v>
      </c>
      <c r="H423" s="3">
        <f t="shared" si="5"/>
        <v>-27.2</v>
      </c>
      <c r="I423" s="4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</row>
    <row r="424" spans="1:73" s="8" customFormat="1" ht="32.25" customHeight="1" x14ac:dyDescent="0.2">
      <c r="A424" s="130" t="s">
        <v>293</v>
      </c>
      <c r="B424" s="341" t="s">
        <v>983</v>
      </c>
      <c r="C424" s="341"/>
      <c r="D424" s="341"/>
      <c r="E424" s="341"/>
      <c r="F424" s="341"/>
      <c r="G424" s="341"/>
      <c r="H424" s="341"/>
      <c r="I424" s="34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</row>
    <row r="425" spans="1:73" s="8" customFormat="1" ht="44.25" customHeight="1" x14ac:dyDescent="0.2">
      <c r="A425" s="127" t="s">
        <v>14</v>
      </c>
      <c r="B425" s="27" t="s">
        <v>1294</v>
      </c>
      <c r="C425" s="175" t="s">
        <v>16</v>
      </c>
      <c r="D425" s="175" t="s">
        <v>294</v>
      </c>
      <c r="E425" s="180">
        <v>38</v>
      </c>
      <c r="F425" s="180">
        <v>52</v>
      </c>
      <c r="G425" s="180">
        <v>11</v>
      </c>
      <c r="H425" s="3">
        <f t="shared" si="5"/>
        <v>-78.8</v>
      </c>
      <c r="I425" s="4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</row>
    <row r="426" spans="1:73" s="8" customFormat="1" ht="32.25" hidden="1" customHeight="1" outlineLevel="1" x14ac:dyDescent="0.2">
      <c r="A426" s="168" t="s">
        <v>297</v>
      </c>
      <c r="B426" s="343" t="s">
        <v>296</v>
      </c>
      <c r="C426" s="343"/>
      <c r="D426" s="343"/>
      <c r="E426" s="343"/>
      <c r="F426" s="343"/>
      <c r="G426" s="343"/>
      <c r="H426" s="343"/>
      <c r="I426" s="343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</row>
    <row r="427" spans="1:73" s="8" customFormat="1" ht="62.25" hidden="1" customHeight="1" outlineLevel="1" x14ac:dyDescent="0.2">
      <c r="A427" s="134" t="s">
        <v>14</v>
      </c>
      <c r="B427" s="221" t="s">
        <v>1295</v>
      </c>
      <c r="C427" s="170" t="s">
        <v>16</v>
      </c>
      <c r="D427" s="170" t="s">
        <v>54</v>
      </c>
      <c r="E427" s="170">
        <v>0</v>
      </c>
      <c r="F427" s="170">
        <v>0</v>
      </c>
      <c r="G427" s="170">
        <v>0</v>
      </c>
      <c r="H427" s="222" t="e">
        <f>G427/F427*100-100</f>
        <v>#DIV/0!</v>
      </c>
      <c r="I427" s="4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</row>
    <row r="428" spans="1:73" s="8" customFormat="1" ht="21" hidden="1" customHeight="1" outlineLevel="1" x14ac:dyDescent="0.2">
      <c r="A428" s="168" t="s">
        <v>299</v>
      </c>
      <c r="B428" s="343" t="s">
        <v>298</v>
      </c>
      <c r="C428" s="343"/>
      <c r="D428" s="343"/>
      <c r="E428" s="343"/>
      <c r="F428" s="343"/>
      <c r="G428" s="343"/>
      <c r="H428" s="343"/>
      <c r="I428" s="343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</row>
    <row r="429" spans="1:73" s="8" customFormat="1" ht="50.25" hidden="1" customHeight="1" outlineLevel="1" x14ac:dyDescent="0.2">
      <c r="A429" s="134" t="s">
        <v>14</v>
      </c>
      <c r="B429" s="221" t="s">
        <v>980</v>
      </c>
      <c r="C429" s="170" t="s">
        <v>16</v>
      </c>
      <c r="D429" s="170" t="s">
        <v>54</v>
      </c>
      <c r="E429" s="170">
        <v>0</v>
      </c>
      <c r="F429" s="170">
        <v>0</v>
      </c>
      <c r="G429" s="170">
        <v>0</v>
      </c>
      <c r="H429" s="106"/>
      <c r="I429" s="104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</row>
    <row r="430" spans="1:73" s="8" customFormat="1" ht="21" customHeight="1" collapsed="1" x14ac:dyDescent="0.2">
      <c r="A430" s="130" t="s">
        <v>295</v>
      </c>
      <c r="B430" s="341" t="s">
        <v>1389</v>
      </c>
      <c r="C430" s="341"/>
      <c r="D430" s="341"/>
      <c r="E430" s="341"/>
      <c r="F430" s="341"/>
      <c r="G430" s="341"/>
      <c r="H430" s="341"/>
      <c r="I430" s="34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</row>
    <row r="431" spans="1:73" s="8" customFormat="1" ht="52.5" customHeight="1" x14ac:dyDescent="0.2">
      <c r="A431" s="127" t="s">
        <v>14</v>
      </c>
      <c r="B431" s="2" t="s">
        <v>1390</v>
      </c>
      <c r="C431" s="175" t="s">
        <v>16</v>
      </c>
      <c r="D431" s="175" t="s">
        <v>54</v>
      </c>
      <c r="E431" s="180">
        <v>48</v>
      </c>
      <c r="F431" s="180">
        <v>111</v>
      </c>
      <c r="G431" s="180">
        <v>14</v>
      </c>
      <c r="H431" s="3">
        <f t="shared" ref="H431:H433" si="6">ROUND(G431/F431*100-100,1)</f>
        <v>-87.4</v>
      </c>
      <c r="I431" s="4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</row>
    <row r="432" spans="1:73" s="8" customFormat="1" x14ac:dyDescent="0.2">
      <c r="A432" s="130" t="s">
        <v>297</v>
      </c>
      <c r="B432" s="341" t="s">
        <v>1296</v>
      </c>
      <c r="C432" s="341"/>
      <c r="D432" s="341"/>
      <c r="E432" s="341"/>
      <c r="F432" s="341"/>
      <c r="G432" s="341"/>
      <c r="H432" s="341"/>
      <c r="I432" s="34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</row>
    <row r="433" spans="1:73" s="8" customFormat="1" ht="31.5" customHeight="1" x14ac:dyDescent="0.2">
      <c r="A433" s="127" t="s">
        <v>14</v>
      </c>
      <c r="B433" s="27" t="s">
        <v>1112</v>
      </c>
      <c r="C433" s="175" t="s">
        <v>16</v>
      </c>
      <c r="D433" s="175" t="s">
        <v>54</v>
      </c>
      <c r="E433" s="180">
        <v>1455</v>
      </c>
      <c r="F433" s="180">
        <v>1440</v>
      </c>
      <c r="G433" s="180">
        <v>1362</v>
      </c>
      <c r="H433" s="3">
        <f t="shared" si="6"/>
        <v>-5.4</v>
      </c>
      <c r="I433" s="4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</row>
    <row r="434" spans="1:73" s="8" customFormat="1" ht="26.25" hidden="1" customHeight="1" outlineLevel="1" x14ac:dyDescent="0.2">
      <c r="A434" s="168" t="s">
        <v>1391</v>
      </c>
      <c r="B434" s="377" t="s">
        <v>1263</v>
      </c>
      <c r="C434" s="378"/>
      <c r="D434" s="378"/>
      <c r="E434" s="378"/>
      <c r="F434" s="378"/>
      <c r="G434" s="378"/>
      <c r="H434" s="378"/>
      <c r="I434" s="379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</row>
    <row r="435" spans="1:73" s="8" customFormat="1" ht="30" hidden="1" customHeight="1" outlineLevel="1" x14ac:dyDescent="0.2">
      <c r="A435" s="134" t="s">
        <v>14</v>
      </c>
      <c r="B435" s="221" t="s">
        <v>1297</v>
      </c>
      <c r="C435" s="170" t="s">
        <v>16</v>
      </c>
      <c r="D435" s="170" t="s">
        <v>54</v>
      </c>
      <c r="E435" s="169"/>
      <c r="F435" s="169">
        <v>0</v>
      </c>
      <c r="G435" s="169">
        <v>0</v>
      </c>
      <c r="H435" s="169" t="e">
        <f>G435/F435*100-100</f>
        <v>#DIV/0!</v>
      </c>
      <c r="I435" s="4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</row>
    <row r="436" spans="1:73" s="16" customFormat="1" ht="30" hidden="1" customHeight="1" outlineLevel="1" x14ac:dyDescent="0.2">
      <c r="A436" s="136" t="s">
        <v>1392</v>
      </c>
      <c r="B436" s="377" t="s">
        <v>1298</v>
      </c>
      <c r="C436" s="378"/>
      <c r="D436" s="378"/>
      <c r="E436" s="378"/>
      <c r="F436" s="378"/>
      <c r="G436" s="378"/>
      <c r="H436" s="378"/>
      <c r="I436" s="379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  <c r="AA436" s="92"/>
      <c r="AB436" s="92"/>
      <c r="AC436" s="92"/>
      <c r="AD436" s="92"/>
      <c r="AE436" s="92"/>
      <c r="AF436" s="92"/>
      <c r="AG436" s="92"/>
      <c r="AH436" s="92"/>
      <c r="AI436" s="92"/>
      <c r="AJ436" s="92"/>
      <c r="AK436" s="92"/>
      <c r="AL436" s="92"/>
      <c r="AM436" s="92"/>
      <c r="AN436" s="92"/>
      <c r="AO436" s="92"/>
      <c r="AP436" s="92"/>
      <c r="AQ436" s="92"/>
      <c r="AR436" s="92"/>
      <c r="AS436" s="92"/>
      <c r="AT436" s="92"/>
      <c r="AU436" s="92"/>
      <c r="AV436" s="92"/>
      <c r="AW436" s="92"/>
      <c r="AX436" s="92"/>
      <c r="AY436" s="92"/>
      <c r="AZ436" s="92"/>
      <c r="BA436" s="92"/>
      <c r="BB436" s="92"/>
      <c r="BC436" s="92"/>
      <c r="BD436" s="92"/>
      <c r="BE436" s="92"/>
      <c r="BF436" s="92"/>
      <c r="BG436" s="92"/>
      <c r="BH436" s="92"/>
      <c r="BI436" s="92"/>
      <c r="BJ436" s="92"/>
      <c r="BK436" s="92"/>
      <c r="BL436" s="92"/>
      <c r="BM436" s="92"/>
      <c r="BN436" s="92"/>
      <c r="BO436" s="92"/>
      <c r="BP436" s="92"/>
      <c r="BQ436" s="92"/>
      <c r="BR436" s="92"/>
      <c r="BS436" s="92"/>
      <c r="BT436" s="92"/>
      <c r="BU436" s="92"/>
    </row>
    <row r="437" spans="1:73" s="8" customFormat="1" ht="84.75" hidden="1" customHeight="1" outlineLevel="1" x14ac:dyDescent="0.2">
      <c r="A437" s="134" t="s">
        <v>14</v>
      </c>
      <c r="B437" s="221" t="s">
        <v>1299</v>
      </c>
      <c r="C437" s="170" t="s">
        <v>16</v>
      </c>
      <c r="D437" s="170" t="s">
        <v>287</v>
      </c>
      <c r="E437" s="169"/>
      <c r="F437" s="169">
        <v>0</v>
      </c>
      <c r="G437" s="169">
        <v>0</v>
      </c>
      <c r="H437" s="106" t="e">
        <f t="shared" ref="H437:H440" si="7">ROUND(G437/F437*100-100,1)</f>
        <v>#DIV/0!</v>
      </c>
      <c r="I437" s="4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</row>
    <row r="438" spans="1:73" s="65" customFormat="1" collapsed="1" x14ac:dyDescent="0.2">
      <c r="A438" s="163" t="s">
        <v>300</v>
      </c>
      <c r="B438" s="339" t="s">
        <v>301</v>
      </c>
      <c r="C438" s="339"/>
      <c r="D438" s="339"/>
      <c r="E438" s="339"/>
      <c r="F438" s="339"/>
      <c r="G438" s="339"/>
      <c r="H438" s="339"/>
      <c r="I438" s="339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  <c r="BN438" s="95"/>
      <c r="BO438" s="95"/>
      <c r="BP438" s="95"/>
      <c r="BQ438" s="95"/>
      <c r="BR438" s="95"/>
      <c r="BS438" s="95"/>
      <c r="BT438" s="95"/>
      <c r="BU438" s="95"/>
    </row>
    <row r="439" spans="1:73" s="8" customFormat="1" ht="47.25" x14ac:dyDescent="0.2">
      <c r="A439" s="175">
        <v>1</v>
      </c>
      <c r="B439" s="27" t="s">
        <v>1113</v>
      </c>
      <c r="C439" s="175" t="s">
        <v>16</v>
      </c>
      <c r="D439" s="175" t="s">
        <v>302</v>
      </c>
      <c r="E439" s="175">
        <v>557.66999999999996</v>
      </c>
      <c r="F439" s="175">
        <v>550.04999999999995</v>
      </c>
      <c r="G439" s="175">
        <v>291.23599999999999</v>
      </c>
      <c r="H439" s="3">
        <f t="shared" si="7"/>
        <v>-47.1</v>
      </c>
      <c r="I439" s="4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</row>
    <row r="440" spans="1:73" s="8" customFormat="1" ht="47.25" x14ac:dyDescent="0.2">
      <c r="A440" s="127" t="s">
        <v>18</v>
      </c>
      <c r="B440" s="27" t="s">
        <v>1114</v>
      </c>
      <c r="C440" s="175" t="s">
        <v>16</v>
      </c>
      <c r="D440" s="175" t="s">
        <v>287</v>
      </c>
      <c r="E440" s="175">
        <v>80</v>
      </c>
      <c r="F440" s="175">
        <v>100</v>
      </c>
      <c r="G440" s="175">
        <v>100</v>
      </c>
      <c r="H440" s="3">
        <f t="shared" si="7"/>
        <v>0</v>
      </c>
      <c r="I440" s="4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</row>
    <row r="441" spans="1:73" s="16" customFormat="1" ht="19.5" customHeight="1" x14ac:dyDescent="0.2">
      <c r="A441" s="130" t="s">
        <v>303</v>
      </c>
      <c r="B441" s="341" t="s">
        <v>304</v>
      </c>
      <c r="C441" s="341"/>
      <c r="D441" s="341"/>
      <c r="E441" s="341"/>
      <c r="F441" s="341"/>
      <c r="G441" s="341"/>
      <c r="H441" s="341"/>
      <c r="I441" s="341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  <c r="AA441" s="92"/>
      <c r="AB441" s="92"/>
      <c r="AC441" s="92"/>
      <c r="AD441" s="92"/>
      <c r="AE441" s="92"/>
      <c r="AF441" s="92"/>
      <c r="AG441" s="92"/>
      <c r="AH441" s="92"/>
      <c r="AI441" s="92"/>
      <c r="AJ441" s="92"/>
      <c r="AK441" s="92"/>
      <c r="AL441" s="92"/>
      <c r="AM441" s="92"/>
      <c r="AN441" s="92"/>
      <c r="AO441" s="92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2"/>
      <c r="BC441" s="92"/>
      <c r="BD441" s="92"/>
      <c r="BE441" s="92"/>
      <c r="BF441" s="92"/>
      <c r="BG441" s="92"/>
      <c r="BH441" s="92"/>
      <c r="BI441" s="92"/>
      <c r="BJ441" s="92"/>
      <c r="BK441" s="92"/>
      <c r="BL441" s="92"/>
      <c r="BM441" s="92"/>
      <c r="BN441" s="92"/>
      <c r="BO441" s="92"/>
      <c r="BP441" s="92"/>
      <c r="BQ441" s="92"/>
      <c r="BR441" s="92"/>
      <c r="BS441" s="92"/>
      <c r="BT441" s="92"/>
      <c r="BU441" s="92"/>
    </row>
    <row r="442" spans="1:73" s="8" customFormat="1" ht="53.25" customHeight="1" x14ac:dyDescent="0.2">
      <c r="A442" s="175">
        <v>1</v>
      </c>
      <c r="B442" s="27" t="s">
        <v>305</v>
      </c>
      <c r="C442" s="175" t="s">
        <v>16</v>
      </c>
      <c r="D442" s="175" t="s">
        <v>302</v>
      </c>
      <c r="E442" s="175">
        <v>557.66999999999996</v>
      </c>
      <c r="F442" s="175">
        <v>550.04999999999995</v>
      </c>
      <c r="G442" s="175">
        <v>291.23599999999999</v>
      </c>
      <c r="H442" s="3">
        <f t="shared" ref="H442:H450" si="8">ROUND(G442/F442*100-100,1)</f>
        <v>-47.1</v>
      </c>
      <c r="I442" s="4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</row>
    <row r="443" spans="1:73" s="8" customFormat="1" ht="36" customHeight="1" x14ac:dyDescent="0.2">
      <c r="A443" s="175">
        <v>2</v>
      </c>
      <c r="B443" s="27" t="s">
        <v>306</v>
      </c>
      <c r="C443" s="175" t="s">
        <v>16</v>
      </c>
      <c r="D443" s="175" t="s">
        <v>287</v>
      </c>
      <c r="E443" s="180">
        <v>90</v>
      </c>
      <c r="F443" s="180">
        <v>90</v>
      </c>
      <c r="G443" s="180">
        <v>90</v>
      </c>
      <c r="H443" s="3">
        <f t="shared" si="8"/>
        <v>0</v>
      </c>
      <c r="I443" s="27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</row>
    <row r="444" spans="1:73" s="8" customFormat="1" ht="36" customHeight="1" x14ac:dyDescent="0.2">
      <c r="A444" s="175">
        <v>3</v>
      </c>
      <c r="B444" s="27" t="s">
        <v>307</v>
      </c>
      <c r="C444" s="175" t="s">
        <v>16</v>
      </c>
      <c r="D444" s="175" t="s">
        <v>287</v>
      </c>
      <c r="E444" s="180">
        <v>80</v>
      </c>
      <c r="F444" s="180">
        <v>100</v>
      </c>
      <c r="G444" s="180">
        <v>100</v>
      </c>
      <c r="H444" s="3">
        <f t="shared" si="8"/>
        <v>0</v>
      </c>
      <c r="I444" s="4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</row>
    <row r="445" spans="1:73" s="8" customFormat="1" ht="21.75" customHeight="1" x14ac:dyDescent="0.2">
      <c r="A445" s="163" t="s">
        <v>308</v>
      </c>
      <c r="B445" s="339" t="s">
        <v>309</v>
      </c>
      <c r="C445" s="339"/>
      <c r="D445" s="339"/>
      <c r="E445" s="339"/>
      <c r="F445" s="339"/>
      <c r="G445" s="339"/>
      <c r="H445" s="339"/>
      <c r="I445" s="339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</row>
    <row r="446" spans="1:73" s="8" customFormat="1" ht="41.25" customHeight="1" x14ac:dyDescent="0.2">
      <c r="A446" s="175">
        <v>1</v>
      </c>
      <c r="B446" s="27" t="s">
        <v>209</v>
      </c>
      <c r="C446" s="175" t="s">
        <v>20</v>
      </c>
      <c r="D446" s="175" t="s">
        <v>220</v>
      </c>
      <c r="E446" s="175">
        <v>0.84</v>
      </c>
      <c r="F446" s="175">
        <v>0.86</v>
      </c>
      <c r="G446" s="61">
        <v>0.79</v>
      </c>
      <c r="H446" s="3">
        <f t="shared" si="8"/>
        <v>-8.1</v>
      </c>
      <c r="I446" s="225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</row>
    <row r="447" spans="1:73" s="8" customFormat="1" ht="50.25" customHeight="1" x14ac:dyDescent="0.2">
      <c r="A447" s="175">
        <v>2</v>
      </c>
      <c r="B447" s="27" t="s">
        <v>310</v>
      </c>
      <c r="C447" s="175" t="s">
        <v>16</v>
      </c>
      <c r="D447" s="175" t="s">
        <v>220</v>
      </c>
      <c r="E447" s="28">
        <v>81.599999999999994</v>
      </c>
      <c r="F447" s="28">
        <v>82</v>
      </c>
      <c r="G447" s="175">
        <v>87</v>
      </c>
      <c r="H447" s="3">
        <f t="shared" si="8"/>
        <v>6.1</v>
      </c>
      <c r="I447" s="225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</row>
    <row r="448" spans="1:73" s="8" customFormat="1" ht="48.75" customHeight="1" x14ac:dyDescent="0.2">
      <c r="A448" s="175">
        <v>3</v>
      </c>
      <c r="B448" s="27" t="s">
        <v>328</v>
      </c>
      <c r="C448" s="175" t="s">
        <v>16</v>
      </c>
      <c r="D448" s="175" t="s">
        <v>220</v>
      </c>
      <c r="E448" s="175">
        <v>54</v>
      </c>
      <c r="F448" s="175">
        <v>58</v>
      </c>
      <c r="G448" s="175">
        <v>64</v>
      </c>
      <c r="H448" s="3">
        <f t="shared" si="8"/>
        <v>10.3</v>
      </c>
      <c r="I448" s="27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</row>
    <row r="449" spans="1:73" s="16" customFormat="1" ht="33.75" customHeight="1" x14ac:dyDescent="0.2">
      <c r="A449" s="130" t="s">
        <v>311</v>
      </c>
      <c r="B449" s="341" t="s">
        <v>312</v>
      </c>
      <c r="C449" s="341"/>
      <c r="D449" s="341"/>
      <c r="E449" s="341"/>
      <c r="F449" s="341"/>
      <c r="G449" s="341"/>
      <c r="H449" s="341"/>
      <c r="I449" s="341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  <c r="AA449" s="92"/>
      <c r="AB449" s="92"/>
      <c r="AC449" s="92"/>
      <c r="AD449" s="92"/>
      <c r="AE449" s="92"/>
      <c r="AF449" s="92"/>
      <c r="AG449" s="92"/>
      <c r="AH449" s="92"/>
      <c r="AI449" s="92"/>
      <c r="AJ449" s="92"/>
      <c r="AK449" s="92"/>
      <c r="AL449" s="92"/>
      <c r="AM449" s="92"/>
      <c r="AN449" s="92"/>
      <c r="AO449" s="92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2"/>
      <c r="BC449" s="92"/>
      <c r="BD449" s="92"/>
      <c r="BE449" s="92"/>
      <c r="BF449" s="92"/>
      <c r="BG449" s="92"/>
      <c r="BH449" s="92"/>
      <c r="BI449" s="92"/>
      <c r="BJ449" s="92"/>
      <c r="BK449" s="92"/>
      <c r="BL449" s="92"/>
      <c r="BM449" s="92"/>
      <c r="BN449" s="92"/>
      <c r="BO449" s="92"/>
      <c r="BP449" s="92"/>
      <c r="BQ449" s="92"/>
      <c r="BR449" s="92"/>
      <c r="BS449" s="92"/>
      <c r="BT449" s="92"/>
      <c r="BU449" s="92"/>
    </row>
    <row r="450" spans="1:73" s="8" customFormat="1" ht="36" customHeight="1" x14ac:dyDescent="0.2">
      <c r="A450" s="175">
        <v>1</v>
      </c>
      <c r="B450" s="27" t="s">
        <v>209</v>
      </c>
      <c r="C450" s="175" t="s">
        <v>20</v>
      </c>
      <c r="D450" s="175" t="s">
        <v>220</v>
      </c>
      <c r="E450" s="180">
        <v>0.84</v>
      </c>
      <c r="F450" s="180">
        <v>0.86</v>
      </c>
      <c r="G450" s="61">
        <v>0.79</v>
      </c>
      <c r="H450" s="3">
        <f t="shared" si="8"/>
        <v>-8.1</v>
      </c>
      <c r="I450" s="27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</row>
    <row r="451" spans="1:73" s="8" customFormat="1" ht="51.75" customHeight="1" x14ac:dyDescent="0.2">
      <c r="A451" s="127" t="s">
        <v>18</v>
      </c>
      <c r="B451" s="27" t="s">
        <v>310</v>
      </c>
      <c r="C451" s="175" t="s">
        <v>16</v>
      </c>
      <c r="D451" s="175" t="s">
        <v>220</v>
      </c>
      <c r="E451" s="28">
        <v>81.599999999999994</v>
      </c>
      <c r="F451" s="28">
        <v>82</v>
      </c>
      <c r="G451" s="175">
        <v>87</v>
      </c>
      <c r="H451" s="3">
        <f t="shared" ref="H451:H471" si="9">ROUND(G451/F451*100-100,1)</f>
        <v>6.1</v>
      </c>
      <c r="I451" s="179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</row>
    <row r="452" spans="1:73" s="8" customFormat="1" x14ac:dyDescent="0.2">
      <c r="A452" s="130" t="s">
        <v>313</v>
      </c>
      <c r="B452" s="352" t="s">
        <v>314</v>
      </c>
      <c r="C452" s="352"/>
      <c r="D452" s="352"/>
      <c r="E452" s="352"/>
      <c r="F452" s="352"/>
      <c r="G452" s="352"/>
      <c r="H452" s="352"/>
      <c r="I452" s="352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</row>
    <row r="453" spans="1:73" s="8" customFormat="1" ht="58.5" customHeight="1" x14ac:dyDescent="0.2">
      <c r="A453" s="127" t="s">
        <v>14</v>
      </c>
      <c r="B453" s="27" t="s">
        <v>315</v>
      </c>
      <c r="C453" s="175" t="s">
        <v>16</v>
      </c>
      <c r="D453" s="175" t="s">
        <v>316</v>
      </c>
      <c r="E453" s="180">
        <v>15</v>
      </c>
      <c r="F453" s="180">
        <v>25</v>
      </c>
      <c r="G453" s="180">
        <v>5</v>
      </c>
      <c r="H453" s="3">
        <f t="shared" si="9"/>
        <v>-80</v>
      </c>
      <c r="I453" s="27" t="s">
        <v>1363</v>
      </c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</row>
    <row r="454" spans="1:73" s="8" customFormat="1" x14ac:dyDescent="0.2">
      <c r="A454" s="130" t="s">
        <v>317</v>
      </c>
      <c r="B454" s="352" t="s">
        <v>318</v>
      </c>
      <c r="C454" s="352"/>
      <c r="D454" s="352"/>
      <c r="E454" s="352"/>
      <c r="F454" s="352"/>
      <c r="G454" s="352"/>
      <c r="H454" s="352"/>
      <c r="I454" s="352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</row>
    <row r="455" spans="1:73" s="8" customFormat="1" ht="57" customHeight="1" x14ac:dyDescent="0.2">
      <c r="A455" s="127" t="s">
        <v>14</v>
      </c>
      <c r="B455" s="27" t="s">
        <v>1115</v>
      </c>
      <c r="C455" s="175" t="s">
        <v>16</v>
      </c>
      <c r="D455" s="175" t="s">
        <v>316</v>
      </c>
      <c r="E455" s="180">
        <v>46</v>
      </c>
      <c r="F455" s="180">
        <v>53</v>
      </c>
      <c r="G455" s="180">
        <v>46</v>
      </c>
      <c r="H455" s="3">
        <f t="shared" si="9"/>
        <v>-13.2</v>
      </c>
      <c r="I455" s="27" t="s">
        <v>1358</v>
      </c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</row>
    <row r="456" spans="1:73" s="8" customFormat="1" x14ac:dyDescent="0.2">
      <c r="A456" s="130" t="s">
        <v>319</v>
      </c>
      <c r="B456" s="352" t="s">
        <v>320</v>
      </c>
      <c r="C456" s="352"/>
      <c r="D456" s="352"/>
      <c r="E456" s="352"/>
      <c r="F456" s="352"/>
      <c r="G456" s="352"/>
      <c r="H456" s="352"/>
      <c r="I456" s="352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</row>
    <row r="457" spans="1:73" s="8" customFormat="1" ht="54.75" customHeight="1" x14ac:dyDescent="0.2">
      <c r="A457" s="127" t="s">
        <v>14</v>
      </c>
      <c r="B457" s="27" t="s">
        <v>1116</v>
      </c>
      <c r="C457" s="175" t="s">
        <v>16</v>
      </c>
      <c r="D457" s="175" t="s">
        <v>316</v>
      </c>
      <c r="E457" s="180">
        <v>120</v>
      </c>
      <c r="F457" s="180">
        <v>135</v>
      </c>
      <c r="G457" s="180">
        <v>119</v>
      </c>
      <c r="H457" s="3">
        <f t="shared" si="9"/>
        <v>-11.9</v>
      </c>
      <c r="I457" s="27" t="s">
        <v>1364</v>
      </c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</row>
    <row r="458" spans="1:73" s="8" customFormat="1" x14ac:dyDescent="0.2">
      <c r="A458" s="130" t="s">
        <v>321</v>
      </c>
      <c r="B458" s="352" t="s">
        <v>322</v>
      </c>
      <c r="C458" s="352"/>
      <c r="D458" s="352"/>
      <c r="E458" s="352"/>
      <c r="F458" s="352"/>
      <c r="G458" s="352"/>
      <c r="H458" s="352"/>
      <c r="I458" s="352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</row>
    <row r="459" spans="1:73" s="8" customFormat="1" ht="101.25" customHeight="1" x14ac:dyDescent="0.2">
      <c r="A459" s="127" t="s">
        <v>14</v>
      </c>
      <c r="B459" s="27" t="s">
        <v>1300</v>
      </c>
      <c r="C459" s="175" t="s">
        <v>16</v>
      </c>
      <c r="D459" s="175" t="s">
        <v>316</v>
      </c>
      <c r="E459" s="180">
        <v>33</v>
      </c>
      <c r="F459" s="180">
        <v>35</v>
      </c>
      <c r="G459" s="180">
        <v>29</v>
      </c>
      <c r="H459" s="3">
        <f t="shared" si="9"/>
        <v>-17.100000000000001</v>
      </c>
      <c r="I459" s="27" t="s">
        <v>1365</v>
      </c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</row>
    <row r="460" spans="1:73" s="16" customFormat="1" ht="38.25" customHeight="1" x14ac:dyDescent="0.2">
      <c r="A460" s="130" t="s">
        <v>323</v>
      </c>
      <c r="B460" s="367" t="s">
        <v>324</v>
      </c>
      <c r="C460" s="368"/>
      <c r="D460" s="368"/>
      <c r="E460" s="368"/>
      <c r="F460" s="368"/>
      <c r="G460" s="368"/>
      <c r="H460" s="368"/>
      <c r="I460" s="369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  <c r="AA460" s="92"/>
      <c r="AB460" s="92"/>
      <c r="AC460" s="92"/>
      <c r="AD460" s="92"/>
      <c r="AE460" s="92"/>
      <c r="AF460" s="92"/>
      <c r="AG460" s="92"/>
      <c r="AH460" s="92"/>
      <c r="AI460" s="92"/>
      <c r="AJ460" s="92"/>
      <c r="AK460" s="92"/>
      <c r="AL460" s="92"/>
      <c r="AM460" s="92"/>
      <c r="AN460" s="92"/>
      <c r="AO460" s="92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2"/>
      <c r="BC460" s="92"/>
      <c r="BD460" s="92"/>
      <c r="BE460" s="92"/>
      <c r="BF460" s="92"/>
      <c r="BG460" s="92"/>
      <c r="BH460" s="92"/>
      <c r="BI460" s="92"/>
      <c r="BJ460" s="92"/>
      <c r="BK460" s="92"/>
      <c r="BL460" s="92"/>
      <c r="BM460" s="92"/>
      <c r="BN460" s="92"/>
      <c r="BO460" s="92"/>
      <c r="BP460" s="92"/>
      <c r="BQ460" s="92"/>
      <c r="BR460" s="92"/>
      <c r="BS460" s="92"/>
      <c r="BT460" s="92"/>
      <c r="BU460" s="92"/>
    </row>
    <row r="461" spans="1:73" s="8" customFormat="1" ht="63.75" customHeight="1" x14ac:dyDescent="0.2">
      <c r="A461" s="127" t="s">
        <v>14</v>
      </c>
      <c r="B461" s="27" t="s">
        <v>325</v>
      </c>
      <c r="C461" s="175" t="s">
        <v>16</v>
      </c>
      <c r="D461" s="175" t="s">
        <v>316</v>
      </c>
      <c r="E461" s="180">
        <v>4883</v>
      </c>
      <c r="F461" s="180">
        <v>4900</v>
      </c>
      <c r="G461" s="180">
        <v>4917</v>
      </c>
      <c r="H461" s="3">
        <f t="shared" si="9"/>
        <v>0.3</v>
      </c>
      <c r="I461" s="27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</row>
    <row r="462" spans="1:73" s="8" customFormat="1" ht="23.25" customHeight="1" x14ac:dyDescent="0.2">
      <c r="A462" s="130" t="s">
        <v>326</v>
      </c>
      <c r="B462" s="341" t="s">
        <v>327</v>
      </c>
      <c r="C462" s="341"/>
      <c r="D462" s="341"/>
      <c r="E462" s="341"/>
      <c r="F462" s="341"/>
      <c r="G462" s="341"/>
      <c r="H462" s="341"/>
      <c r="I462" s="34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</row>
    <row r="463" spans="1:73" s="8" customFormat="1" ht="50.25" customHeight="1" x14ac:dyDescent="0.2">
      <c r="A463" s="127" t="s">
        <v>14</v>
      </c>
      <c r="B463" s="27" t="s">
        <v>328</v>
      </c>
      <c r="C463" s="175" t="s">
        <v>16</v>
      </c>
      <c r="D463" s="175" t="s">
        <v>220</v>
      </c>
      <c r="E463" s="180">
        <v>54</v>
      </c>
      <c r="F463" s="180">
        <v>58</v>
      </c>
      <c r="G463" s="180">
        <v>64</v>
      </c>
      <c r="H463" s="3">
        <f t="shared" si="9"/>
        <v>10.3</v>
      </c>
      <c r="I463" s="27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</row>
    <row r="464" spans="1:73" s="8" customFormat="1" ht="23.25" customHeight="1" x14ac:dyDescent="0.2">
      <c r="A464" s="130" t="s">
        <v>329</v>
      </c>
      <c r="B464" s="352" t="s">
        <v>330</v>
      </c>
      <c r="C464" s="352"/>
      <c r="D464" s="352"/>
      <c r="E464" s="352"/>
      <c r="F464" s="352"/>
      <c r="G464" s="352"/>
      <c r="H464" s="352"/>
      <c r="I464" s="352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</row>
    <row r="465" spans="1:73" s="8" customFormat="1" ht="47.25" x14ac:dyDescent="0.2">
      <c r="A465" s="127" t="s">
        <v>14</v>
      </c>
      <c r="B465" s="27" t="s">
        <v>1117</v>
      </c>
      <c r="C465" s="175" t="s">
        <v>16</v>
      </c>
      <c r="D465" s="175" t="s">
        <v>331</v>
      </c>
      <c r="E465" s="127" t="s">
        <v>1367</v>
      </c>
      <c r="F465" s="127" t="s">
        <v>1368</v>
      </c>
      <c r="G465" s="127" t="s">
        <v>1368</v>
      </c>
      <c r="H465" s="3">
        <f t="shared" si="9"/>
        <v>0</v>
      </c>
      <c r="I465" s="175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</row>
    <row r="466" spans="1:73" s="8" customFormat="1" ht="38.25" customHeight="1" x14ac:dyDescent="0.2">
      <c r="A466" s="130" t="s">
        <v>332</v>
      </c>
      <c r="B466" s="352" t="s">
        <v>333</v>
      </c>
      <c r="C466" s="352"/>
      <c r="D466" s="352"/>
      <c r="E466" s="352"/>
      <c r="F466" s="352"/>
      <c r="G466" s="352"/>
      <c r="H466" s="352"/>
      <c r="I466" s="352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</row>
    <row r="467" spans="1:73" s="8" customFormat="1" ht="38.25" customHeight="1" x14ac:dyDescent="0.2">
      <c r="A467" s="127" t="s">
        <v>14</v>
      </c>
      <c r="B467" s="27" t="s">
        <v>334</v>
      </c>
      <c r="C467" s="175" t="s">
        <v>16</v>
      </c>
      <c r="D467" s="175" t="s">
        <v>316</v>
      </c>
      <c r="E467" s="180">
        <v>6</v>
      </c>
      <c r="F467" s="180">
        <v>6</v>
      </c>
      <c r="G467" s="180">
        <v>0</v>
      </c>
      <c r="H467" s="3">
        <f t="shared" si="9"/>
        <v>-100</v>
      </c>
      <c r="I467" s="226" t="s">
        <v>1370</v>
      </c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</row>
    <row r="468" spans="1:73" s="8" customFormat="1" ht="18.75" customHeight="1" x14ac:dyDescent="0.2">
      <c r="A468" s="130" t="s">
        <v>335</v>
      </c>
      <c r="B468" s="352" t="s">
        <v>336</v>
      </c>
      <c r="C468" s="352"/>
      <c r="D468" s="352"/>
      <c r="E468" s="352"/>
      <c r="F468" s="352"/>
      <c r="G468" s="352"/>
      <c r="H468" s="352"/>
      <c r="I468" s="352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</row>
    <row r="469" spans="1:73" s="8" customFormat="1" ht="31.5" customHeight="1" x14ac:dyDescent="0.2">
      <c r="A469" s="127" t="s">
        <v>14</v>
      </c>
      <c r="B469" s="27" t="s">
        <v>337</v>
      </c>
      <c r="C469" s="175" t="s">
        <v>16</v>
      </c>
      <c r="D469" s="175" t="s">
        <v>316</v>
      </c>
      <c r="E469" s="180">
        <v>360</v>
      </c>
      <c r="F469" s="180">
        <v>370</v>
      </c>
      <c r="G469" s="180">
        <v>0</v>
      </c>
      <c r="H469" s="3">
        <f t="shared" si="9"/>
        <v>-100</v>
      </c>
      <c r="I469" s="226" t="s">
        <v>1369</v>
      </c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</row>
    <row r="470" spans="1:73" s="8" customFormat="1" x14ac:dyDescent="0.2">
      <c r="A470" s="130" t="s">
        <v>1366</v>
      </c>
      <c r="B470" s="364" t="s">
        <v>338</v>
      </c>
      <c r="C470" s="365"/>
      <c r="D470" s="365"/>
      <c r="E470" s="365"/>
      <c r="F470" s="365"/>
      <c r="G470" s="365"/>
      <c r="H470" s="365"/>
      <c r="I470" s="366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</row>
    <row r="471" spans="1:73" s="8" customFormat="1" ht="35.25" customHeight="1" x14ac:dyDescent="0.2">
      <c r="A471" s="127" t="s">
        <v>14</v>
      </c>
      <c r="B471" s="27" t="s">
        <v>1118</v>
      </c>
      <c r="C471" s="175" t="s">
        <v>16</v>
      </c>
      <c r="D471" s="175" t="s">
        <v>316</v>
      </c>
      <c r="E471" s="180">
        <v>80</v>
      </c>
      <c r="F471" s="180">
        <v>90</v>
      </c>
      <c r="G471" s="180">
        <v>0</v>
      </c>
      <c r="H471" s="3">
        <f t="shared" si="9"/>
        <v>-100</v>
      </c>
      <c r="I471" s="226" t="s">
        <v>1371</v>
      </c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</row>
    <row r="472" spans="1:73" s="8" customFormat="1" ht="31.5" hidden="1" customHeight="1" outlineLevel="1" x14ac:dyDescent="0.2">
      <c r="A472" s="130" t="s">
        <v>339</v>
      </c>
      <c r="B472" s="352" t="s">
        <v>340</v>
      </c>
      <c r="C472" s="352"/>
      <c r="D472" s="352"/>
      <c r="E472" s="352"/>
      <c r="F472" s="352"/>
      <c r="G472" s="352"/>
      <c r="H472" s="352"/>
      <c r="I472" s="352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</row>
    <row r="473" spans="1:73" s="8" customFormat="1" ht="39.75" hidden="1" customHeight="1" outlineLevel="1" x14ac:dyDescent="0.2">
      <c r="A473" s="134" t="s">
        <v>14</v>
      </c>
      <c r="B473" s="221" t="s">
        <v>982</v>
      </c>
      <c r="C473" s="170" t="s">
        <v>16</v>
      </c>
      <c r="D473" s="170" t="s">
        <v>341</v>
      </c>
      <c r="E473" s="170"/>
      <c r="F473" s="170"/>
      <c r="G473" s="170"/>
      <c r="H473" s="227" t="e">
        <f>G473/F473*100-100</f>
        <v>#DIV/0!</v>
      </c>
      <c r="I473" s="22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</row>
    <row r="474" spans="1:73" s="8" customFormat="1" collapsed="1" x14ac:dyDescent="0.2">
      <c r="A474" s="163" t="s">
        <v>342</v>
      </c>
      <c r="B474" s="339" t="s">
        <v>343</v>
      </c>
      <c r="C474" s="339"/>
      <c r="D474" s="339"/>
      <c r="E474" s="339"/>
      <c r="F474" s="339"/>
      <c r="G474" s="339"/>
      <c r="H474" s="339"/>
      <c r="I474" s="339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</row>
    <row r="475" spans="1:73" s="8" customFormat="1" ht="47.25" x14ac:dyDescent="0.2">
      <c r="A475" s="175">
        <v>1</v>
      </c>
      <c r="B475" s="27" t="s">
        <v>1447</v>
      </c>
      <c r="C475" s="175" t="s">
        <v>16</v>
      </c>
      <c r="D475" s="175" t="s">
        <v>213</v>
      </c>
      <c r="E475" s="180">
        <v>3</v>
      </c>
      <c r="F475" s="180">
        <v>4</v>
      </c>
      <c r="G475" s="180">
        <v>0</v>
      </c>
      <c r="H475" s="3">
        <f t="shared" ref="H475:H476" si="10">ROUND(G475/F475*100-100,1)</f>
        <v>-100</v>
      </c>
      <c r="I475" s="219" t="s">
        <v>1372</v>
      </c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</row>
    <row r="476" spans="1:73" s="8" customFormat="1" ht="47.25" x14ac:dyDescent="0.2">
      <c r="A476" s="127" t="s">
        <v>18</v>
      </c>
      <c r="B476" s="27" t="s">
        <v>214</v>
      </c>
      <c r="C476" s="175" t="s">
        <v>16</v>
      </c>
      <c r="D476" s="175" t="s">
        <v>220</v>
      </c>
      <c r="E476" s="180">
        <v>60</v>
      </c>
      <c r="F476" s="180">
        <v>61</v>
      </c>
      <c r="G476" s="180">
        <v>61</v>
      </c>
      <c r="H476" s="3">
        <f t="shared" si="10"/>
        <v>0</v>
      </c>
      <c r="I476" s="4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</row>
    <row r="477" spans="1:73" s="16" customFormat="1" ht="21.75" customHeight="1" x14ac:dyDescent="0.2">
      <c r="A477" s="130" t="s">
        <v>345</v>
      </c>
      <c r="B477" s="371" t="s">
        <v>346</v>
      </c>
      <c r="C477" s="372"/>
      <c r="D477" s="372"/>
      <c r="E477" s="372"/>
      <c r="F477" s="372"/>
      <c r="G477" s="372"/>
      <c r="H477" s="372"/>
      <c r="I477" s="373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92"/>
      <c r="AC477" s="92"/>
      <c r="AD477" s="92"/>
      <c r="AE477" s="92"/>
      <c r="AF477" s="92"/>
      <c r="AG477" s="92"/>
      <c r="AH477" s="92"/>
      <c r="AI477" s="92"/>
      <c r="AJ477" s="92"/>
      <c r="AK477" s="92"/>
      <c r="AL477" s="92"/>
      <c r="AM477" s="92"/>
      <c r="AN477" s="92"/>
      <c r="AO477" s="92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2"/>
      <c r="BC477" s="92"/>
      <c r="BD477" s="92"/>
      <c r="BE477" s="92"/>
      <c r="BF477" s="92"/>
      <c r="BG477" s="92"/>
      <c r="BH477" s="92"/>
      <c r="BI477" s="92"/>
      <c r="BJ477" s="92"/>
      <c r="BK477" s="92"/>
      <c r="BL477" s="92"/>
      <c r="BM477" s="92"/>
      <c r="BN477" s="92"/>
      <c r="BO477" s="92"/>
      <c r="BP477" s="92"/>
      <c r="BQ477" s="92"/>
      <c r="BR477" s="92"/>
      <c r="BS477" s="92"/>
      <c r="BT477" s="92"/>
      <c r="BU477" s="92"/>
    </row>
    <row r="478" spans="1:73" s="8" customFormat="1" ht="60" customHeight="1" x14ac:dyDescent="0.2">
      <c r="A478" s="127" t="s">
        <v>14</v>
      </c>
      <c r="B478" s="27" t="s">
        <v>1448</v>
      </c>
      <c r="C478" s="175" t="s">
        <v>16</v>
      </c>
      <c r="D478" s="175" t="s">
        <v>213</v>
      </c>
      <c r="E478" s="180">
        <v>2</v>
      </c>
      <c r="F478" s="180">
        <v>4</v>
      </c>
      <c r="G478" s="180">
        <v>0</v>
      </c>
      <c r="H478" s="3">
        <f t="shared" ref="H478" si="11">ROUND(G478/F478*100-100,1)</f>
        <v>-100</v>
      </c>
      <c r="I478" s="27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</row>
    <row r="479" spans="1:73" s="16" customFormat="1" ht="25.5" customHeight="1" x14ac:dyDescent="0.2">
      <c r="A479" s="130" t="s">
        <v>347</v>
      </c>
      <c r="B479" s="374" t="s">
        <v>1373</v>
      </c>
      <c r="C479" s="375"/>
      <c r="D479" s="375"/>
      <c r="E479" s="375"/>
      <c r="F479" s="375"/>
      <c r="G479" s="375"/>
      <c r="H479" s="375"/>
      <c r="I479" s="376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92"/>
      <c r="BE479" s="92"/>
      <c r="BF479" s="92"/>
      <c r="BG479" s="92"/>
      <c r="BH479" s="92"/>
      <c r="BI479" s="92"/>
      <c r="BJ479" s="92"/>
      <c r="BK479" s="92"/>
      <c r="BL479" s="92"/>
      <c r="BM479" s="92"/>
      <c r="BN479" s="92"/>
      <c r="BO479" s="92"/>
      <c r="BP479" s="92"/>
      <c r="BQ479" s="92"/>
      <c r="BR479" s="92"/>
      <c r="BS479" s="92"/>
      <c r="BT479" s="92"/>
      <c r="BU479" s="92"/>
    </row>
    <row r="480" spans="1:73" s="8" customFormat="1" ht="60" customHeight="1" x14ac:dyDescent="0.2">
      <c r="A480" s="127" t="s">
        <v>14</v>
      </c>
      <c r="B480" s="27" t="s">
        <v>344</v>
      </c>
      <c r="C480" s="175" t="s">
        <v>16</v>
      </c>
      <c r="D480" s="175" t="s">
        <v>213</v>
      </c>
      <c r="E480" s="180">
        <v>2</v>
      </c>
      <c r="F480" s="180">
        <v>1</v>
      </c>
      <c r="G480" s="180">
        <v>0</v>
      </c>
      <c r="H480" s="3">
        <f t="shared" ref="H480:H488" si="12">ROUND(G480/F480*100-100,1)</f>
        <v>-100</v>
      </c>
      <c r="I480" s="27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</row>
    <row r="481" spans="1:73" s="8" customFormat="1" x14ac:dyDescent="0.2">
      <c r="A481" s="130" t="s">
        <v>350</v>
      </c>
      <c r="B481" s="364" t="s">
        <v>348</v>
      </c>
      <c r="C481" s="365"/>
      <c r="D481" s="365"/>
      <c r="E481" s="365"/>
      <c r="F481" s="365"/>
      <c r="G481" s="365"/>
      <c r="H481" s="365"/>
      <c r="I481" s="366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</row>
    <row r="482" spans="1:73" s="8" customFormat="1" ht="34.5" customHeight="1" x14ac:dyDescent="0.2">
      <c r="A482" s="137" t="s">
        <v>14</v>
      </c>
      <c r="B482" s="228" t="s">
        <v>349</v>
      </c>
      <c r="C482" s="176" t="s">
        <v>16</v>
      </c>
      <c r="D482" s="176" t="s">
        <v>213</v>
      </c>
      <c r="E482" s="176">
        <v>0</v>
      </c>
      <c r="F482" s="176">
        <v>1</v>
      </c>
      <c r="G482" s="176">
        <v>0</v>
      </c>
      <c r="H482" s="229">
        <f t="shared" si="12"/>
        <v>-100</v>
      </c>
      <c r="I482" s="228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</row>
    <row r="483" spans="1:73" s="8" customFormat="1" ht="34.5" hidden="1" customHeight="1" outlineLevel="1" x14ac:dyDescent="0.2">
      <c r="A483" s="127"/>
      <c r="B483" s="230" t="s">
        <v>1375</v>
      </c>
      <c r="C483" s="170"/>
      <c r="D483" s="170"/>
      <c r="E483" s="170"/>
      <c r="F483" s="170"/>
      <c r="G483" s="170"/>
      <c r="H483" s="106"/>
      <c r="I483" s="27"/>
      <c r="J483" s="4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</row>
    <row r="484" spans="1:73" s="8" customFormat="1" ht="31.5" hidden="1" customHeight="1" outlineLevel="1" x14ac:dyDescent="0.2">
      <c r="A484" s="127"/>
      <c r="B484" s="104" t="s">
        <v>1376</v>
      </c>
      <c r="C484" s="171" t="s">
        <v>16</v>
      </c>
      <c r="D484" s="171" t="s">
        <v>213</v>
      </c>
      <c r="E484" s="170"/>
      <c r="F484" s="170"/>
      <c r="G484" s="170"/>
      <c r="H484" s="106"/>
      <c r="I484" s="27"/>
      <c r="J484" s="4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</row>
    <row r="485" spans="1:73" s="8" customFormat="1" ht="31.5" hidden="1" customHeight="1" outlineLevel="1" x14ac:dyDescent="0.2">
      <c r="A485" s="127"/>
      <c r="B485" s="230" t="s">
        <v>352</v>
      </c>
      <c r="C485" s="171"/>
      <c r="D485" s="171"/>
      <c r="E485" s="170"/>
      <c r="F485" s="170"/>
      <c r="G485" s="170"/>
      <c r="H485" s="106"/>
      <c r="I485" s="27"/>
      <c r="J485" s="4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</row>
    <row r="486" spans="1:73" s="8" customFormat="1" ht="31.5" hidden="1" customHeight="1" outlineLevel="1" x14ac:dyDescent="0.2">
      <c r="A486" s="127"/>
      <c r="B486" s="231" t="s">
        <v>353</v>
      </c>
      <c r="C486" s="171" t="s">
        <v>16</v>
      </c>
      <c r="D486" s="171" t="s">
        <v>213</v>
      </c>
      <c r="E486" s="170"/>
      <c r="F486" s="170"/>
      <c r="G486" s="170"/>
      <c r="H486" s="106"/>
      <c r="I486" s="27"/>
      <c r="J486" s="4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</row>
    <row r="487" spans="1:73" s="8" customFormat="1" collapsed="1" x14ac:dyDescent="0.2">
      <c r="A487" s="130" t="s">
        <v>351</v>
      </c>
      <c r="B487" s="370" t="s">
        <v>1301</v>
      </c>
      <c r="C487" s="370"/>
      <c r="D487" s="370"/>
      <c r="E487" s="370"/>
      <c r="F487" s="370"/>
      <c r="G487" s="370"/>
      <c r="H487" s="370"/>
      <c r="I487" s="370"/>
      <c r="J487" s="370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</row>
    <row r="488" spans="1:73" s="8" customFormat="1" ht="31.5" x14ac:dyDescent="0.2">
      <c r="A488" s="127" t="s">
        <v>14</v>
      </c>
      <c r="B488" s="27" t="s">
        <v>1374</v>
      </c>
      <c r="C488" s="176" t="s">
        <v>16</v>
      </c>
      <c r="D488" s="180" t="s">
        <v>213</v>
      </c>
      <c r="E488" s="180">
        <v>1</v>
      </c>
      <c r="F488" s="180">
        <v>1</v>
      </c>
      <c r="G488" s="180">
        <v>0</v>
      </c>
      <c r="H488" s="3">
        <f t="shared" si="12"/>
        <v>-100</v>
      </c>
      <c r="I488" s="232" t="e">
        <f>C474=H488/G488*100-100</f>
        <v>#DIV/0!</v>
      </c>
      <c r="J488" s="233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</row>
    <row r="489" spans="1:73" s="8" customFormat="1" collapsed="1" x14ac:dyDescent="0.2">
      <c r="A489" s="130" t="s">
        <v>984</v>
      </c>
      <c r="B489" s="356" t="s">
        <v>1377</v>
      </c>
      <c r="C489" s="357"/>
      <c r="D489" s="357"/>
      <c r="E489" s="357"/>
      <c r="F489" s="357"/>
      <c r="G489" s="357"/>
      <c r="H489" s="357"/>
      <c r="I489" s="357"/>
      <c r="J489" s="234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</row>
    <row r="490" spans="1:73" s="8" customFormat="1" ht="32.25" customHeight="1" x14ac:dyDescent="0.2">
      <c r="A490" s="127" t="s">
        <v>14</v>
      </c>
      <c r="B490" s="36" t="s">
        <v>1383</v>
      </c>
      <c r="C490" s="235" t="s">
        <v>16</v>
      </c>
      <c r="D490" s="180" t="s">
        <v>213</v>
      </c>
      <c r="E490" s="180">
        <v>0</v>
      </c>
      <c r="F490" s="180">
        <v>1</v>
      </c>
      <c r="G490" s="180">
        <v>0</v>
      </c>
      <c r="H490" s="3">
        <f t="shared" ref="H490:H496" si="13">ROUND(G490/F490*100-100,1)</f>
        <v>-100</v>
      </c>
      <c r="I490" s="232" t="e">
        <f>C476=H490/G490*100-100</f>
        <v>#DIV/0!</v>
      </c>
      <c r="J490" s="233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</row>
    <row r="491" spans="1:73" s="16" customFormat="1" x14ac:dyDescent="0.2">
      <c r="A491" s="130" t="s">
        <v>354</v>
      </c>
      <c r="B491" s="367" t="s">
        <v>788</v>
      </c>
      <c r="C491" s="368"/>
      <c r="D491" s="368"/>
      <c r="E491" s="368"/>
      <c r="F491" s="368"/>
      <c r="G491" s="368"/>
      <c r="H491" s="368"/>
      <c r="I491" s="369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  <c r="AA491" s="92"/>
      <c r="AB491" s="92"/>
      <c r="AC491" s="92"/>
      <c r="AD491" s="92"/>
      <c r="AE491" s="92"/>
      <c r="AF491" s="92"/>
      <c r="AG491" s="92"/>
      <c r="AH491" s="92"/>
      <c r="AI491" s="92"/>
      <c r="AJ491" s="92"/>
      <c r="AK491" s="92"/>
      <c r="AL491" s="92"/>
      <c r="AM491" s="92"/>
      <c r="AN491" s="92"/>
      <c r="AO491" s="92"/>
      <c r="AP491" s="92"/>
      <c r="AQ491" s="92"/>
      <c r="AR491" s="92"/>
      <c r="AS491" s="92"/>
      <c r="AT491" s="92"/>
      <c r="AU491" s="92"/>
      <c r="AV491" s="92"/>
      <c r="AW491" s="92"/>
      <c r="AX491" s="92"/>
      <c r="AY491" s="92"/>
      <c r="AZ491" s="92"/>
      <c r="BA491" s="92"/>
      <c r="BB491" s="92"/>
      <c r="BC491" s="92"/>
      <c r="BD491" s="92"/>
      <c r="BE491" s="92"/>
      <c r="BF491" s="92"/>
      <c r="BG491" s="92"/>
      <c r="BH491" s="92"/>
      <c r="BI491" s="92"/>
      <c r="BJ491" s="92"/>
      <c r="BK491" s="92"/>
      <c r="BL491" s="92"/>
      <c r="BM491" s="92"/>
      <c r="BN491" s="92"/>
      <c r="BO491" s="92"/>
      <c r="BP491" s="92"/>
      <c r="BQ491" s="92"/>
      <c r="BR491" s="92"/>
      <c r="BS491" s="92"/>
      <c r="BT491" s="92"/>
      <c r="BU491" s="92"/>
    </row>
    <row r="492" spans="1:73" s="8" customFormat="1" ht="37.5" customHeight="1" x14ac:dyDescent="0.2">
      <c r="A492" s="127" t="s">
        <v>14</v>
      </c>
      <c r="B492" s="27" t="s">
        <v>214</v>
      </c>
      <c r="C492" s="175" t="s">
        <v>16</v>
      </c>
      <c r="D492" s="175" t="s">
        <v>220</v>
      </c>
      <c r="E492" s="180">
        <v>60</v>
      </c>
      <c r="F492" s="180">
        <v>61</v>
      </c>
      <c r="G492" s="180">
        <v>61</v>
      </c>
      <c r="H492" s="3">
        <f t="shared" si="13"/>
        <v>0</v>
      </c>
      <c r="I492" s="4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</row>
    <row r="493" spans="1:73" s="8" customFormat="1" x14ac:dyDescent="0.2">
      <c r="A493" s="130" t="s">
        <v>1378</v>
      </c>
      <c r="B493" s="364" t="s">
        <v>1119</v>
      </c>
      <c r="C493" s="365"/>
      <c r="D493" s="365"/>
      <c r="E493" s="365"/>
      <c r="F493" s="365"/>
      <c r="G493" s="365"/>
      <c r="H493" s="365"/>
      <c r="I493" s="366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</row>
    <row r="494" spans="1:73" s="8" customFormat="1" ht="39" customHeight="1" x14ac:dyDescent="0.2">
      <c r="A494" s="127" t="s">
        <v>14</v>
      </c>
      <c r="B494" s="27" t="s">
        <v>356</v>
      </c>
      <c r="C494" s="175" t="s">
        <v>16</v>
      </c>
      <c r="D494" s="175" t="s">
        <v>316</v>
      </c>
      <c r="E494" s="180">
        <v>64</v>
      </c>
      <c r="F494" s="180">
        <v>70</v>
      </c>
      <c r="G494" s="180">
        <v>47</v>
      </c>
      <c r="H494" s="3">
        <f t="shared" si="13"/>
        <v>-32.9</v>
      </c>
      <c r="I494" s="4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</row>
    <row r="495" spans="1:73" s="8" customFormat="1" ht="30" customHeight="1" x14ac:dyDescent="0.2">
      <c r="A495" s="130" t="s">
        <v>1379</v>
      </c>
      <c r="B495" s="352" t="s">
        <v>357</v>
      </c>
      <c r="C495" s="352"/>
      <c r="D495" s="352"/>
      <c r="E495" s="352"/>
      <c r="F495" s="352"/>
      <c r="G495" s="352"/>
      <c r="H495" s="352"/>
      <c r="I495" s="352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</row>
    <row r="496" spans="1:73" s="8" customFormat="1" ht="32.25" customHeight="1" x14ac:dyDescent="0.2">
      <c r="A496" s="127" t="s">
        <v>14</v>
      </c>
      <c r="B496" s="27" t="s">
        <v>358</v>
      </c>
      <c r="C496" s="175" t="s">
        <v>16</v>
      </c>
      <c r="D496" s="175" t="s">
        <v>220</v>
      </c>
      <c r="E496" s="180">
        <v>100</v>
      </c>
      <c r="F496" s="180">
        <v>100</v>
      </c>
      <c r="G496" s="180">
        <v>100</v>
      </c>
      <c r="H496" s="3">
        <f t="shared" si="13"/>
        <v>0</v>
      </c>
      <c r="I496" s="4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</row>
    <row r="497" spans="1:73" s="8" customFormat="1" x14ac:dyDescent="0.2">
      <c r="A497" s="130" t="s">
        <v>1380</v>
      </c>
      <c r="B497" s="364" t="s">
        <v>1384</v>
      </c>
      <c r="C497" s="365"/>
      <c r="D497" s="365"/>
      <c r="E497" s="365"/>
      <c r="F497" s="365"/>
      <c r="G497" s="365"/>
      <c r="H497" s="365"/>
      <c r="I497" s="366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</row>
    <row r="498" spans="1:73" s="8" customFormat="1" ht="32.25" customHeight="1" x14ac:dyDescent="0.2">
      <c r="A498" s="127" t="s">
        <v>14</v>
      </c>
      <c r="B498" s="27" t="s">
        <v>359</v>
      </c>
      <c r="C498" s="175" t="s">
        <v>16</v>
      </c>
      <c r="D498" s="175" t="s">
        <v>220</v>
      </c>
      <c r="E498" s="180">
        <v>100</v>
      </c>
      <c r="F498" s="180">
        <v>100</v>
      </c>
      <c r="G498" s="180">
        <v>100</v>
      </c>
      <c r="H498" s="3">
        <f t="shared" ref="H498:H516" si="14">ROUND(G498/F498*100-100,1)</f>
        <v>0</v>
      </c>
      <c r="I498" s="4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</row>
    <row r="499" spans="1:73" s="8" customFormat="1" ht="27" customHeight="1" x14ac:dyDescent="0.2">
      <c r="A499" s="130" t="s">
        <v>1381</v>
      </c>
      <c r="B499" s="364" t="s">
        <v>360</v>
      </c>
      <c r="C499" s="365"/>
      <c r="D499" s="365"/>
      <c r="E499" s="365"/>
      <c r="F499" s="365"/>
      <c r="G499" s="365"/>
      <c r="H499" s="365"/>
      <c r="I499" s="366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</row>
    <row r="500" spans="1:73" s="8" customFormat="1" ht="39.75" customHeight="1" x14ac:dyDescent="0.2">
      <c r="A500" s="127" t="s">
        <v>14</v>
      </c>
      <c r="B500" s="27" t="s">
        <v>361</v>
      </c>
      <c r="C500" s="175" t="s">
        <v>16</v>
      </c>
      <c r="D500" s="175" t="s">
        <v>316</v>
      </c>
      <c r="E500" s="180">
        <v>98</v>
      </c>
      <c r="F500" s="180">
        <v>100</v>
      </c>
      <c r="G500" s="180">
        <v>0</v>
      </c>
      <c r="H500" s="3">
        <f t="shared" si="14"/>
        <v>-100</v>
      </c>
      <c r="I500" s="4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</row>
    <row r="501" spans="1:73" s="8" customFormat="1" ht="16.5" customHeight="1" x14ac:dyDescent="0.2">
      <c r="A501" s="130" t="s">
        <v>1382</v>
      </c>
      <c r="B501" s="352" t="s">
        <v>362</v>
      </c>
      <c r="C501" s="352"/>
      <c r="D501" s="352"/>
      <c r="E501" s="352"/>
      <c r="F501" s="352"/>
      <c r="G501" s="352"/>
      <c r="H501" s="352"/>
      <c r="I501" s="352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</row>
    <row r="502" spans="1:73" s="8" customFormat="1" ht="55.5" customHeight="1" x14ac:dyDescent="0.2">
      <c r="A502" s="127" t="s">
        <v>14</v>
      </c>
      <c r="B502" s="27" t="s">
        <v>1302</v>
      </c>
      <c r="C502" s="175" t="s">
        <v>16</v>
      </c>
      <c r="D502" s="175" t="s">
        <v>316</v>
      </c>
      <c r="E502" s="180">
        <v>260</v>
      </c>
      <c r="F502" s="180">
        <v>260</v>
      </c>
      <c r="G502" s="180">
        <v>260</v>
      </c>
      <c r="H502" s="3">
        <f t="shared" si="14"/>
        <v>0</v>
      </c>
      <c r="I502" s="4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</row>
    <row r="503" spans="1:73" s="8" customFormat="1" x14ac:dyDescent="0.2">
      <c r="A503" s="130" t="s">
        <v>1385</v>
      </c>
      <c r="B503" s="364" t="s">
        <v>363</v>
      </c>
      <c r="C503" s="365"/>
      <c r="D503" s="365"/>
      <c r="E503" s="365"/>
      <c r="F503" s="365"/>
      <c r="G503" s="365"/>
      <c r="H503" s="365"/>
      <c r="I503" s="366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</row>
    <row r="504" spans="1:73" s="8" customFormat="1" ht="53.25" customHeight="1" x14ac:dyDescent="0.2">
      <c r="A504" s="127" t="s">
        <v>14</v>
      </c>
      <c r="B504" s="27" t="s">
        <v>364</v>
      </c>
      <c r="C504" s="175" t="s">
        <v>16</v>
      </c>
      <c r="D504" s="175" t="s">
        <v>316</v>
      </c>
      <c r="E504" s="180">
        <v>160</v>
      </c>
      <c r="F504" s="180">
        <v>160</v>
      </c>
      <c r="G504" s="180">
        <v>160</v>
      </c>
      <c r="H504" s="3">
        <f t="shared" si="14"/>
        <v>0</v>
      </c>
      <c r="I504" s="4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</row>
    <row r="505" spans="1:73" s="8" customFormat="1" x14ac:dyDescent="0.2">
      <c r="A505" s="130" t="s">
        <v>1386</v>
      </c>
      <c r="B505" s="364" t="s">
        <v>1303</v>
      </c>
      <c r="C505" s="365"/>
      <c r="D505" s="365"/>
      <c r="E505" s="365"/>
      <c r="F505" s="365"/>
      <c r="G505" s="365"/>
      <c r="H505" s="365"/>
      <c r="I505" s="366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</row>
    <row r="506" spans="1:73" s="8" customFormat="1" ht="36" customHeight="1" x14ac:dyDescent="0.2">
      <c r="A506" s="127" t="s">
        <v>14</v>
      </c>
      <c r="B506" s="27" t="s">
        <v>1304</v>
      </c>
      <c r="C506" s="175" t="s">
        <v>16</v>
      </c>
      <c r="D506" s="175" t="s">
        <v>316</v>
      </c>
      <c r="E506" s="180">
        <v>5</v>
      </c>
      <c r="F506" s="180">
        <v>5</v>
      </c>
      <c r="G506" s="180">
        <v>0</v>
      </c>
      <c r="H506" s="3">
        <f t="shared" si="14"/>
        <v>-100</v>
      </c>
      <c r="I506" s="27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</row>
    <row r="507" spans="1:73" s="8" customFormat="1" x14ac:dyDescent="0.2">
      <c r="A507" s="130" t="s">
        <v>1387</v>
      </c>
      <c r="B507" s="356" t="s">
        <v>1305</v>
      </c>
      <c r="C507" s="357"/>
      <c r="D507" s="357"/>
      <c r="E507" s="357"/>
      <c r="F507" s="357"/>
      <c r="G507" s="357"/>
      <c r="H507" s="357"/>
      <c r="I507" s="358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</row>
    <row r="508" spans="1:73" s="8" customFormat="1" ht="39.75" customHeight="1" x14ac:dyDescent="0.2">
      <c r="A508" s="127" t="s">
        <v>14</v>
      </c>
      <c r="B508" s="27" t="s">
        <v>365</v>
      </c>
      <c r="C508" s="175" t="s">
        <v>16</v>
      </c>
      <c r="D508" s="175" t="s">
        <v>316</v>
      </c>
      <c r="E508" s="180">
        <v>500</v>
      </c>
      <c r="F508" s="180">
        <v>700</v>
      </c>
      <c r="G508" s="180">
        <v>0</v>
      </c>
      <c r="H508" s="3">
        <f t="shared" si="14"/>
        <v>-100</v>
      </c>
      <c r="I508" s="4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</row>
    <row r="509" spans="1:73" s="8" customFormat="1" x14ac:dyDescent="0.2">
      <c r="A509" s="63" t="s">
        <v>1388</v>
      </c>
      <c r="B509" s="356" t="s">
        <v>1308</v>
      </c>
      <c r="C509" s="357"/>
      <c r="D509" s="357"/>
      <c r="E509" s="357"/>
      <c r="F509" s="357"/>
      <c r="G509" s="357"/>
      <c r="H509" s="357"/>
      <c r="I509" s="358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</row>
    <row r="510" spans="1:73" s="8" customFormat="1" ht="31.5" x14ac:dyDescent="0.2">
      <c r="A510" s="138" t="s">
        <v>14</v>
      </c>
      <c r="B510" s="27" t="s">
        <v>366</v>
      </c>
      <c r="C510" s="175" t="s">
        <v>16</v>
      </c>
      <c r="D510" s="175" t="s">
        <v>367</v>
      </c>
      <c r="E510" s="180">
        <v>3</v>
      </c>
      <c r="F510" s="180">
        <v>4</v>
      </c>
      <c r="G510" s="180">
        <v>0</v>
      </c>
      <c r="H510" s="3">
        <f t="shared" si="14"/>
        <v>-100</v>
      </c>
      <c r="I510" s="224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</row>
    <row r="511" spans="1:73" s="8" customFormat="1" x14ac:dyDescent="0.2">
      <c r="A511" s="63" t="s">
        <v>355</v>
      </c>
      <c r="B511" s="359" t="s">
        <v>368</v>
      </c>
      <c r="C511" s="360"/>
      <c r="D511" s="360"/>
      <c r="E511" s="360"/>
      <c r="F511" s="360"/>
      <c r="G511" s="360"/>
      <c r="H511" s="360"/>
      <c r="I511" s="36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</row>
    <row r="512" spans="1:73" s="8" customFormat="1" ht="52.5" customHeight="1" x14ac:dyDescent="0.2">
      <c r="A512" s="172" t="s">
        <v>14</v>
      </c>
      <c r="B512" s="178" t="s">
        <v>1306</v>
      </c>
      <c r="C512" s="175" t="s">
        <v>16</v>
      </c>
      <c r="D512" s="167" t="s">
        <v>213</v>
      </c>
      <c r="E512" s="166">
        <v>11</v>
      </c>
      <c r="F512" s="166">
        <v>11</v>
      </c>
      <c r="G512" s="217">
        <v>11</v>
      </c>
      <c r="H512" s="3">
        <f t="shared" si="14"/>
        <v>0</v>
      </c>
      <c r="I512" s="177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</row>
    <row r="513" spans="1:73" s="8" customFormat="1" x14ac:dyDescent="0.2">
      <c r="A513" s="164" t="s">
        <v>369</v>
      </c>
      <c r="B513" s="362" t="s">
        <v>370</v>
      </c>
      <c r="C513" s="362"/>
      <c r="D513" s="362"/>
      <c r="E513" s="362"/>
      <c r="F513" s="362"/>
      <c r="G513" s="362"/>
      <c r="H513" s="362"/>
      <c r="I513" s="362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</row>
    <row r="514" spans="1:73" s="8" customFormat="1" ht="39.75" customHeight="1" x14ac:dyDescent="0.2">
      <c r="A514" s="127" t="s">
        <v>14</v>
      </c>
      <c r="B514" s="27" t="s">
        <v>215</v>
      </c>
      <c r="C514" s="175" t="s">
        <v>16</v>
      </c>
      <c r="D514" s="175" t="s">
        <v>213</v>
      </c>
      <c r="E514" s="180">
        <v>35</v>
      </c>
      <c r="F514" s="180">
        <v>20</v>
      </c>
      <c r="G514" s="180">
        <v>22</v>
      </c>
      <c r="H514" s="3">
        <f t="shared" si="14"/>
        <v>10</v>
      </c>
      <c r="I514" s="27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</row>
    <row r="515" spans="1:73" s="8" customFormat="1" x14ac:dyDescent="0.2">
      <c r="A515" s="130" t="s">
        <v>371</v>
      </c>
      <c r="B515" s="341" t="s">
        <v>789</v>
      </c>
      <c r="C515" s="341"/>
      <c r="D515" s="341"/>
      <c r="E515" s="341"/>
      <c r="F515" s="341"/>
      <c r="G515" s="341"/>
      <c r="H515" s="341"/>
      <c r="I515" s="34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</row>
    <row r="516" spans="1:73" s="8" customFormat="1" ht="47.25" customHeight="1" x14ac:dyDescent="0.2">
      <c r="A516" s="127" t="s">
        <v>14</v>
      </c>
      <c r="B516" s="27" t="s">
        <v>1307</v>
      </c>
      <c r="C516" s="175" t="s">
        <v>16</v>
      </c>
      <c r="D516" s="175" t="s">
        <v>213</v>
      </c>
      <c r="E516" s="180">
        <v>31</v>
      </c>
      <c r="F516" s="180">
        <v>20</v>
      </c>
      <c r="G516" s="180">
        <v>20</v>
      </c>
      <c r="H516" s="3">
        <f t="shared" si="14"/>
        <v>0</v>
      </c>
      <c r="I516" s="27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</row>
    <row r="517" spans="1:73" s="8" customFormat="1" ht="39.75" customHeight="1" outlineLevel="1" x14ac:dyDescent="0.2">
      <c r="A517" s="130" t="s">
        <v>372</v>
      </c>
      <c r="B517" s="341" t="s">
        <v>1135</v>
      </c>
      <c r="C517" s="341"/>
      <c r="D517" s="341"/>
      <c r="E517" s="341"/>
      <c r="F517" s="341"/>
      <c r="G517" s="341"/>
      <c r="H517" s="341"/>
      <c r="I517" s="34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</row>
    <row r="518" spans="1:73" s="8" customFormat="1" ht="81" customHeight="1" outlineLevel="1" x14ac:dyDescent="0.2">
      <c r="A518" s="127" t="s">
        <v>14</v>
      </c>
      <c r="B518" s="303" t="s">
        <v>986</v>
      </c>
      <c r="C518" s="175" t="s">
        <v>16</v>
      </c>
      <c r="D518" s="175" t="s">
        <v>373</v>
      </c>
      <c r="E518" s="180">
        <v>1</v>
      </c>
      <c r="F518" s="180">
        <v>0</v>
      </c>
      <c r="G518" s="180">
        <v>2</v>
      </c>
      <c r="H518" s="180" t="s">
        <v>93</v>
      </c>
      <c r="I518" s="179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</row>
    <row r="519" spans="1:73" s="8" customFormat="1" ht="42.75" hidden="1" customHeight="1" outlineLevel="1" x14ac:dyDescent="0.2">
      <c r="A519" s="130" t="s">
        <v>374</v>
      </c>
      <c r="B519" s="343" t="s">
        <v>987</v>
      </c>
      <c r="C519" s="343"/>
      <c r="D519" s="343"/>
      <c r="E519" s="343"/>
      <c r="F519" s="343"/>
      <c r="G519" s="343"/>
      <c r="H519" s="343"/>
      <c r="I519" s="343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</row>
    <row r="520" spans="1:73" s="8" customFormat="1" ht="78.75" hidden="1" customHeight="1" outlineLevel="1" x14ac:dyDescent="0.2">
      <c r="A520" s="127" t="s">
        <v>14</v>
      </c>
      <c r="B520" s="221" t="s">
        <v>375</v>
      </c>
      <c r="C520" s="170" t="s">
        <v>16</v>
      </c>
      <c r="D520" s="170" t="s">
        <v>376</v>
      </c>
      <c r="E520" s="169">
        <v>3</v>
      </c>
      <c r="F520" s="169">
        <v>0</v>
      </c>
      <c r="G520" s="169">
        <v>0</v>
      </c>
      <c r="H520" s="236" t="s">
        <v>93</v>
      </c>
      <c r="I520" s="189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</row>
    <row r="521" spans="1:73" s="65" customFormat="1" ht="32.25" customHeight="1" collapsed="1" x14ac:dyDescent="0.2">
      <c r="A521" s="164" t="s">
        <v>377</v>
      </c>
      <c r="B521" s="362" t="s">
        <v>378</v>
      </c>
      <c r="C521" s="362"/>
      <c r="D521" s="362"/>
      <c r="E521" s="362"/>
      <c r="F521" s="362"/>
      <c r="G521" s="362"/>
      <c r="H521" s="362"/>
      <c r="I521" s="362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  <c r="BN521" s="95"/>
      <c r="BO521" s="95"/>
      <c r="BP521" s="95"/>
      <c r="BQ521" s="95"/>
      <c r="BR521" s="95"/>
      <c r="BS521" s="95"/>
      <c r="BT521" s="95"/>
      <c r="BU521" s="95"/>
    </row>
    <row r="522" spans="1:73" s="8" customFormat="1" ht="47.25" customHeight="1" x14ac:dyDescent="0.2">
      <c r="A522" s="127" t="s">
        <v>14</v>
      </c>
      <c r="B522" s="237" t="s">
        <v>985</v>
      </c>
      <c r="C522" s="28" t="s">
        <v>16</v>
      </c>
      <c r="D522" s="28" t="s">
        <v>220</v>
      </c>
      <c r="E522" s="28">
        <v>107.61052478776767</v>
      </c>
      <c r="F522" s="28">
        <v>95</v>
      </c>
      <c r="G522" s="28">
        <v>82.03</v>
      </c>
      <c r="H522" s="3">
        <f t="shared" ref="H522:H534" si="15">ROUND(G522/F522*100-100,1)</f>
        <v>-13.7</v>
      </c>
      <c r="I522" s="238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</row>
    <row r="523" spans="1:73" s="8" customFormat="1" x14ac:dyDescent="0.2">
      <c r="A523" s="130" t="s">
        <v>379</v>
      </c>
      <c r="B523" s="363" t="s">
        <v>380</v>
      </c>
      <c r="C523" s="363"/>
      <c r="D523" s="363"/>
      <c r="E523" s="363"/>
      <c r="F523" s="363"/>
      <c r="G523" s="363"/>
      <c r="H523" s="363"/>
      <c r="I523" s="363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</row>
    <row r="524" spans="1:73" s="8" customFormat="1" ht="28.5" customHeight="1" x14ac:dyDescent="0.2">
      <c r="A524" s="127" t="s">
        <v>14</v>
      </c>
      <c r="B524" s="239" t="s">
        <v>1120</v>
      </c>
      <c r="C524" s="28" t="s">
        <v>16</v>
      </c>
      <c r="D524" s="28" t="s">
        <v>220</v>
      </c>
      <c r="E524" s="3">
        <v>95</v>
      </c>
      <c r="F524" s="3">
        <v>95</v>
      </c>
      <c r="G524" s="3">
        <v>95</v>
      </c>
      <c r="H524" s="3">
        <f t="shared" si="15"/>
        <v>0</v>
      </c>
      <c r="I524" s="238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</row>
    <row r="525" spans="1:73" s="8" customFormat="1" ht="30" customHeight="1" x14ac:dyDescent="0.2">
      <c r="A525" s="130" t="s">
        <v>381</v>
      </c>
      <c r="B525" s="341" t="s">
        <v>153</v>
      </c>
      <c r="C525" s="341"/>
      <c r="D525" s="341"/>
      <c r="E525" s="341"/>
      <c r="F525" s="341"/>
      <c r="G525" s="341"/>
      <c r="H525" s="341"/>
      <c r="I525" s="34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</row>
    <row r="526" spans="1:73" s="8" customFormat="1" ht="44.25" customHeight="1" x14ac:dyDescent="0.2">
      <c r="A526" s="127" t="s">
        <v>14</v>
      </c>
      <c r="B526" s="27" t="s">
        <v>1121</v>
      </c>
      <c r="C526" s="175" t="s">
        <v>16</v>
      </c>
      <c r="D526" s="175" t="s">
        <v>220</v>
      </c>
      <c r="E526" s="180">
        <v>100</v>
      </c>
      <c r="F526" s="180">
        <v>100</v>
      </c>
      <c r="G526" s="220">
        <v>100</v>
      </c>
      <c r="H526" s="3">
        <f t="shared" si="15"/>
        <v>0</v>
      </c>
      <c r="I526" s="4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</row>
    <row r="527" spans="1:73" s="8" customFormat="1" x14ac:dyDescent="0.2">
      <c r="A527" s="130" t="s">
        <v>384</v>
      </c>
      <c r="B527" s="341" t="s">
        <v>382</v>
      </c>
      <c r="C527" s="341"/>
      <c r="D527" s="341"/>
      <c r="E527" s="341"/>
      <c r="F527" s="341"/>
      <c r="G527" s="341"/>
      <c r="H527" s="341"/>
      <c r="I527" s="34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</row>
    <row r="528" spans="1:73" s="8" customFormat="1" ht="29.25" customHeight="1" x14ac:dyDescent="0.2">
      <c r="A528" s="127" t="s">
        <v>14</v>
      </c>
      <c r="B528" s="27" t="s">
        <v>383</v>
      </c>
      <c r="C528" s="175" t="s">
        <v>16</v>
      </c>
      <c r="D528" s="175" t="s">
        <v>17</v>
      </c>
      <c r="E528" s="180">
        <v>100.06</v>
      </c>
      <c r="F528" s="180">
        <v>95</v>
      </c>
      <c r="G528" s="220">
        <v>107.76</v>
      </c>
      <c r="H528" s="3">
        <f t="shared" si="15"/>
        <v>13.4</v>
      </c>
      <c r="I528" s="4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</row>
    <row r="529" spans="1:73" s="8" customFormat="1" x14ac:dyDescent="0.2">
      <c r="A529" s="130" t="s">
        <v>387</v>
      </c>
      <c r="B529" s="341" t="s">
        <v>385</v>
      </c>
      <c r="C529" s="341"/>
      <c r="D529" s="341"/>
      <c r="E529" s="341"/>
      <c r="F529" s="341"/>
      <c r="G529" s="341"/>
      <c r="H529" s="341"/>
      <c r="I529" s="34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</row>
    <row r="530" spans="1:73" s="8" customFormat="1" ht="21.75" customHeight="1" x14ac:dyDescent="0.2">
      <c r="A530" s="127" t="s">
        <v>14</v>
      </c>
      <c r="B530" s="27" t="s">
        <v>386</v>
      </c>
      <c r="C530" s="175" t="s">
        <v>16</v>
      </c>
      <c r="D530" s="175" t="s">
        <v>220</v>
      </c>
      <c r="E530" s="180">
        <v>100</v>
      </c>
      <c r="F530" s="180">
        <v>100</v>
      </c>
      <c r="G530" s="180">
        <v>100</v>
      </c>
      <c r="H530" s="3">
        <f t="shared" si="15"/>
        <v>0</v>
      </c>
      <c r="I530" s="4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</row>
    <row r="531" spans="1:73" s="65" customFormat="1" x14ac:dyDescent="0.2">
      <c r="A531" s="130" t="s">
        <v>390</v>
      </c>
      <c r="B531" s="341" t="s">
        <v>388</v>
      </c>
      <c r="C531" s="341"/>
      <c r="D531" s="341"/>
      <c r="E531" s="341"/>
      <c r="F531" s="341"/>
      <c r="G531" s="341"/>
      <c r="H531" s="341"/>
      <c r="I531" s="341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  <c r="BN531" s="95"/>
      <c r="BO531" s="95"/>
      <c r="BP531" s="95"/>
      <c r="BQ531" s="95"/>
      <c r="BR531" s="95"/>
      <c r="BS531" s="95"/>
      <c r="BT531" s="95"/>
      <c r="BU531" s="95"/>
    </row>
    <row r="532" spans="1:73" s="65" customFormat="1" ht="85.5" customHeight="1" x14ac:dyDescent="0.2">
      <c r="A532" s="127" t="s">
        <v>14</v>
      </c>
      <c r="B532" s="27" t="s">
        <v>389</v>
      </c>
      <c r="C532" s="175" t="s">
        <v>16</v>
      </c>
      <c r="D532" s="175" t="s">
        <v>220</v>
      </c>
      <c r="E532" s="180">
        <v>100</v>
      </c>
      <c r="F532" s="180">
        <v>100</v>
      </c>
      <c r="G532" s="180">
        <v>100</v>
      </c>
      <c r="H532" s="3">
        <f t="shared" si="15"/>
        <v>0</v>
      </c>
      <c r="I532" s="4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  <c r="BN532" s="95"/>
      <c r="BO532" s="95"/>
      <c r="BP532" s="95"/>
      <c r="BQ532" s="95"/>
      <c r="BR532" s="95"/>
      <c r="BS532" s="95"/>
      <c r="BT532" s="95"/>
      <c r="BU532" s="95"/>
    </row>
    <row r="533" spans="1:73" s="65" customFormat="1" ht="18.75" customHeight="1" x14ac:dyDescent="0.2">
      <c r="A533" s="130" t="s">
        <v>796</v>
      </c>
      <c r="B533" s="341" t="s">
        <v>391</v>
      </c>
      <c r="C533" s="341"/>
      <c r="D533" s="341"/>
      <c r="E533" s="341"/>
      <c r="F533" s="341"/>
      <c r="G533" s="341"/>
      <c r="H533" s="341"/>
      <c r="I533" s="341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  <c r="BN533" s="95"/>
      <c r="BO533" s="95"/>
      <c r="BP533" s="95"/>
      <c r="BQ533" s="95"/>
      <c r="BR533" s="95"/>
      <c r="BS533" s="95"/>
      <c r="BT533" s="95"/>
      <c r="BU533" s="95"/>
    </row>
    <row r="534" spans="1:73" s="65" customFormat="1" ht="39.75" customHeight="1" x14ac:dyDescent="0.2">
      <c r="A534" s="127" t="s">
        <v>14</v>
      </c>
      <c r="B534" s="27" t="s">
        <v>392</v>
      </c>
      <c r="C534" s="175" t="s">
        <v>16</v>
      </c>
      <c r="D534" s="175" t="s">
        <v>376</v>
      </c>
      <c r="E534" s="180">
        <v>82</v>
      </c>
      <c r="F534" s="180">
        <v>115</v>
      </c>
      <c r="G534" s="180">
        <v>55</v>
      </c>
      <c r="H534" s="3">
        <f t="shared" si="15"/>
        <v>-52.2</v>
      </c>
      <c r="I534" s="4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  <c r="BN534" s="95"/>
      <c r="BO534" s="95"/>
      <c r="BP534" s="95"/>
      <c r="BQ534" s="95"/>
      <c r="BR534" s="95"/>
      <c r="BS534" s="95"/>
      <c r="BT534" s="95"/>
      <c r="BU534" s="95"/>
    </row>
    <row r="535" spans="1:73" s="62" customFormat="1" x14ac:dyDescent="0.2">
      <c r="A535" s="336" t="s">
        <v>393</v>
      </c>
      <c r="B535" s="346" t="s">
        <v>394</v>
      </c>
      <c r="C535" s="346"/>
      <c r="D535" s="346"/>
      <c r="E535" s="346"/>
      <c r="F535" s="346"/>
      <c r="G535" s="346"/>
      <c r="H535" s="346"/>
      <c r="I535" s="346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</row>
    <row r="536" spans="1:73" ht="31.5" x14ac:dyDescent="0.2">
      <c r="A536" s="175">
        <v>1</v>
      </c>
      <c r="B536" s="27" t="s">
        <v>395</v>
      </c>
      <c r="C536" s="175" t="s">
        <v>16</v>
      </c>
      <c r="D536" s="175" t="s">
        <v>17</v>
      </c>
      <c r="E536" s="175">
        <v>38</v>
      </c>
      <c r="F536" s="175">
        <v>39.5</v>
      </c>
      <c r="G536" s="175">
        <v>38.799999999999997</v>
      </c>
      <c r="H536" s="28">
        <f>G536/F536*100-100</f>
        <v>-1.7721518987341938</v>
      </c>
      <c r="I536" s="4"/>
    </row>
    <row r="537" spans="1:73" ht="32.25" customHeight="1" x14ac:dyDescent="0.2">
      <c r="A537" s="175">
        <v>2</v>
      </c>
      <c r="B537" s="27" t="s">
        <v>396</v>
      </c>
      <c r="C537" s="175" t="s">
        <v>16</v>
      </c>
      <c r="D537" s="175" t="s">
        <v>17</v>
      </c>
      <c r="E537" s="175">
        <v>50</v>
      </c>
      <c r="F537" s="175">
        <v>52</v>
      </c>
      <c r="G537" s="175">
        <v>51</v>
      </c>
      <c r="H537" s="28">
        <f>G537/F537*100-100</f>
        <v>-1.923076923076934</v>
      </c>
      <c r="I537" s="4"/>
    </row>
    <row r="538" spans="1:73" x14ac:dyDescent="0.2">
      <c r="A538" s="175">
        <v>3</v>
      </c>
      <c r="B538" s="27" t="s">
        <v>397</v>
      </c>
      <c r="C538" s="175" t="s">
        <v>16</v>
      </c>
      <c r="D538" s="175" t="s">
        <v>17</v>
      </c>
      <c r="E538" s="175">
        <v>6</v>
      </c>
      <c r="F538" s="175">
        <v>6.1</v>
      </c>
      <c r="G538" s="175">
        <v>6</v>
      </c>
      <c r="H538" s="28">
        <f>G538/F538*100-100</f>
        <v>-1.6393442622950687</v>
      </c>
      <c r="I538" s="4"/>
    </row>
    <row r="539" spans="1:73" x14ac:dyDescent="0.2">
      <c r="A539" s="175">
        <v>4</v>
      </c>
      <c r="B539" s="27" t="s">
        <v>398</v>
      </c>
      <c r="C539" s="175" t="s">
        <v>16</v>
      </c>
      <c r="D539" s="175" t="s">
        <v>399</v>
      </c>
      <c r="E539" s="175">
        <v>71.599999999999994</v>
      </c>
      <c r="F539" s="175">
        <v>72</v>
      </c>
      <c r="G539" s="175">
        <v>71.5</v>
      </c>
      <c r="H539" s="28">
        <f>G539/F539*100-100</f>
        <v>-0.69444444444444287</v>
      </c>
      <c r="I539" s="4"/>
    </row>
    <row r="540" spans="1:73" ht="15.75" customHeight="1" x14ac:dyDescent="0.2">
      <c r="A540" s="163" t="s">
        <v>400</v>
      </c>
      <c r="B540" s="339" t="s">
        <v>401</v>
      </c>
      <c r="C540" s="339"/>
      <c r="D540" s="339"/>
      <c r="E540" s="339"/>
      <c r="F540" s="339"/>
      <c r="G540" s="339"/>
      <c r="H540" s="339"/>
      <c r="I540" s="339"/>
    </row>
    <row r="541" spans="1:73" ht="33" customHeight="1" x14ac:dyDescent="0.2">
      <c r="A541" s="175">
        <v>1</v>
      </c>
      <c r="B541" s="27" t="s">
        <v>402</v>
      </c>
      <c r="C541" s="175" t="s">
        <v>16</v>
      </c>
      <c r="D541" s="175" t="s">
        <v>54</v>
      </c>
      <c r="E541" s="175">
        <v>44879</v>
      </c>
      <c r="F541" s="175">
        <v>46452</v>
      </c>
      <c r="G541" s="175">
        <v>45849</v>
      </c>
      <c r="H541" s="28">
        <f>G541/F541*100-100</f>
        <v>-1.2981141823818092</v>
      </c>
      <c r="I541" s="4"/>
    </row>
    <row r="542" spans="1:73" ht="30" customHeight="1" x14ac:dyDescent="0.2">
      <c r="A542" s="130" t="s">
        <v>403</v>
      </c>
      <c r="B542" s="341" t="s">
        <v>404</v>
      </c>
      <c r="C542" s="341"/>
      <c r="D542" s="341"/>
      <c r="E542" s="341"/>
      <c r="F542" s="341"/>
      <c r="G542" s="341"/>
      <c r="H542" s="341"/>
      <c r="I542" s="341"/>
    </row>
    <row r="543" spans="1:73" ht="31.5" x14ac:dyDescent="0.2">
      <c r="A543" s="175">
        <v>1</v>
      </c>
      <c r="B543" s="27" t="s">
        <v>405</v>
      </c>
      <c r="C543" s="175" t="s">
        <v>16</v>
      </c>
      <c r="D543" s="175" t="s">
        <v>17</v>
      </c>
      <c r="E543" s="175">
        <v>95</v>
      </c>
      <c r="F543" s="175">
        <v>95</v>
      </c>
      <c r="G543" s="175">
        <v>50</v>
      </c>
      <c r="H543" s="214">
        <f>G543/F543*100-100</f>
        <v>-47.368421052631582</v>
      </c>
      <c r="I543" s="4"/>
    </row>
    <row r="544" spans="1:73" ht="36.75" customHeight="1" x14ac:dyDescent="0.2">
      <c r="A544" s="130" t="s">
        <v>406</v>
      </c>
      <c r="B544" s="341" t="s">
        <v>407</v>
      </c>
      <c r="C544" s="341"/>
      <c r="D544" s="341"/>
      <c r="E544" s="341"/>
      <c r="F544" s="341"/>
      <c r="G544" s="341"/>
      <c r="H544" s="341"/>
      <c r="I544" s="341"/>
    </row>
    <row r="545" spans="1:9" ht="47.25" x14ac:dyDescent="0.2">
      <c r="A545" s="175">
        <v>1</v>
      </c>
      <c r="B545" s="27" t="s">
        <v>408</v>
      </c>
      <c r="C545" s="175" t="s">
        <v>16</v>
      </c>
      <c r="D545" s="175" t="s">
        <v>17</v>
      </c>
      <c r="E545" s="175">
        <v>90</v>
      </c>
      <c r="F545" s="175">
        <v>91</v>
      </c>
      <c r="G545" s="175">
        <v>90</v>
      </c>
      <c r="H545" s="28">
        <f>(G545/F545*100)-100</f>
        <v>-1.098901098901095</v>
      </c>
      <c r="I545" s="4"/>
    </row>
    <row r="546" spans="1:9" x14ac:dyDescent="0.2">
      <c r="A546" s="130" t="s">
        <v>409</v>
      </c>
      <c r="B546" s="341" t="s">
        <v>101</v>
      </c>
      <c r="C546" s="341"/>
      <c r="D546" s="341"/>
      <c r="E546" s="341"/>
      <c r="F546" s="341"/>
      <c r="G546" s="341"/>
      <c r="H546" s="341"/>
      <c r="I546" s="341"/>
    </row>
    <row r="547" spans="1:9" ht="23.25" customHeight="1" x14ac:dyDescent="0.2">
      <c r="A547" s="175">
        <v>1</v>
      </c>
      <c r="B547" s="27" t="s">
        <v>1122</v>
      </c>
      <c r="C547" s="175" t="s">
        <v>16</v>
      </c>
      <c r="D547" s="175" t="s">
        <v>17</v>
      </c>
      <c r="E547" s="175">
        <v>1.2</v>
      </c>
      <c r="F547" s="175">
        <v>1.25</v>
      </c>
      <c r="G547" s="175">
        <v>0.5</v>
      </c>
      <c r="H547" s="28">
        <f>G547/F547*100-100</f>
        <v>-60</v>
      </c>
      <c r="I547" s="4"/>
    </row>
    <row r="548" spans="1:9" hidden="1" x14ac:dyDescent="0.2">
      <c r="A548" s="130" t="s">
        <v>410</v>
      </c>
      <c r="B548" s="341" t="s">
        <v>411</v>
      </c>
      <c r="C548" s="341"/>
      <c r="D548" s="341"/>
      <c r="E548" s="341"/>
      <c r="F548" s="341"/>
      <c r="G548" s="341"/>
      <c r="H548" s="341"/>
      <c r="I548" s="341"/>
    </row>
    <row r="549" spans="1:9" ht="47.25" hidden="1" x14ac:dyDescent="0.2">
      <c r="A549" s="175">
        <v>1</v>
      </c>
      <c r="B549" s="27" t="s">
        <v>412</v>
      </c>
      <c r="C549" s="175" t="s">
        <v>16</v>
      </c>
      <c r="D549" s="175" t="s">
        <v>54</v>
      </c>
      <c r="E549" s="175">
        <v>0</v>
      </c>
      <c r="F549" s="175">
        <v>0</v>
      </c>
      <c r="G549" s="175">
        <v>0</v>
      </c>
      <c r="H549" s="28">
        <v>0</v>
      </c>
      <c r="I549" s="4"/>
    </row>
    <row r="550" spans="1:9" x14ac:dyDescent="0.2">
      <c r="A550" s="163" t="s">
        <v>413</v>
      </c>
      <c r="B550" s="339" t="s">
        <v>414</v>
      </c>
      <c r="C550" s="339"/>
      <c r="D550" s="339"/>
      <c r="E550" s="339"/>
      <c r="F550" s="339"/>
      <c r="G550" s="339"/>
      <c r="H550" s="339"/>
      <c r="I550" s="339"/>
    </row>
    <row r="551" spans="1:9" ht="34.5" customHeight="1" x14ac:dyDescent="0.2">
      <c r="A551" s="175">
        <v>1</v>
      </c>
      <c r="B551" s="27" t="s">
        <v>415</v>
      </c>
      <c r="C551" s="175" t="s">
        <v>16</v>
      </c>
      <c r="D551" s="175" t="s">
        <v>54</v>
      </c>
      <c r="E551" s="175">
        <v>7086</v>
      </c>
      <c r="F551" s="175">
        <v>7174</v>
      </c>
      <c r="G551" s="175">
        <v>7090</v>
      </c>
      <c r="H551" s="28">
        <f>G551/F551*100-100</f>
        <v>-1.1708948982436596</v>
      </c>
      <c r="I551" s="4"/>
    </row>
    <row r="552" spans="1:9" ht="36.75" hidden="1" customHeight="1" x14ac:dyDescent="0.2">
      <c r="A552" s="130" t="s">
        <v>416</v>
      </c>
      <c r="B552" s="341" t="s">
        <v>417</v>
      </c>
      <c r="C552" s="341"/>
      <c r="D552" s="341"/>
      <c r="E552" s="341"/>
      <c r="F552" s="341"/>
      <c r="G552" s="341"/>
      <c r="H552" s="341"/>
      <c r="I552" s="341"/>
    </row>
    <row r="553" spans="1:9" ht="15" hidden="1" customHeight="1" x14ac:dyDescent="0.2">
      <c r="A553" s="127" t="s">
        <v>14</v>
      </c>
      <c r="B553" s="27" t="s">
        <v>405</v>
      </c>
      <c r="C553" s="175" t="s">
        <v>16</v>
      </c>
      <c r="D553" s="175" t="s">
        <v>17</v>
      </c>
      <c r="E553" s="175"/>
      <c r="F553" s="175"/>
      <c r="G553" s="175"/>
      <c r="H553" s="28" t="e">
        <f>(G553/F553*100)-100</f>
        <v>#DIV/0!</v>
      </c>
      <c r="I553" s="4"/>
    </row>
    <row r="554" spans="1:9" x14ac:dyDescent="0.2">
      <c r="A554" s="130" t="s">
        <v>416</v>
      </c>
      <c r="B554" s="354" t="s">
        <v>101</v>
      </c>
      <c r="C554" s="354"/>
      <c r="D554" s="354"/>
      <c r="E554" s="354"/>
      <c r="F554" s="354"/>
      <c r="G554" s="354"/>
      <c r="H554" s="354"/>
      <c r="I554" s="354"/>
    </row>
    <row r="555" spans="1:9" ht="21" customHeight="1" x14ac:dyDescent="0.2">
      <c r="A555" s="127" t="s">
        <v>14</v>
      </c>
      <c r="B555" s="27" t="s">
        <v>418</v>
      </c>
      <c r="C555" s="175" t="s">
        <v>16</v>
      </c>
      <c r="D555" s="175" t="s">
        <v>21</v>
      </c>
      <c r="E555" s="175">
        <v>29</v>
      </c>
      <c r="F555" s="175">
        <v>30</v>
      </c>
      <c r="G555" s="175">
        <v>14</v>
      </c>
      <c r="H555" s="28">
        <f>G555/F555*100-100</f>
        <v>-53.333333333333336</v>
      </c>
      <c r="I555" s="179"/>
    </row>
    <row r="556" spans="1:9" x14ac:dyDescent="0.2">
      <c r="A556" s="163" t="s">
        <v>419</v>
      </c>
      <c r="B556" s="355" t="s">
        <v>420</v>
      </c>
      <c r="C556" s="355"/>
      <c r="D556" s="355"/>
      <c r="E556" s="355"/>
      <c r="F556" s="355"/>
      <c r="G556" s="355"/>
      <c r="H556" s="355"/>
      <c r="I556" s="355"/>
    </row>
    <row r="557" spans="1:9" x14ac:dyDescent="0.2">
      <c r="A557" s="127" t="s">
        <v>14</v>
      </c>
      <c r="B557" s="27" t="s">
        <v>398</v>
      </c>
      <c r="C557" s="175" t="s">
        <v>16</v>
      </c>
      <c r="D557" s="175" t="s">
        <v>17</v>
      </c>
      <c r="E557" s="175">
        <v>71.599999999999994</v>
      </c>
      <c r="F557" s="175">
        <v>72</v>
      </c>
      <c r="G557" s="175">
        <v>71.5</v>
      </c>
      <c r="H557" s="28">
        <f>G557/F557*100-100</f>
        <v>-0.69444444444444287</v>
      </c>
      <c r="I557" s="4"/>
    </row>
    <row r="558" spans="1:9" x14ac:dyDescent="0.2">
      <c r="A558" s="130" t="s">
        <v>421</v>
      </c>
      <c r="B558" s="354" t="s">
        <v>101</v>
      </c>
      <c r="C558" s="354"/>
      <c r="D558" s="354"/>
      <c r="E558" s="354"/>
      <c r="F558" s="354"/>
      <c r="G558" s="354"/>
      <c r="H558" s="354"/>
      <c r="I558" s="354"/>
    </row>
    <row r="559" spans="1:9" x14ac:dyDescent="0.2">
      <c r="A559" s="129">
        <v>1</v>
      </c>
      <c r="B559" s="27" t="s">
        <v>422</v>
      </c>
      <c r="C559" s="175" t="s">
        <v>16</v>
      </c>
      <c r="D559" s="175" t="s">
        <v>17</v>
      </c>
      <c r="E559" s="175">
        <v>35.6</v>
      </c>
      <c r="F559" s="175">
        <v>36.6</v>
      </c>
      <c r="G559" s="175">
        <v>35.799999999999997</v>
      </c>
      <c r="H559" s="28">
        <f>G559/F559*100-100</f>
        <v>-2.1857923497267961</v>
      </c>
      <c r="I559" s="4"/>
    </row>
    <row r="560" spans="1:9" ht="16.5" customHeight="1" x14ac:dyDescent="0.2">
      <c r="A560" s="163" t="s">
        <v>423</v>
      </c>
      <c r="B560" s="339" t="s">
        <v>424</v>
      </c>
      <c r="C560" s="339"/>
      <c r="D560" s="339"/>
      <c r="E560" s="339"/>
      <c r="F560" s="339"/>
      <c r="G560" s="339"/>
      <c r="H560" s="339"/>
      <c r="I560" s="339"/>
    </row>
    <row r="561" spans="1:73" ht="31.5" x14ac:dyDescent="0.2">
      <c r="A561" s="175">
        <v>1</v>
      </c>
      <c r="B561" s="27" t="s">
        <v>425</v>
      </c>
      <c r="C561" s="175" t="s">
        <v>16</v>
      </c>
      <c r="D561" s="175" t="s">
        <v>17</v>
      </c>
      <c r="E561" s="175">
        <v>95</v>
      </c>
      <c r="F561" s="175">
        <v>95</v>
      </c>
      <c r="G561" s="175">
        <v>50</v>
      </c>
      <c r="H561" s="28">
        <f>G561/F561*100-100</f>
        <v>-47.368421052631582</v>
      </c>
      <c r="I561" s="4"/>
    </row>
    <row r="562" spans="1:73" x14ac:dyDescent="0.2">
      <c r="A562" s="130" t="s">
        <v>426</v>
      </c>
      <c r="B562" s="341" t="s">
        <v>111</v>
      </c>
      <c r="C562" s="341"/>
      <c r="D562" s="341"/>
      <c r="E562" s="341"/>
      <c r="F562" s="341"/>
      <c r="G562" s="341"/>
      <c r="H562" s="341"/>
      <c r="I562" s="341"/>
    </row>
    <row r="563" spans="1:73" ht="31.5" x14ac:dyDescent="0.2">
      <c r="A563" s="175">
        <v>1</v>
      </c>
      <c r="B563" s="27" t="s">
        <v>425</v>
      </c>
      <c r="C563" s="175" t="s">
        <v>16</v>
      </c>
      <c r="D563" s="175" t="s">
        <v>17</v>
      </c>
      <c r="E563" s="175">
        <v>95</v>
      </c>
      <c r="F563" s="175">
        <v>95</v>
      </c>
      <c r="G563" s="175">
        <v>50</v>
      </c>
      <c r="H563" s="28">
        <f>G563/F563*100-100</f>
        <v>-47.368421052631582</v>
      </c>
      <c r="I563" s="4"/>
    </row>
    <row r="564" spans="1:73" ht="36.75" customHeight="1" x14ac:dyDescent="0.2">
      <c r="A564" s="130" t="s">
        <v>427</v>
      </c>
      <c r="B564" s="341" t="s">
        <v>428</v>
      </c>
      <c r="C564" s="341"/>
      <c r="D564" s="341"/>
      <c r="E564" s="341"/>
      <c r="F564" s="341"/>
      <c r="G564" s="341"/>
      <c r="H564" s="341"/>
      <c r="I564" s="341"/>
    </row>
    <row r="565" spans="1:73" x14ac:dyDescent="0.2">
      <c r="A565" s="175">
        <v>1</v>
      </c>
      <c r="B565" s="27" t="s">
        <v>429</v>
      </c>
      <c r="C565" s="175" t="s">
        <v>430</v>
      </c>
      <c r="D565" s="175" t="s">
        <v>17</v>
      </c>
      <c r="E565" s="175">
        <v>100</v>
      </c>
      <c r="F565" s="175">
        <v>100</v>
      </c>
      <c r="G565" s="175">
        <v>50</v>
      </c>
      <c r="H565" s="175">
        <v>0</v>
      </c>
      <c r="I565" s="4"/>
    </row>
    <row r="566" spans="1:73" s="62" customFormat="1" ht="44.25" customHeight="1" x14ac:dyDescent="0.2">
      <c r="A566" s="312" t="s">
        <v>431</v>
      </c>
      <c r="B566" s="346" t="s">
        <v>432</v>
      </c>
      <c r="C566" s="346"/>
      <c r="D566" s="346"/>
      <c r="E566" s="346"/>
      <c r="F566" s="346"/>
      <c r="G566" s="346"/>
      <c r="H566" s="346"/>
      <c r="I566" s="346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</row>
    <row r="567" spans="1:73" ht="54.75" customHeight="1" x14ac:dyDescent="0.2">
      <c r="A567" s="167">
        <v>1</v>
      </c>
      <c r="B567" s="178" t="s">
        <v>1123</v>
      </c>
      <c r="C567" s="167" t="s">
        <v>16</v>
      </c>
      <c r="D567" s="167" t="s">
        <v>17</v>
      </c>
      <c r="E567" s="167">
        <v>22.2</v>
      </c>
      <c r="F567" s="167">
        <v>25</v>
      </c>
      <c r="G567" s="167">
        <v>13.1</v>
      </c>
      <c r="H567" s="240">
        <f>G567/F567*100-100</f>
        <v>-47.599999999999994</v>
      </c>
      <c r="I567" s="4" t="s">
        <v>1394</v>
      </c>
    </row>
    <row r="568" spans="1:73" ht="94.5" x14ac:dyDescent="0.2">
      <c r="A568" s="167">
        <v>2</v>
      </c>
      <c r="B568" s="178" t="s">
        <v>1124</v>
      </c>
      <c r="C568" s="167" t="s">
        <v>16</v>
      </c>
      <c r="D568" s="167" t="s">
        <v>17</v>
      </c>
      <c r="E568" s="167">
        <v>100</v>
      </c>
      <c r="F568" s="167">
        <v>100</v>
      </c>
      <c r="G568" s="167">
        <v>100</v>
      </c>
      <c r="H568" s="240">
        <f>G568/F568*100-100</f>
        <v>0</v>
      </c>
      <c r="I568" s="36"/>
    </row>
    <row r="569" spans="1:73" ht="47.25" x14ac:dyDescent="0.2">
      <c r="A569" s="167">
        <v>3</v>
      </c>
      <c r="B569" s="178" t="s">
        <v>435</v>
      </c>
      <c r="C569" s="167" t="s">
        <v>16</v>
      </c>
      <c r="D569" s="167" t="s">
        <v>17</v>
      </c>
      <c r="E569" s="167">
        <v>80</v>
      </c>
      <c r="F569" s="167">
        <v>80</v>
      </c>
      <c r="G569" s="167">
        <v>80</v>
      </c>
      <c r="H569" s="240">
        <f>G569/F569*100-100</f>
        <v>0</v>
      </c>
      <c r="I569" s="4"/>
    </row>
    <row r="570" spans="1:73" ht="52.5" customHeight="1" x14ac:dyDescent="0.2">
      <c r="A570" s="167">
        <v>4</v>
      </c>
      <c r="B570" s="27" t="s">
        <v>1125</v>
      </c>
      <c r="C570" s="175" t="s">
        <v>16</v>
      </c>
      <c r="D570" s="175" t="s">
        <v>17</v>
      </c>
      <c r="E570" s="175">
        <v>60</v>
      </c>
      <c r="F570" s="175">
        <v>48</v>
      </c>
      <c r="G570" s="28">
        <v>5</v>
      </c>
      <c r="H570" s="28">
        <f>G570/F570*100-100</f>
        <v>-89.583333333333329</v>
      </c>
      <c r="I570" s="4" t="s">
        <v>1394</v>
      </c>
    </row>
    <row r="571" spans="1:73" s="85" customFormat="1" ht="22.5" customHeight="1" x14ac:dyDescent="0.2">
      <c r="A571" s="163" t="s">
        <v>433</v>
      </c>
      <c r="B571" s="339" t="s">
        <v>434</v>
      </c>
      <c r="C571" s="339"/>
      <c r="D571" s="339"/>
      <c r="E571" s="339"/>
      <c r="F571" s="339"/>
      <c r="G571" s="339"/>
      <c r="H571" s="339"/>
      <c r="I571" s="339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  <c r="BE571" s="93"/>
      <c r="BF571" s="93"/>
      <c r="BG571" s="93"/>
      <c r="BH571" s="93"/>
      <c r="BI571" s="93"/>
      <c r="BJ571" s="93"/>
      <c r="BK571" s="93"/>
      <c r="BL571" s="93"/>
      <c r="BM571" s="93"/>
      <c r="BN571" s="93"/>
      <c r="BO571" s="93"/>
      <c r="BP571" s="93"/>
      <c r="BQ571" s="93"/>
      <c r="BR571" s="93"/>
      <c r="BS571" s="93"/>
      <c r="BT571" s="93"/>
      <c r="BU571" s="93"/>
    </row>
    <row r="572" spans="1:73" ht="47.25" x14ac:dyDescent="0.2">
      <c r="A572" s="167">
        <v>1</v>
      </c>
      <c r="B572" s="178" t="s">
        <v>435</v>
      </c>
      <c r="C572" s="167" t="s">
        <v>16</v>
      </c>
      <c r="D572" s="167" t="s">
        <v>17</v>
      </c>
      <c r="E572" s="167">
        <v>80</v>
      </c>
      <c r="F572" s="167">
        <v>80</v>
      </c>
      <c r="G572" s="167">
        <v>80</v>
      </c>
      <c r="H572" s="240">
        <f>G572/F572*100-100</f>
        <v>0</v>
      </c>
      <c r="I572" s="4"/>
    </row>
    <row r="573" spans="1:73" ht="35.25" customHeight="1" x14ac:dyDescent="0.2">
      <c r="A573" s="165" t="s">
        <v>436</v>
      </c>
      <c r="B573" s="340" t="s">
        <v>437</v>
      </c>
      <c r="C573" s="340"/>
      <c r="D573" s="340"/>
      <c r="E573" s="340"/>
      <c r="F573" s="340"/>
      <c r="G573" s="340"/>
      <c r="H573" s="340"/>
      <c r="I573" s="340"/>
    </row>
    <row r="574" spans="1:73" ht="31.5" x14ac:dyDescent="0.2">
      <c r="A574" s="139" t="s">
        <v>14</v>
      </c>
      <c r="B574" s="197" t="s">
        <v>438</v>
      </c>
      <c r="C574" s="167" t="s">
        <v>16</v>
      </c>
      <c r="D574" s="174" t="s">
        <v>21</v>
      </c>
      <c r="E574" s="174">
        <v>7</v>
      </c>
      <c r="F574" s="174">
        <v>5</v>
      </c>
      <c r="G574" s="174">
        <v>3</v>
      </c>
      <c r="H574" s="241">
        <f>G574/F574*100-100</f>
        <v>-40</v>
      </c>
      <c r="I574" s="4" t="s">
        <v>1395</v>
      </c>
    </row>
    <row r="575" spans="1:73" ht="37.5" customHeight="1" x14ac:dyDescent="0.2">
      <c r="A575" s="163" t="s">
        <v>439</v>
      </c>
      <c r="B575" s="339" t="s">
        <v>440</v>
      </c>
      <c r="C575" s="339"/>
      <c r="D575" s="339"/>
      <c r="E575" s="339"/>
      <c r="F575" s="339"/>
      <c r="G575" s="339"/>
      <c r="H575" s="339"/>
      <c r="I575" s="339"/>
    </row>
    <row r="576" spans="1:73" ht="36" customHeight="1" x14ac:dyDescent="0.2">
      <c r="A576" s="173" t="s">
        <v>14</v>
      </c>
      <c r="B576" s="178" t="s">
        <v>1123</v>
      </c>
      <c r="C576" s="167" t="s">
        <v>16</v>
      </c>
      <c r="D576" s="167" t="s">
        <v>17</v>
      </c>
      <c r="E576" s="167">
        <v>22.2</v>
      </c>
      <c r="F576" s="167">
        <v>25</v>
      </c>
      <c r="G576" s="167">
        <v>13.1</v>
      </c>
      <c r="H576" s="240">
        <f>G576/F576*100-100</f>
        <v>-47.599999999999994</v>
      </c>
      <c r="I576" s="4" t="s">
        <v>1394</v>
      </c>
    </row>
    <row r="577" spans="1:73" ht="94.5" x14ac:dyDescent="0.2">
      <c r="A577" s="173" t="s">
        <v>18</v>
      </c>
      <c r="B577" s="178" t="s">
        <v>441</v>
      </c>
      <c r="C577" s="167" t="s">
        <v>16</v>
      </c>
      <c r="D577" s="167" t="s">
        <v>17</v>
      </c>
      <c r="E577" s="167">
        <v>100</v>
      </c>
      <c r="F577" s="167">
        <v>100</v>
      </c>
      <c r="G577" s="167">
        <v>100</v>
      </c>
      <c r="H577" s="240">
        <f>G577/F577*100-100</f>
        <v>0</v>
      </c>
      <c r="I577" s="36"/>
    </row>
    <row r="578" spans="1:73" x14ac:dyDescent="0.2">
      <c r="A578" s="165" t="s">
        <v>442</v>
      </c>
      <c r="B578" s="340" t="s">
        <v>443</v>
      </c>
      <c r="C578" s="340"/>
      <c r="D578" s="340"/>
      <c r="E578" s="340"/>
      <c r="F578" s="340"/>
      <c r="G578" s="340"/>
      <c r="H578" s="340"/>
      <c r="I578" s="340"/>
    </row>
    <row r="579" spans="1:73" x14ac:dyDescent="0.2">
      <c r="A579" s="167">
        <v>1</v>
      </c>
      <c r="B579" s="178" t="s">
        <v>1126</v>
      </c>
      <c r="C579" s="167" t="s">
        <v>16</v>
      </c>
      <c r="D579" s="167" t="s">
        <v>444</v>
      </c>
      <c r="E579" s="167">
        <v>2606</v>
      </c>
      <c r="F579" s="167">
        <v>1872</v>
      </c>
      <c r="G579" s="167">
        <v>1312</v>
      </c>
      <c r="H579" s="240">
        <f>G579/F579*100-100</f>
        <v>-29.914529914529922</v>
      </c>
      <c r="I579" s="4" t="s">
        <v>1394</v>
      </c>
    </row>
    <row r="580" spans="1:73" x14ac:dyDescent="0.2">
      <c r="A580" s="167">
        <v>2</v>
      </c>
      <c r="B580" s="178" t="s">
        <v>445</v>
      </c>
      <c r="C580" s="167" t="s">
        <v>16</v>
      </c>
      <c r="D580" s="167" t="s">
        <v>856</v>
      </c>
      <c r="E580" s="167">
        <v>103.3</v>
      </c>
      <c r="F580" s="167">
        <v>103</v>
      </c>
      <c r="G580" s="167">
        <v>52</v>
      </c>
      <c r="H580" s="240">
        <f>G580/F580*100-100</f>
        <v>-49.514563106796118</v>
      </c>
      <c r="I580" s="4" t="s">
        <v>1394</v>
      </c>
    </row>
    <row r="581" spans="1:73" ht="15.75" customHeight="1" x14ac:dyDescent="0.2">
      <c r="A581" s="165" t="s">
        <v>447</v>
      </c>
      <c r="B581" s="340" t="s">
        <v>448</v>
      </c>
      <c r="C581" s="340"/>
      <c r="D581" s="340"/>
      <c r="E581" s="340"/>
      <c r="F581" s="340"/>
      <c r="G581" s="340"/>
      <c r="H581" s="340"/>
      <c r="I581" s="340"/>
    </row>
    <row r="582" spans="1:73" ht="50.25" customHeight="1" x14ac:dyDescent="0.2">
      <c r="A582" s="167">
        <v>1</v>
      </c>
      <c r="B582" s="178" t="s">
        <v>449</v>
      </c>
      <c r="C582" s="167" t="s">
        <v>16</v>
      </c>
      <c r="D582" s="167" t="s">
        <v>446</v>
      </c>
      <c r="E582" s="167">
        <v>41.4</v>
      </c>
      <c r="F582" s="167">
        <v>39</v>
      </c>
      <c r="G582" s="167">
        <v>24.5</v>
      </c>
      <c r="H582" s="240">
        <f>G582/F582*100-100</f>
        <v>-37.179487179487182</v>
      </c>
      <c r="I582" s="4" t="s">
        <v>1394</v>
      </c>
    </row>
    <row r="583" spans="1:73" ht="76.5" customHeight="1" x14ac:dyDescent="0.2">
      <c r="A583" s="167">
        <v>2</v>
      </c>
      <c r="B583" s="178" t="s">
        <v>450</v>
      </c>
      <c r="C583" s="167" t="s">
        <v>16</v>
      </c>
      <c r="D583" s="167" t="s">
        <v>444</v>
      </c>
      <c r="E583" s="167">
        <v>90</v>
      </c>
      <c r="F583" s="167">
        <v>90</v>
      </c>
      <c r="G583" s="167">
        <v>43</v>
      </c>
      <c r="H583" s="240">
        <f>G583/F583*100-100</f>
        <v>-52.222222222222221</v>
      </c>
      <c r="I583" s="4" t="s">
        <v>1394</v>
      </c>
    </row>
    <row r="584" spans="1:73" ht="63" customHeight="1" x14ac:dyDescent="0.2">
      <c r="A584" s="167">
        <v>3</v>
      </c>
      <c r="B584" s="178" t="s">
        <v>1136</v>
      </c>
      <c r="C584" s="167" t="s">
        <v>16</v>
      </c>
      <c r="D584" s="167" t="s">
        <v>444</v>
      </c>
      <c r="E584" s="167">
        <v>91</v>
      </c>
      <c r="F584" s="167">
        <v>87</v>
      </c>
      <c r="G584" s="167">
        <v>41</v>
      </c>
      <c r="H584" s="240">
        <f>G584/F584*100-100</f>
        <v>-52.873563218390807</v>
      </c>
      <c r="I584" s="4" t="s">
        <v>1394</v>
      </c>
    </row>
    <row r="585" spans="1:73" ht="15.75" customHeight="1" x14ac:dyDescent="0.2">
      <c r="A585" s="163" t="s">
        <v>451</v>
      </c>
      <c r="B585" s="339" t="s">
        <v>452</v>
      </c>
      <c r="C585" s="339"/>
      <c r="D585" s="339"/>
      <c r="E585" s="339"/>
      <c r="F585" s="339"/>
      <c r="G585" s="339"/>
      <c r="H585" s="339"/>
      <c r="I585" s="339"/>
    </row>
    <row r="586" spans="1:73" ht="47.25" x14ac:dyDescent="0.2">
      <c r="A586" s="175">
        <v>1</v>
      </c>
      <c r="B586" s="27" t="s">
        <v>1125</v>
      </c>
      <c r="C586" s="175" t="s">
        <v>16</v>
      </c>
      <c r="D586" s="175" t="s">
        <v>17</v>
      </c>
      <c r="E586" s="175">
        <v>60</v>
      </c>
      <c r="F586" s="175">
        <v>48</v>
      </c>
      <c r="G586" s="175">
        <v>5</v>
      </c>
      <c r="H586" s="28">
        <f>G586/F586*100-100</f>
        <v>-89.583333333333329</v>
      </c>
      <c r="I586" s="4" t="s">
        <v>1394</v>
      </c>
    </row>
    <row r="587" spans="1:73" ht="15.75" customHeight="1" x14ac:dyDescent="0.2">
      <c r="A587" s="165" t="s">
        <v>453</v>
      </c>
      <c r="B587" s="340" t="s">
        <v>454</v>
      </c>
      <c r="C587" s="340"/>
      <c r="D587" s="340"/>
      <c r="E587" s="340"/>
      <c r="F587" s="340"/>
      <c r="G587" s="340"/>
      <c r="H587" s="340"/>
      <c r="I587" s="340"/>
    </row>
    <row r="588" spans="1:73" ht="47.25" x14ac:dyDescent="0.2">
      <c r="A588" s="167">
        <v>1</v>
      </c>
      <c r="B588" s="178" t="s">
        <v>1137</v>
      </c>
      <c r="C588" s="167"/>
      <c r="D588" s="167" t="s">
        <v>21</v>
      </c>
      <c r="E588" s="167">
        <v>1</v>
      </c>
      <c r="F588" s="167">
        <v>1</v>
      </c>
      <c r="G588" s="167">
        <v>0</v>
      </c>
      <c r="H588" s="240">
        <f>G588/F588*100-100</f>
        <v>-100</v>
      </c>
      <c r="I588" s="4" t="s">
        <v>1395</v>
      </c>
    </row>
    <row r="589" spans="1:73" s="62" customFormat="1" ht="29.25" customHeight="1" x14ac:dyDescent="0.2">
      <c r="A589" s="327" t="s">
        <v>455</v>
      </c>
      <c r="B589" s="346" t="s">
        <v>456</v>
      </c>
      <c r="C589" s="346"/>
      <c r="D589" s="346"/>
      <c r="E589" s="346"/>
      <c r="F589" s="346"/>
      <c r="G589" s="346"/>
      <c r="H589" s="346"/>
      <c r="I589" s="346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</row>
    <row r="590" spans="1:73" s="66" customFormat="1" ht="36" customHeight="1" x14ac:dyDescent="0.2">
      <c r="A590" s="127" t="s">
        <v>14</v>
      </c>
      <c r="B590" s="27" t="s">
        <v>1138</v>
      </c>
      <c r="C590" s="175" t="s">
        <v>16</v>
      </c>
      <c r="D590" s="175" t="s">
        <v>21</v>
      </c>
      <c r="E590" s="175">
        <v>9981</v>
      </c>
      <c r="F590" s="175">
        <v>9950</v>
      </c>
      <c r="G590" s="175">
        <f>G596</f>
        <v>9981</v>
      </c>
      <c r="H590" s="28">
        <f>G590/F590*100-100</f>
        <v>0.31155778894471098</v>
      </c>
      <c r="I590" s="27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  <c r="AC590" s="96"/>
      <c r="AD590" s="96"/>
      <c r="AE590" s="96"/>
      <c r="AF590" s="96"/>
      <c r="AG590" s="96"/>
      <c r="AH590" s="96"/>
      <c r="AI590" s="96"/>
      <c r="AJ590" s="96"/>
      <c r="AK590" s="96"/>
      <c r="AL590" s="96"/>
      <c r="AM590" s="96"/>
      <c r="AN590" s="96"/>
      <c r="AO590" s="96"/>
      <c r="AP590" s="96"/>
      <c r="AQ590" s="96"/>
      <c r="AR590" s="96"/>
      <c r="AS590" s="96"/>
      <c r="AT590" s="96"/>
      <c r="AU590" s="96"/>
      <c r="AV590" s="96"/>
      <c r="AW590" s="96"/>
      <c r="AX590" s="96"/>
      <c r="AY590" s="96"/>
      <c r="AZ590" s="96"/>
      <c r="BA590" s="96"/>
      <c r="BB590" s="96"/>
      <c r="BC590" s="96"/>
      <c r="BD590" s="96"/>
      <c r="BE590" s="96"/>
      <c r="BF590" s="96"/>
      <c r="BG590" s="96"/>
      <c r="BH590" s="96"/>
      <c r="BI590" s="96"/>
      <c r="BJ590" s="96"/>
      <c r="BK590" s="96"/>
      <c r="BL590" s="96"/>
      <c r="BM590" s="96"/>
      <c r="BN590" s="96"/>
      <c r="BO590" s="96"/>
      <c r="BP590" s="96"/>
      <c r="BQ590" s="96"/>
      <c r="BR590" s="96"/>
      <c r="BS590" s="96"/>
      <c r="BT590" s="96"/>
      <c r="BU590" s="96"/>
    </row>
    <row r="591" spans="1:73" s="66" customFormat="1" x14ac:dyDescent="0.2">
      <c r="A591" s="127" t="s">
        <v>18</v>
      </c>
      <c r="B591" s="27" t="s">
        <v>458</v>
      </c>
      <c r="C591" s="175" t="s">
        <v>16</v>
      </c>
      <c r="D591" s="175" t="s">
        <v>459</v>
      </c>
      <c r="E591" s="175">
        <v>703</v>
      </c>
      <c r="F591" s="175">
        <v>658.3</v>
      </c>
      <c r="G591" s="175">
        <f>G608</f>
        <v>699</v>
      </c>
      <c r="H591" s="28">
        <f>G591/F591*100-100</f>
        <v>6.1825915236214541</v>
      </c>
      <c r="I591" s="175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  <c r="AC591" s="96"/>
      <c r="AD591" s="96"/>
      <c r="AE591" s="96"/>
      <c r="AF591" s="96"/>
      <c r="AG591" s="96"/>
      <c r="AH591" s="96"/>
      <c r="AI591" s="96"/>
      <c r="AJ591" s="96"/>
      <c r="AK591" s="96"/>
      <c r="AL591" s="96"/>
      <c r="AM591" s="96"/>
      <c r="AN591" s="96"/>
      <c r="AO591" s="96"/>
      <c r="AP591" s="96"/>
      <c r="AQ591" s="96"/>
      <c r="AR591" s="96"/>
      <c r="AS591" s="96"/>
      <c r="AT591" s="96"/>
      <c r="AU591" s="96"/>
      <c r="AV591" s="96"/>
      <c r="AW591" s="96"/>
      <c r="AX591" s="96"/>
      <c r="AY591" s="96"/>
      <c r="AZ591" s="96"/>
      <c r="BA591" s="96"/>
      <c r="BB591" s="96"/>
      <c r="BC591" s="96"/>
      <c r="BD591" s="96"/>
      <c r="BE591" s="96"/>
      <c r="BF591" s="96"/>
      <c r="BG591" s="96"/>
      <c r="BH591" s="96"/>
      <c r="BI591" s="96"/>
      <c r="BJ591" s="96"/>
      <c r="BK591" s="96"/>
      <c r="BL591" s="96"/>
      <c r="BM591" s="96"/>
      <c r="BN591" s="96"/>
      <c r="BO591" s="96"/>
      <c r="BP591" s="96"/>
      <c r="BQ591" s="96"/>
      <c r="BR591" s="96"/>
      <c r="BS591" s="96"/>
      <c r="BT591" s="96"/>
      <c r="BU591" s="96"/>
    </row>
    <row r="592" spans="1:73" s="66" customFormat="1" ht="31.5" x14ac:dyDescent="0.2">
      <c r="A592" s="127" t="s">
        <v>22</v>
      </c>
      <c r="B592" s="328" t="s">
        <v>1457</v>
      </c>
      <c r="C592" s="175" t="s">
        <v>16</v>
      </c>
      <c r="D592" s="175" t="s">
        <v>17</v>
      </c>
      <c r="E592" s="175">
        <v>29.7</v>
      </c>
      <c r="F592" s="175">
        <v>29.6</v>
      </c>
      <c r="G592" s="175">
        <f>G617</f>
        <v>29.8</v>
      </c>
      <c r="H592" s="28">
        <f>G592/F592*100-100</f>
        <v>0.67567567567567721</v>
      </c>
      <c r="I592" s="175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  <c r="AC592" s="96"/>
      <c r="AD592" s="96"/>
      <c r="AE592" s="96"/>
      <c r="AF592" s="96"/>
      <c r="AG592" s="96"/>
      <c r="AH592" s="96"/>
      <c r="AI592" s="96"/>
      <c r="AJ592" s="96"/>
      <c r="AK592" s="96"/>
      <c r="AL592" s="96"/>
      <c r="AM592" s="96"/>
      <c r="AN592" s="96"/>
      <c r="AO592" s="96"/>
      <c r="AP592" s="96"/>
      <c r="AQ592" s="96"/>
      <c r="AR592" s="96"/>
      <c r="AS592" s="96"/>
      <c r="AT592" s="96"/>
      <c r="AU592" s="96"/>
      <c r="AV592" s="96"/>
      <c r="AW592" s="96"/>
      <c r="AX592" s="96"/>
      <c r="AY592" s="96"/>
      <c r="AZ592" s="96"/>
      <c r="BA592" s="96"/>
      <c r="BB592" s="96"/>
      <c r="BC592" s="96"/>
      <c r="BD592" s="96"/>
      <c r="BE592" s="96"/>
      <c r="BF592" s="96"/>
      <c r="BG592" s="96"/>
      <c r="BH592" s="96"/>
      <c r="BI592" s="96"/>
      <c r="BJ592" s="96"/>
      <c r="BK592" s="96"/>
      <c r="BL592" s="96"/>
      <c r="BM592" s="96"/>
      <c r="BN592" s="96"/>
      <c r="BO592" s="96"/>
      <c r="BP592" s="96"/>
      <c r="BQ592" s="96"/>
      <c r="BR592" s="96"/>
      <c r="BS592" s="96"/>
      <c r="BT592" s="96"/>
      <c r="BU592" s="96"/>
    </row>
    <row r="593" spans="1:73" s="66" customFormat="1" x14ac:dyDescent="0.2">
      <c r="A593" s="163" t="s">
        <v>460</v>
      </c>
      <c r="B593" s="339" t="s">
        <v>461</v>
      </c>
      <c r="C593" s="339"/>
      <c r="D593" s="339"/>
      <c r="E593" s="339"/>
      <c r="F593" s="339"/>
      <c r="G593" s="339"/>
      <c r="H593" s="339"/>
      <c r="I593" s="339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  <c r="AC593" s="96"/>
      <c r="AD593" s="96"/>
      <c r="AE593" s="96"/>
      <c r="AF593" s="96"/>
      <c r="AG593" s="96"/>
      <c r="AH593" s="96"/>
      <c r="AI593" s="96"/>
      <c r="AJ593" s="96"/>
      <c r="AK593" s="96"/>
      <c r="AL593" s="96"/>
      <c r="AM593" s="96"/>
      <c r="AN593" s="96"/>
      <c r="AO593" s="96"/>
      <c r="AP593" s="96"/>
      <c r="AQ593" s="96"/>
      <c r="AR593" s="96"/>
      <c r="AS593" s="96"/>
      <c r="AT593" s="96"/>
      <c r="AU593" s="96"/>
      <c r="AV593" s="96"/>
      <c r="AW593" s="96"/>
      <c r="AX593" s="96"/>
      <c r="AY593" s="96"/>
      <c r="AZ593" s="96"/>
      <c r="BA593" s="96"/>
      <c r="BB593" s="96"/>
      <c r="BC593" s="96"/>
      <c r="BD593" s="96"/>
      <c r="BE593" s="96"/>
      <c r="BF593" s="96"/>
      <c r="BG593" s="96"/>
      <c r="BH593" s="96"/>
      <c r="BI593" s="96"/>
      <c r="BJ593" s="96"/>
      <c r="BK593" s="96"/>
      <c r="BL593" s="96"/>
      <c r="BM593" s="96"/>
      <c r="BN593" s="96"/>
      <c r="BO593" s="96"/>
      <c r="BP593" s="96"/>
      <c r="BQ593" s="96"/>
      <c r="BR593" s="96"/>
      <c r="BS593" s="96"/>
      <c r="BT593" s="96"/>
      <c r="BU593" s="96"/>
    </row>
    <row r="594" spans="1:73" s="66" customFormat="1" x14ac:dyDescent="0.2">
      <c r="A594" s="127" t="s">
        <v>14</v>
      </c>
      <c r="B594" s="27" t="s">
        <v>462</v>
      </c>
      <c r="C594" s="175" t="s">
        <v>16</v>
      </c>
      <c r="D594" s="175" t="s">
        <v>463</v>
      </c>
      <c r="E594" s="175">
        <v>452</v>
      </c>
      <c r="F594" s="175">
        <v>471.3</v>
      </c>
      <c r="G594" s="175">
        <v>235.8</v>
      </c>
      <c r="H594" s="28">
        <f>G594/F594*100-100</f>
        <v>-49.968173138128577</v>
      </c>
      <c r="I594" s="175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  <c r="AC594" s="96"/>
      <c r="AD594" s="96"/>
      <c r="AE594" s="96"/>
      <c r="AF594" s="96"/>
      <c r="AG594" s="96"/>
      <c r="AH594" s="96"/>
      <c r="AI594" s="96"/>
      <c r="AJ594" s="96"/>
      <c r="AK594" s="96"/>
      <c r="AL594" s="96"/>
      <c r="AM594" s="96"/>
      <c r="AN594" s="96"/>
      <c r="AO594" s="96"/>
      <c r="AP594" s="96"/>
      <c r="AQ594" s="96"/>
      <c r="AR594" s="96"/>
      <c r="AS594" s="96"/>
      <c r="AT594" s="96"/>
      <c r="AU594" s="96"/>
      <c r="AV594" s="96"/>
      <c r="AW594" s="96"/>
      <c r="AX594" s="96"/>
      <c r="AY594" s="96"/>
      <c r="AZ594" s="96"/>
      <c r="BA594" s="96"/>
      <c r="BB594" s="96"/>
      <c r="BC594" s="96"/>
      <c r="BD594" s="96"/>
      <c r="BE594" s="96"/>
      <c r="BF594" s="96"/>
      <c r="BG594" s="96"/>
      <c r="BH594" s="96"/>
      <c r="BI594" s="96"/>
      <c r="BJ594" s="96"/>
      <c r="BK594" s="96"/>
      <c r="BL594" s="96"/>
      <c r="BM594" s="96"/>
      <c r="BN594" s="96"/>
      <c r="BO594" s="96"/>
      <c r="BP594" s="96"/>
      <c r="BQ594" s="96"/>
      <c r="BR594" s="96"/>
      <c r="BS594" s="96"/>
      <c r="BT594" s="96"/>
      <c r="BU594" s="96"/>
    </row>
    <row r="595" spans="1:73" s="66" customFormat="1" x14ac:dyDescent="0.2">
      <c r="A595" s="127" t="s">
        <v>18</v>
      </c>
      <c r="B595" s="27" t="s">
        <v>464</v>
      </c>
      <c r="C595" s="175" t="s">
        <v>16</v>
      </c>
      <c r="D595" s="175" t="s">
        <v>465</v>
      </c>
      <c r="E595" s="175">
        <v>3.8</v>
      </c>
      <c r="F595" s="28">
        <v>4</v>
      </c>
      <c r="G595" s="28">
        <v>2</v>
      </c>
      <c r="H595" s="28">
        <f>G595/F595*100-100</f>
        <v>-50</v>
      </c>
      <c r="I595" s="175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  <c r="AC595" s="96"/>
      <c r="AD595" s="96"/>
      <c r="AE595" s="96"/>
      <c r="AF595" s="96"/>
      <c r="AG595" s="96"/>
      <c r="AH595" s="96"/>
      <c r="AI595" s="96"/>
      <c r="AJ595" s="96"/>
      <c r="AK595" s="96"/>
      <c r="AL595" s="96"/>
      <c r="AM595" s="96"/>
      <c r="AN595" s="96"/>
      <c r="AO595" s="96"/>
      <c r="AP595" s="96"/>
      <c r="AQ595" s="96"/>
      <c r="AR595" s="96"/>
      <c r="AS595" s="96"/>
      <c r="AT595" s="96"/>
      <c r="AU595" s="96"/>
      <c r="AV595" s="96"/>
      <c r="AW595" s="96"/>
      <c r="AX595" s="96"/>
      <c r="AY595" s="96"/>
      <c r="AZ595" s="96"/>
      <c r="BA595" s="96"/>
      <c r="BB595" s="96"/>
      <c r="BC595" s="96"/>
      <c r="BD595" s="96"/>
      <c r="BE595" s="96"/>
      <c r="BF595" s="96"/>
      <c r="BG595" s="96"/>
      <c r="BH595" s="96"/>
      <c r="BI595" s="96"/>
      <c r="BJ595" s="96"/>
      <c r="BK595" s="96"/>
      <c r="BL595" s="96"/>
      <c r="BM595" s="96"/>
      <c r="BN595" s="96"/>
      <c r="BO595" s="96"/>
      <c r="BP595" s="96"/>
      <c r="BQ595" s="96"/>
      <c r="BR595" s="96"/>
      <c r="BS595" s="96"/>
      <c r="BT595" s="96"/>
      <c r="BU595" s="96"/>
    </row>
    <row r="596" spans="1:73" s="66" customFormat="1" ht="31.5" x14ac:dyDescent="0.2">
      <c r="A596" s="127" t="s">
        <v>22</v>
      </c>
      <c r="B596" s="27" t="s">
        <v>457</v>
      </c>
      <c r="C596" s="175" t="s">
        <v>16</v>
      </c>
      <c r="D596" s="175" t="s">
        <v>21</v>
      </c>
      <c r="E596" s="175">
        <v>9981</v>
      </c>
      <c r="F596" s="175">
        <v>9950</v>
      </c>
      <c r="G596" s="175">
        <v>9981</v>
      </c>
      <c r="H596" s="28">
        <f>G596/F596*100-100</f>
        <v>0.31155778894471098</v>
      </c>
      <c r="I596" s="175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  <c r="AC596" s="96"/>
      <c r="AD596" s="96"/>
      <c r="AE596" s="96"/>
      <c r="AF596" s="96"/>
      <c r="AG596" s="96"/>
      <c r="AH596" s="96"/>
      <c r="AI596" s="96"/>
      <c r="AJ596" s="96"/>
      <c r="AK596" s="96"/>
      <c r="AL596" s="96"/>
      <c r="AM596" s="96"/>
      <c r="AN596" s="96"/>
      <c r="AO596" s="96"/>
      <c r="AP596" s="96"/>
      <c r="AQ596" s="96"/>
      <c r="AR596" s="96"/>
      <c r="AS596" s="96"/>
      <c r="AT596" s="96"/>
      <c r="AU596" s="96"/>
      <c r="AV596" s="96"/>
      <c r="AW596" s="96"/>
      <c r="AX596" s="96"/>
      <c r="AY596" s="96"/>
      <c r="AZ596" s="96"/>
      <c r="BA596" s="96"/>
      <c r="BB596" s="96"/>
      <c r="BC596" s="96"/>
      <c r="BD596" s="96"/>
      <c r="BE596" s="96"/>
      <c r="BF596" s="96"/>
      <c r="BG596" s="96"/>
      <c r="BH596" s="96"/>
      <c r="BI596" s="96"/>
      <c r="BJ596" s="96"/>
      <c r="BK596" s="96"/>
      <c r="BL596" s="96"/>
      <c r="BM596" s="96"/>
      <c r="BN596" s="96"/>
      <c r="BO596" s="96"/>
      <c r="BP596" s="96"/>
      <c r="BQ596" s="96"/>
      <c r="BR596" s="96"/>
      <c r="BS596" s="96"/>
      <c r="BT596" s="96"/>
      <c r="BU596" s="96"/>
    </row>
    <row r="597" spans="1:73" s="66" customFormat="1" ht="31.5" x14ac:dyDescent="0.2">
      <c r="A597" s="127" t="s">
        <v>466</v>
      </c>
      <c r="B597" s="27" t="s">
        <v>467</v>
      </c>
      <c r="C597" s="175" t="s">
        <v>16</v>
      </c>
      <c r="D597" s="175" t="s">
        <v>21</v>
      </c>
      <c r="E597" s="175">
        <v>84.1</v>
      </c>
      <c r="F597" s="175">
        <v>83</v>
      </c>
      <c r="G597" s="175">
        <v>82.8</v>
      </c>
      <c r="H597" s="28">
        <f>G597/F597*100-100</f>
        <v>-0.24096385542169685</v>
      </c>
      <c r="I597" s="175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  <c r="AC597" s="96"/>
      <c r="AD597" s="96"/>
      <c r="AE597" s="96"/>
      <c r="AF597" s="96"/>
      <c r="AG597" s="96"/>
      <c r="AH597" s="96"/>
      <c r="AI597" s="96"/>
      <c r="AJ597" s="96"/>
      <c r="AK597" s="96"/>
      <c r="AL597" s="96"/>
      <c r="AM597" s="96"/>
      <c r="AN597" s="96"/>
      <c r="AO597" s="96"/>
      <c r="AP597" s="96"/>
      <c r="AQ597" s="96"/>
      <c r="AR597" s="96"/>
      <c r="AS597" s="96"/>
      <c r="AT597" s="96"/>
      <c r="AU597" s="96"/>
      <c r="AV597" s="96"/>
      <c r="AW597" s="96"/>
      <c r="AX597" s="96"/>
      <c r="AY597" s="96"/>
      <c r="AZ597" s="96"/>
      <c r="BA597" s="96"/>
      <c r="BB597" s="96"/>
      <c r="BC597" s="96"/>
      <c r="BD597" s="96"/>
      <c r="BE597" s="96"/>
      <c r="BF597" s="96"/>
      <c r="BG597" s="96"/>
      <c r="BH597" s="96"/>
      <c r="BI597" s="96"/>
      <c r="BJ597" s="96"/>
      <c r="BK597" s="96"/>
      <c r="BL597" s="96"/>
      <c r="BM597" s="96"/>
      <c r="BN597" s="96"/>
      <c r="BO597" s="96"/>
      <c r="BP597" s="96"/>
      <c r="BQ597" s="96"/>
      <c r="BR597" s="96"/>
      <c r="BS597" s="96"/>
      <c r="BT597" s="96"/>
      <c r="BU597" s="96"/>
    </row>
    <row r="598" spans="1:73" s="66" customFormat="1" x14ac:dyDescent="0.2">
      <c r="A598" s="130" t="s">
        <v>468</v>
      </c>
      <c r="B598" s="341" t="s">
        <v>104</v>
      </c>
      <c r="C598" s="341"/>
      <c r="D598" s="341"/>
      <c r="E598" s="341"/>
      <c r="F598" s="341"/>
      <c r="G598" s="341"/>
      <c r="H598" s="341"/>
      <c r="I598" s="341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  <c r="AC598" s="96"/>
      <c r="AD598" s="96"/>
      <c r="AE598" s="96"/>
      <c r="AF598" s="96"/>
      <c r="AG598" s="96"/>
      <c r="AH598" s="96"/>
      <c r="AI598" s="96"/>
      <c r="AJ598" s="96"/>
      <c r="AK598" s="96"/>
      <c r="AL598" s="96"/>
      <c r="AM598" s="96"/>
      <c r="AN598" s="96"/>
      <c r="AO598" s="96"/>
      <c r="AP598" s="96"/>
      <c r="AQ598" s="96"/>
      <c r="AR598" s="96"/>
      <c r="AS598" s="96"/>
      <c r="AT598" s="96"/>
      <c r="AU598" s="96"/>
      <c r="AV598" s="96"/>
      <c r="AW598" s="96"/>
      <c r="AX598" s="96"/>
      <c r="AY598" s="96"/>
      <c r="AZ598" s="96"/>
      <c r="BA598" s="96"/>
      <c r="BB598" s="96"/>
      <c r="BC598" s="96"/>
      <c r="BD598" s="96"/>
      <c r="BE598" s="96"/>
      <c r="BF598" s="96"/>
      <c r="BG598" s="96"/>
      <c r="BH598" s="96"/>
      <c r="BI598" s="96"/>
      <c r="BJ598" s="96"/>
      <c r="BK598" s="96"/>
      <c r="BL598" s="96"/>
      <c r="BM598" s="96"/>
      <c r="BN598" s="96"/>
      <c r="BO598" s="96"/>
      <c r="BP598" s="96"/>
      <c r="BQ598" s="96"/>
      <c r="BR598" s="96"/>
      <c r="BS598" s="96"/>
      <c r="BT598" s="96"/>
      <c r="BU598" s="96"/>
    </row>
    <row r="599" spans="1:73" s="66" customFormat="1" x14ac:dyDescent="0.2">
      <c r="A599" s="127" t="s">
        <v>14</v>
      </c>
      <c r="B599" s="27" t="s">
        <v>469</v>
      </c>
      <c r="C599" s="175" t="s">
        <v>16</v>
      </c>
      <c r="D599" s="175" t="s">
        <v>54</v>
      </c>
      <c r="E599" s="175">
        <v>43</v>
      </c>
      <c r="F599" s="175">
        <v>45</v>
      </c>
      <c r="G599" s="175">
        <v>0</v>
      </c>
      <c r="H599" s="28">
        <f>G599/F599*100-100</f>
        <v>-100</v>
      </c>
      <c r="I599" s="27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  <c r="AC599" s="96"/>
      <c r="AD599" s="96"/>
      <c r="AE599" s="96"/>
      <c r="AF599" s="96"/>
      <c r="AG599" s="96"/>
      <c r="AH599" s="96"/>
      <c r="AI599" s="96"/>
      <c r="AJ599" s="96"/>
      <c r="AK599" s="96"/>
      <c r="AL599" s="96"/>
      <c r="AM599" s="96"/>
      <c r="AN599" s="96"/>
      <c r="AO599" s="96"/>
      <c r="AP599" s="96"/>
      <c r="AQ599" s="96"/>
      <c r="AR599" s="96"/>
      <c r="AS599" s="96"/>
      <c r="AT599" s="96"/>
      <c r="AU599" s="96"/>
      <c r="AV599" s="96"/>
      <c r="AW599" s="96"/>
      <c r="AX599" s="96"/>
      <c r="AY599" s="96"/>
      <c r="AZ599" s="96"/>
      <c r="BA599" s="96"/>
      <c r="BB599" s="96"/>
      <c r="BC599" s="96"/>
      <c r="BD599" s="96"/>
      <c r="BE599" s="96"/>
      <c r="BF599" s="96"/>
      <c r="BG599" s="96"/>
      <c r="BH599" s="96"/>
      <c r="BI599" s="96"/>
      <c r="BJ599" s="96"/>
      <c r="BK599" s="96"/>
      <c r="BL599" s="96"/>
      <c r="BM599" s="96"/>
      <c r="BN599" s="96"/>
      <c r="BO599" s="96"/>
      <c r="BP599" s="96"/>
      <c r="BQ599" s="96"/>
      <c r="BR599" s="96"/>
      <c r="BS599" s="96"/>
      <c r="BT599" s="96"/>
      <c r="BU599" s="96"/>
    </row>
    <row r="600" spans="1:73" s="66" customFormat="1" ht="36.75" customHeight="1" x14ac:dyDescent="0.2">
      <c r="A600" s="127" t="s">
        <v>18</v>
      </c>
      <c r="B600" s="27" t="s">
        <v>470</v>
      </c>
      <c r="C600" s="175" t="s">
        <v>16</v>
      </c>
      <c r="D600" s="175" t="s">
        <v>21</v>
      </c>
      <c r="E600" s="175">
        <v>11</v>
      </c>
      <c r="F600" s="175">
        <v>12</v>
      </c>
      <c r="G600" s="175">
        <v>11</v>
      </c>
      <c r="H600" s="28">
        <f>G600/F600*100-100</f>
        <v>-8.3333333333333428</v>
      </c>
      <c r="I600" s="27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  <c r="AC600" s="96"/>
      <c r="AD600" s="96"/>
      <c r="AE600" s="96"/>
      <c r="AF600" s="96"/>
      <c r="AG600" s="96"/>
      <c r="AH600" s="96"/>
      <c r="AI600" s="96"/>
      <c r="AJ600" s="96"/>
      <c r="AK600" s="96"/>
      <c r="AL600" s="96"/>
      <c r="AM600" s="96"/>
      <c r="AN600" s="96"/>
      <c r="AO600" s="96"/>
      <c r="AP600" s="96"/>
      <c r="AQ600" s="96"/>
      <c r="AR600" s="96"/>
      <c r="AS600" s="96"/>
      <c r="AT600" s="96"/>
      <c r="AU600" s="96"/>
      <c r="AV600" s="96"/>
      <c r="AW600" s="96"/>
      <c r="AX600" s="96"/>
      <c r="AY600" s="96"/>
      <c r="AZ600" s="96"/>
      <c r="BA600" s="96"/>
      <c r="BB600" s="96"/>
      <c r="BC600" s="96"/>
      <c r="BD600" s="96"/>
      <c r="BE600" s="96"/>
      <c r="BF600" s="96"/>
      <c r="BG600" s="96"/>
      <c r="BH600" s="96"/>
      <c r="BI600" s="96"/>
      <c r="BJ600" s="96"/>
      <c r="BK600" s="96"/>
      <c r="BL600" s="96"/>
      <c r="BM600" s="96"/>
      <c r="BN600" s="96"/>
      <c r="BO600" s="96"/>
      <c r="BP600" s="96"/>
      <c r="BQ600" s="96"/>
      <c r="BR600" s="96"/>
      <c r="BS600" s="96"/>
      <c r="BT600" s="96"/>
      <c r="BU600" s="96"/>
    </row>
    <row r="601" spans="1:73" s="66" customFormat="1" ht="19.5" customHeight="1" x14ac:dyDescent="0.2">
      <c r="A601" s="130" t="s">
        <v>471</v>
      </c>
      <c r="B601" s="341" t="s">
        <v>472</v>
      </c>
      <c r="C601" s="341"/>
      <c r="D601" s="341"/>
      <c r="E601" s="341"/>
      <c r="F601" s="341"/>
      <c r="G601" s="341"/>
      <c r="H601" s="341"/>
      <c r="I601" s="341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  <c r="AC601" s="96"/>
      <c r="AD601" s="96"/>
      <c r="AE601" s="96"/>
      <c r="AF601" s="96"/>
      <c r="AG601" s="96"/>
      <c r="AH601" s="96"/>
      <c r="AI601" s="96"/>
      <c r="AJ601" s="96"/>
      <c r="AK601" s="96"/>
      <c r="AL601" s="96"/>
      <c r="AM601" s="96"/>
      <c r="AN601" s="96"/>
      <c r="AO601" s="96"/>
      <c r="AP601" s="96"/>
      <c r="AQ601" s="96"/>
      <c r="AR601" s="96"/>
      <c r="AS601" s="96"/>
      <c r="AT601" s="96"/>
      <c r="AU601" s="96"/>
      <c r="AV601" s="96"/>
      <c r="AW601" s="96"/>
      <c r="AX601" s="96"/>
      <c r="AY601" s="96"/>
      <c r="AZ601" s="96"/>
      <c r="BA601" s="96"/>
      <c r="BB601" s="96"/>
      <c r="BC601" s="96"/>
      <c r="BD601" s="96"/>
      <c r="BE601" s="96"/>
      <c r="BF601" s="96"/>
      <c r="BG601" s="96"/>
      <c r="BH601" s="96"/>
      <c r="BI601" s="96"/>
      <c r="BJ601" s="96"/>
      <c r="BK601" s="96"/>
      <c r="BL601" s="96"/>
      <c r="BM601" s="96"/>
      <c r="BN601" s="96"/>
      <c r="BO601" s="96"/>
      <c r="BP601" s="96"/>
      <c r="BQ601" s="96"/>
      <c r="BR601" s="96"/>
      <c r="BS601" s="96"/>
      <c r="BT601" s="96"/>
      <c r="BU601" s="96"/>
    </row>
    <row r="602" spans="1:73" s="66" customFormat="1" x14ac:dyDescent="0.2">
      <c r="A602" s="127" t="s">
        <v>14</v>
      </c>
      <c r="B602" s="27" t="s">
        <v>473</v>
      </c>
      <c r="C602" s="175" t="s">
        <v>16</v>
      </c>
      <c r="D602" s="175" t="s">
        <v>54</v>
      </c>
      <c r="E602" s="175">
        <v>131</v>
      </c>
      <c r="F602" s="175">
        <v>135</v>
      </c>
      <c r="G602" s="175">
        <v>0</v>
      </c>
      <c r="H602" s="28">
        <f>G602/F602*100-100</f>
        <v>-100</v>
      </c>
      <c r="I602" s="175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  <c r="AC602" s="96"/>
      <c r="AD602" s="96"/>
      <c r="AE602" s="96"/>
      <c r="AF602" s="96"/>
      <c r="AG602" s="96"/>
      <c r="AH602" s="96"/>
      <c r="AI602" s="96"/>
      <c r="AJ602" s="96"/>
      <c r="AK602" s="96"/>
      <c r="AL602" s="96"/>
      <c r="AM602" s="96"/>
      <c r="AN602" s="96"/>
      <c r="AO602" s="96"/>
      <c r="AP602" s="96"/>
      <c r="AQ602" s="96"/>
      <c r="AR602" s="96"/>
      <c r="AS602" s="96"/>
      <c r="AT602" s="96"/>
      <c r="AU602" s="96"/>
      <c r="AV602" s="96"/>
      <c r="AW602" s="96"/>
      <c r="AX602" s="96"/>
      <c r="AY602" s="96"/>
      <c r="AZ602" s="96"/>
      <c r="BA602" s="96"/>
      <c r="BB602" s="96"/>
      <c r="BC602" s="96"/>
      <c r="BD602" s="96"/>
      <c r="BE602" s="96"/>
      <c r="BF602" s="96"/>
      <c r="BG602" s="96"/>
      <c r="BH602" s="96"/>
      <c r="BI602" s="96"/>
      <c r="BJ602" s="96"/>
      <c r="BK602" s="96"/>
      <c r="BL602" s="96"/>
      <c r="BM602" s="96"/>
      <c r="BN602" s="96"/>
      <c r="BO602" s="96"/>
      <c r="BP602" s="96"/>
      <c r="BQ602" s="96"/>
      <c r="BR602" s="96"/>
      <c r="BS602" s="96"/>
      <c r="BT602" s="96"/>
      <c r="BU602" s="96"/>
    </row>
    <row r="603" spans="1:73" s="66" customFormat="1" ht="31.5" x14ac:dyDescent="0.2">
      <c r="A603" s="127" t="s">
        <v>18</v>
      </c>
      <c r="B603" s="27" t="s">
        <v>474</v>
      </c>
      <c r="C603" s="175" t="s">
        <v>16</v>
      </c>
      <c r="D603" s="175" t="s">
        <v>21</v>
      </c>
      <c r="E603" s="175">
        <v>13</v>
      </c>
      <c r="F603" s="175">
        <v>15</v>
      </c>
      <c r="G603" s="175">
        <v>13</v>
      </c>
      <c r="H603" s="28">
        <f>G603/F603*100-100</f>
        <v>-13.333333333333329</v>
      </c>
      <c r="I603" s="175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  <c r="AC603" s="96"/>
      <c r="AD603" s="96"/>
      <c r="AE603" s="96"/>
      <c r="AF603" s="96"/>
      <c r="AG603" s="96"/>
      <c r="AH603" s="96"/>
      <c r="AI603" s="96"/>
      <c r="AJ603" s="96"/>
      <c r="AK603" s="96"/>
      <c r="AL603" s="96"/>
      <c r="AM603" s="96"/>
      <c r="AN603" s="96"/>
      <c r="AO603" s="96"/>
      <c r="AP603" s="96"/>
      <c r="AQ603" s="96"/>
      <c r="AR603" s="96"/>
      <c r="AS603" s="96"/>
      <c r="AT603" s="96"/>
      <c r="AU603" s="96"/>
      <c r="AV603" s="96"/>
      <c r="AW603" s="96"/>
      <c r="AX603" s="96"/>
      <c r="AY603" s="96"/>
      <c r="AZ603" s="96"/>
      <c r="BA603" s="96"/>
      <c r="BB603" s="96"/>
      <c r="BC603" s="96"/>
      <c r="BD603" s="96"/>
      <c r="BE603" s="96"/>
      <c r="BF603" s="96"/>
      <c r="BG603" s="96"/>
      <c r="BH603" s="96"/>
      <c r="BI603" s="96"/>
      <c r="BJ603" s="96"/>
      <c r="BK603" s="96"/>
      <c r="BL603" s="96"/>
      <c r="BM603" s="96"/>
      <c r="BN603" s="96"/>
      <c r="BO603" s="96"/>
      <c r="BP603" s="96"/>
      <c r="BQ603" s="96"/>
      <c r="BR603" s="96"/>
      <c r="BS603" s="96"/>
      <c r="BT603" s="96"/>
      <c r="BU603" s="96"/>
    </row>
    <row r="604" spans="1:73" s="66" customFormat="1" x14ac:dyDescent="0.2">
      <c r="A604" s="163" t="s">
        <v>475</v>
      </c>
      <c r="B604" s="339" t="s">
        <v>1127</v>
      </c>
      <c r="C604" s="339"/>
      <c r="D604" s="339"/>
      <c r="E604" s="339"/>
      <c r="F604" s="339"/>
      <c r="G604" s="339"/>
      <c r="H604" s="339"/>
      <c r="I604" s="339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  <c r="AC604" s="96"/>
      <c r="AD604" s="96"/>
      <c r="AE604" s="96"/>
      <c r="AF604" s="96"/>
      <c r="AG604" s="96"/>
      <c r="AH604" s="96"/>
      <c r="AI604" s="96"/>
      <c r="AJ604" s="96"/>
      <c r="AK604" s="96"/>
      <c r="AL604" s="96"/>
      <c r="AM604" s="96"/>
      <c r="AN604" s="96"/>
      <c r="AO604" s="96"/>
      <c r="AP604" s="96"/>
      <c r="AQ604" s="96"/>
      <c r="AR604" s="96"/>
      <c r="AS604" s="96"/>
      <c r="AT604" s="96"/>
      <c r="AU604" s="96"/>
      <c r="AV604" s="96"/>
      <c r="AW604" s="96"/>
      <c r="AX604" s="96"/>
      <c r="AY604" s="96"/>
      <c r="AZ604" s="96"/>
      <c r="BA604" s="96"/>
      <c r="BB604" s="96"/>
      <c r="BC604" s="96"/>
      <c r="BD604" s="96"/>
      <c r="BE604" s="96"/>
      <c r="BF604" s="96"/>
      <c r="BG604" s="96"/>
      <c r="BH604" s="96"/>
      <c r="BI604" s="96"/>
      <c r="BJ604" s="96"/>
      <c r="BK604" s="96"/>
      <c r="BL604" s="96"/>
      <c r="BM604" s="96"/>
      <c r="BN604" s="96"/>
      <c r="BO604" s="96"/>
      <c r="BP604" s="96"/>
      <c r="BQ604" s="96"/>
      <c r="BR604" s="96"/>
      <c r="BS604" s="96"/>
      <c r="BT604" s="96"/>
      <c r="BU604" s="96"/>
    </row>
    <row r="605" spans="1:73" s="66" customFormat="1" ht="19.5" customHeight="1" x14ac:dyDescent="0.2">
      <c r="A605" s="127" t="s">
        <v>14</v>
      </c>
      <c r="B605" s="27" t="s">
        <v>476</v>
      </c>
      <c r="C605" s="175" t="s">
        <v>16</v>
      </c>
      <c r="D605" s="175" t="s">
        <v>477</v>
      </c>
      <c r="E605" s="175">
        <v>20.399999999999999</v>
      </c>
      <c r="F605" s="175">
        <v>21.4</v>
      </c>
      <c r="G605" s="175">
        <v>10.7</v>
      </c>
      <c r="H605" s="28">
        <f>G605/F605*100-100</f>
        <v>-50</v>
      </c>
      <c r="I605" s="175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  <c r="AC605" s="96"/>
      <c r="AD605" s="96"/>
      <c r="AE605" s="96"/>
      <c r="AF605" s="96"/>
      <c r="AG605" s="96"/>
      <c r="AH605" s="96"/>
      <c r="AI605" s="96"/>
      <c r="AJ605" s="96"/>
      <c r="AK605" s="96"/>
      <c r="AL605" s="96"/>
      <c r="AM605" s="96"/>
      <c r="AN605" s="96"/>
      <c r="AO605" s="96"/>
      <c r="AP605" s="96"/>
      <c r="AQ605" s="96"/>
      <c r="AR605" s="96"/>
      <c r="AS605" s="96"/>
      <c r="AT605" s="96"/>
      <c r="AU605" s="96"/>
      <c r="AV605" s="96"/>
      <c r="AW605" s="96"/>
      <c r="AX605" s="96"/>
      <c r="AY605" s="96"/>
      <c r="AZ605" s="96"/>
      <c r="BA605" s="96"/>
      <c r="BB605" s="96"/>
      <c r="BC605" s="96"/>
      <c r="BD605" s="96"/>
      <c r="BE605" s="96"/>
      <c r="BF605" s="96"/>
      <c r="BG605" s="96"/>
      <c r="BH605" s="96"/>
      <c r="BI605" s="96"/>
      <c r="BJ605" s="96"/>
      <c r="BK605" s="96"/>
      <c r="BL605" s="96"/>
      <c r="BM605" s="96"/>
      <c r="BN605" s="96"/>
      <c r="BO605" s="96"/>
      <c r="BP605" s="96"/>
      <c r="BQ605" s="96"/>
      <c r="BR605" s="96"/>
      <c r="BS605" s="96"/>
      <c r="BT605" s="96"/>
      <c r="BU605" s="96"/>
    </row>
    <row r="606" spans="1:73" s="66" customFormat="1" ht="19.5" customHeight="1" x14ac:dyDescent="0.2">
      <c r="A606" s="127" t="s">
        <v>18</v>
      </c>
      <c r="B606" s="27" t="s">
        <v>478</v>
      </c>
      <c r="C606" s="175" t="s">
        <v>16</v>
      </c>
      <c r="D606" s="175" t="s">
        <v>465</v>
      </c>
      <c r="E606" s="175">
        <v>172.3</v>
      </c>
      <c r="F606" s="175">
        <v>181.5</v>
      </c>
      <c r="G606" s="175">
        <v>90.6</v>
      </c>
      <c r="H606" s="28">
        <f>G606/F606*100-100</f>
        <v>-50.082644628099175</v>
      </c>
      <c r="I606" s="175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  <c r="AC606" s="96"/>
      <c r="AD606" s="96"/>
      <c r="AE606" s="96"/>
      <c r="AF606" s="96"/>
      <c r="AG606" s="96"/>
      <c r="AH606" s="96"/>
      <c r="AI606" s="96"/>
      <c r="AJ606" s="96"/>
      <c r="AK606" s="96"/>
      <c r="AL606" s="96"/>
      <c r="AM606" s="96"/>
      <c r="AN606" s="96"/>
      <c r="AO606" s="96"/>
      <c r="AP606" s="96"/>
      <c r="AQ606" s="96"/>
      <c r="AR606" s="96"/>
      <c r="AS606" s="96"/>
      <c r="AT606" s="96"/>
      <c r="AU606" s="96"/>
      <c r="AV606" s="96"/>
      <c r="AW606" s="96"/>
      <c r="AX606" s="96"/>
      <c r="AY606" s="96"/>
      <c r="AZ606" s="96"/>
      <c r="BA606" s="96"/>
      <c r="BB606" s="96"/>
      <c r="BC606" s="96"/>
      <c r="BD606" s="96"/>
      <c r="BE606" s="96"/>
      <c r="BF606" s="96"/>
      <c r="BG606" s="96"/>
      <c r="BH606" s="96"/>
      <c r="BI606" s="96"/>
      <c r="BJ606" s="96"/>
      <c r="BK606" s="96"/>
      <c r="BL606" s="96"/>
      <c r="BM606" s="96"/>
      <c r="BN606" s="96"/>
      <c r="BO606" s="96"/>
      <c r="BP606" s="96"/>
      <c r="BQ606" s="96"/>
      <c r="BR606" s="96"/>
      <c r="BS606" s="96"/>
      <c r="BT606" s="96"/>
      <c r="BU606" s="96"/>
    </row>
    <row r="607" spans="1:73" s="66" customFormat="1" x14ac:dyDescent="0.2">
      <c r="A607" s="127" t="s">
        <v>22</v>
      </c>
      <c r="B607" s="27" t="s">
        <v>479</v>
      </c>
      <c r="C607" s="175" t="s">
        <v>16</v>
      </c>
      <c r="D607" s="175" t="s">
        <v>480</v>
      </c>
      <c r="E607" s="175">
        <v>83.4</v>
      </c>
      <c r="F607" s="28">
        <v>79</v>
      </c>
      <c r="G607" s="175">
        <v>82.8</v>
      </c>
      <c r="H607" s="28">
        <f>G607/F607*100-100</f>
        <v>4.8101265822784853</v>
      </c>
      <c r="I607" s="27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  <c r="AC607" s="96"/>
      <c r="AD607" s="96"/>
      <c r="AE607" s="96"/>
      <c r="AF607" s="96"/>
      <c r="AG607" s="96"/>
      <c r="AH607" s="96"/>
      <c r="AI607" s="96"/>
      <c r="AJ607" s="96"/>
      <c r="AK607" s="96"/>
      <c r="AL607" s="96"/>
      <c r="AM607" s="96"/>
      <c r="AN607" s="96"/>
      <c r="AO607" s="96"/>
      <c r="AP607" s="96"/>
      <c r="AQ607" s="96"/>
      <c r="AR607" s="96"/>
      <c r="AS607" s="96"/>
      <c r="AT607" s="96"/>
      <c r="AU607" s="96"/>
      <c r="AV607" s="96"/>
      <c r="AW607" s="96"/>
      <c r="AX607" s="96"/>
      <c r="AY607" s="96"/>
      <c r="AZ607" s="96"/>
      <c r="BA607" s="96"/>
      <c r="BB607" s="96"/>
      <c r="BC607" s="96"/>
      <c r="BD607" s="96"/>
      <c r="BE607" s="96"/>
      <c r="BF607" s="96"/>
      <c r="BG607" s="96"/>
      <c r="BH607" s="96"/>
      <c r="BI607" s="96"/>
      <c r="BJ607" s="96"/>
      <c r="BK607" s="96"/>
      <c r="BL607" s="96"/>
      <c r="BM607" s="96"/>
      <c r="BN607" s="96"/>
      <c r="BO607" s="96"/>
      <c r="BP607" s="96"/>
      <c r="BQ607" s="96"/>
      <c r="BR607" s="96"/>
      <c r="BS607" s="96"/>
      <c r="BT607" s="96"/>
      <c r="BU607" s="96"/>
    </row>
    <row r="608" spans="1:73" s="66" customFormat="1" ht="31.5" x14ac:dyDescent="0.2">
      <c r="A608" s="127" t="s">
        <v>466</v>
      </c>
      <c r="B608" s="27" t="s">
        <v>481</v>
      </c>
      <c r="C608" s="175" t="s">
        <v>16</v>
      </c>
      <c r="D608" s="175" t="s">
        <v>459</v>
      </c>
      <c r="E608" s="175">
        <v>703</v>
      </c>
      <c r="F608" s="175">
        <v>658.3</v>
      </c>
      <c r="G608" s="175">
        <v>699</v>
      </c>
      <c r="H608" s="28">
        <f>G608/F608*100-100</f>
        <v>6.1825915236214541</v>
      </c>
      <c r="I608" s="175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  <c r="AC608" s="96"/>
      <c r="AD608" s="96"/>
      <c r="AE608" s="96"/>
      <c r="AF608" s="96"/>
      <c r="AG608" s="96"/>
      <c r="AH608" s="96"/>
      <c r="AI608" s="96"/>
      <c r="AJ608" s="96"/>
      <c r="AK608" s="96"/>
      <c r="AL608" s="96"/>
      <c r="AM608" s="96"/>
      <c r="AN608" s="96"/>
      <c r="AO608" s="96"/>
      <c r="AP608" s="96"/>
      <c r="AQ608" s="96"/>
      <c r="AR608" s="96"/>
      <c r="AS608" s="96"/>
      <c r="AT608" s="96"/>
      <c r="AU608" s="96"/>
      <c r="AV608" s="96"/>
      <c r="AW608" s="96"/>
      <c r="AX608" s="96"/>
      <c r="AY608" s="96"/>
      <c r="AZ608" s="96"/>
      <c r="BA608" s="96"/>
      <c r="BB608" s="96"/>
      <c r="BC608" s="96"/>
      <c r="BD608" s="96"/>
      <c r="BE608" s="96"/>
      <c r="BF608" s="96"/>
      <c r="BG608" s="96"/>
      <c r="BH608" s="96"/>
      <c r="BI608" s="96"/>
      <c r="BJ608" s="96"/>
      <c r="BK608" s="96"/>
      <c r="BL608" s="96"/>
      <c r="BM608" s="96"/>
      <c r="BN608" s="96"/>
      <c r="BO608" s="96"/>
      <c r="BP608" s="96"/>
      <c r="BQ608" s="96"/>
      <c r="BR608" s="96"/>
      <c r="BS608" s="96"/>
      <c r="BT608" s="96"/>
      <c r="BU608" s="96"/>
    </row>
    <row r="609" spans="1:73" s="66" customFormat="1" x14ac:dyDescent="0.2">
      <c r="A609" s="130" t="s">
        <v>482</v>
      </c>
      <c r="B609" s="341" t="s">
        <v>483</v>
      </c>
      <c r="C609" s="341"/>
      <c r="D609" s="341"/>
      <c r="E609" s="341"/>
      <c r="F609" s="341"/>
      <c r="G609" s="341"/>
      <c r="H609" s="341"/>
      <c r="I609" s="341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  <c r="AC609" s="96"/>
      <c r="AD609" s="96"/>
      <c r="AE609" s="96"/>
      <c r="AF609" s="96"/>
      <c r="AG609" s="96"/>
      <c r="AH609" s="96"/>
      <c r="AI609" s="96"/>
      <c r="AJ609" s="96"/>
      <c r="AK609" s="96"/>
      <c r="AL609" s="96"/>
      <c r="AM609" s="96"/>
      <c r="AN609" s="96"/>
      <c r="AO609" s="96"/>
      <c r="AP609" s="96"/>
      <c r="AQ609" s="96"/>
      <c r="AR609" s="96"/>
      <c r="AS609" s="96"/>
      <c r="AT609" s="96"/>
      <c r="AU609" s="96"/>
      <c r="AV609" s="96"/>
      <c r="AW609" s="96"/>
      <c r="AX609" s="96"/>
      <c r="AY609" s="96"/>
      <c r="AZ609" s="96"/>
      <c r="BA609" s="96"/>
      <c r="BB609" s="96"/>
      <c r="BC609" s="96"/>
      <c r="BD609" s="96"/>
      <c r="BE609" s="96"/>
      <c r="BF609" s="96"/>
      <c r="BG609" s="96"/>
      <c r="BH609" s="96"/>
      <c r="BI609" s="96"/>
      <c r="BJ609" s="96"/>
      <c r="BK609" s="96"/>
      <c r="BL609" s="96"/>
      <c r="BM609" s="96"/>
      <c r="BN609" s="96"/>
      <c r="BO609" s="96"/>
      <c r="BP609" s="96"/>
      <c r="BQ609" s="96"/>
      <c r="BR609" s="96"/>
      <c r="BS609" s="96"/>
      <c r="BT609" s="96"/>
      <c r="BU609" s="96"/>
    </row>
    <row r="610" spans="1:73" s="66" customFormat="1" ht="24.75" customHeight="1" x14ac:dyDescent="0.2">
      <c r="A610" s="127" t="s">
        <v>14</v>
      </c>
      <c r="B610" s="27" t="s">
        <v>484</v>
      </c>
      <c r="C610" s="175" t="s">
        <v>16</v>
      </c>
      <c r="D610" s="175" t="s">
        <v>54</v>
      </c>
      <c r="E610" s="175">
        <v>72</v>
      </c>
      <c r="F610" s="175">
        <v>75</v>
      </c>
      <c r="G610" s="175">
        <v>0</v>
      </c>
      <c r="H610" s="28">
        <f>G610/F610*100-100</f>
        <v>-100</v>
      </c>
      <c r="I610" s="27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  <c r="AC610" s="96"/>
      <c r="AD610" s="96"/>
      <c r="AE610" s="96"/>
      <c r="AF610" s="96"/>
      <c r="AG610" s="96"/>
      <c r="AH610" s="96"/>
      <c r="AI610" s="96"/>
      <c r="AJ610" s="96"/>
      <c r="AK610" s="96"/>
      <c r="AL610" s="96"/>
      <c r="AM610" s="96"/>
      <c r="AN610" s="96"/>
      <c r="AO610" s="96"/>
      <c r="AP610" s="96"/>
      <c r="AQ610" s="96"/>
      <c r="AR610" s="96"/>
      <c r="AS610" s="96"/>
      <c r="AT610" s="96"/>
      <c r="AU610" s="96"/>
      <c r="AV610" s="96"/>
      <c r="AW610" s="96"/>
      <c r="AX610" s="96"/>
      <c r="AY610" s="96"/>
      <c r="AZ610" s="96"/>
      <c r="BA610" s="96"/>
      <c r="BB610" s="96"/>
      <c r="BC610" s="96"/>
      <c r="BD610" s="96"/>
      <c r="BE610" s="96"/>
      <c r="BF610" s="96"/>
      <c r="BG610" s="96"/>
      <c r="BH610" s="96"/>
      <c r="BI610" s="96"/>
      <c r="BJ610" s="96"/>
      <c r="BK610" s="96"/>
      <c r="BL610" s="96"/>
      <c r="BM610" s="96"/>
      <c r="BN610" s="96"/>
      <c r="BO610" s="96"/>
      <c r="BP610" s="96"/>
      <c r="BQ610" s="96"/>
      <c r="BR610" s="96"/>
      <c r="BS610" s="96"/>
      <c r="BT610" s="96"/>
      <c r="BU610" s="96"/>
    </row>
    <row r="611" spans="1:73" s="66" customFormat="1" ht="31.5" x14ac:dyDescent="0.2">
      <c r="A611" s="127" t="s">
        <v>18</v>
      </c>
      <c r="B611" s="27" t="s">
        <v>485</v>
      </c>
      <c r="C611" s="175" t="s">
        <v>16</v>
      </c>
      <c r="D611" s="175" t="s">
        <v>21</v>
      </c>
      <c r="E611" s="175">
        <v>27</v>
      </c>
      <c r="F611" s="175">
        <v>30</v>
      </c>
      <c r="G611" s="175">
        <v>27</v>
      </c>
      <c r="H611" s="28">
        <f>G611/F611*100-100</f>
        <v>-10</v>
      </c>
      <c r="I611" s="27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  <c r="AC611" s="96"/>
      <c r="AD611" s="9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6"/>
      <c r="AP611" s="96"/>
      <c r="AQ611" s="96"/>
      <c r="AR611" s="96"/>
      <c r="AS611" s="96"/>
      <c r="AT611" s="96"/>
      <c r="AU611" s="96"/>
      <c r="AV611" s="96"/>
      <c r="AW611" s="96"/>
      <c r="AX611" s="96"/>
      <c r="AY611" s="96"/>
      <c r="AZ611" s="96"/>
      <c r="BA611" s="96"/>
      <c r="BB611" s="96"/>
      <c r="BC611" s="96"/>
      <c r="BD611" s="96"/>
      <c r="BE611" s="96"/>
      <c r="BF611" s="96"/>
      <c r="BG611" s="96"/>
      <c r="BH611" s="96"/>
      <c r="BI611" s="96"/>
      <c r="BJ611" s="96"/>
      <c r="BK611" s="96"/>
      <c r="BL611" s="96"/>
      <c r="BM611" s="96"/>
      <c r="BN611" s="96"/>
      <c r="BO611" s="96"/>
      <c r="BP611" s="96"/>
      <c r="BQ611" s="96"/>
      <c r="BR611" s="96"/>
      <c r="BS611" s="96"/>
      <c r="BT611" s="96"/>
      <c r="BU611" s="96"/>
    </row>
    <row r="612" spans="1:73" s="66" customFormat="1" x14ac:dyDescent="0.2">
      <c r="A612" s="130" t="s">
        <v>486</v>
      </c>
      <c r="B612" s="341" t="s">
        <v>472</v>
      </c>
      <c r="C612" s="341"/>
      <c r="D612" s="341"/>
      <c r="E612" s="341"/>
      <c r="F612" s="341"/>
      <c r="G612" s="341"/>
      <c r="H612" s="341"/>
      <c r="I612" s="341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  <c r="AC612" s="96"/>
      <c r="AD612" s="9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6"/>
      <c r="AP612" s="96"/>
      <c r="AQ612" s="96"/>
      <c r="AR612" s="96"/>
      <c r="AS612" s="96"/>
      <c r="AT612" s="96"/>
      <c r="AU612" s="96"/>
      <c r="AV612" s="96"/>
      <c r="AW612" s="96"/>
      <c r="AX612" s="96"/>
      <c r="AY612" s="96"/>
      <c r="AZ612" s="96"/>
      <c r="BA612" s="96"/>
      <c r="BB612" s="96"/>
      <c r="BC612" s="96"/>
      <c r="BD612" s="96"/>
      <c r="BE612" s="96"/>
      <c r="BF612" s="96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6"/>
      <c r="BS612" s="96"/>
      <c r="BT612" s="96"/>
      <c r="BU612" s="96"/>
    </row>
    <row r="613" spans="1:73" s="66" customFormat="1" x14ac:dyDescent="0.2">
      <c r="A613" s="127" t="s">
        <v>14</v>
      </c>
      <c r="B613" s="27" t="s">
        <v>487</v>
      </c>
      <c r="C613" s="175" t="s">
        <v>16</v>
      </c>
      <c r="D613" s="175" t="s">
        <v>21</v>
      </c>
      <c r="E613" s="175">
        <v>15</v>
      </c>
      <c r="F613" s="175">
        <v>17</v>
      </c>
      <c r="G613" s="175">
        <v>0</v>
      </c>
      <c r="H613" s="28">
        <f>G613/F613*100-100</f>
        <v>-100</v>
      </c>
      <c r="I613" s="175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  <c r="AC613" s="96"/>
      <c r="AD613" s="9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6"/>
      <c r="AP613" s="96"/>
      <c r="AQ613" s="96"/>
      <c r="AR613" s="96"/>
      <c r="AS613" s="96"/>
      <c r="AT613" s="96"/>
      <c r="AU613" s="96"/>
      <c r="AV613" s="96"/>
      <c r="AW613" s="96"/>
      <c r="AX613" s="96"/>
      <c r="AY613" s="96"/>
      <c r="AZ613" s="96"/>
      <c r="BA613" s="96"/>
      <c r="BB613" s="96"/>
      <c r="BC613" s="96"/>
      <c r="BD613" s="96"/>
      <c r="BE613" s="96"/>
      <c r="BF613" s="96"/>
      <c r="BG613" s="96"/>
      <c r="BH613" s="96"/>
      <c r="BI613" s="96"/>
      <c r="BJ613" s="96"/>
      <c r="BK613" s="96"/>
      <c r="BL613" s="96"/>
      <c r="BM613" s="96"/>
      <c r="BN613" s="96"/>
      <c r="BO613" s="96"/>
      <c r="BP613" s="96"/>
      <c r="BQ613" s="96"/>
      <c r="BR613" s="96"/>
      <c r="BS613" s="96"/>
      <c r="BT613" s="96"/>
      <c r="BU613" s="96"/>
    </row>
    <row r="614" spans="1:73" s="66" customFormat="1" ht="94.5" x14ac:dyDescent="0.2">
      <c r="A614" s="127" t="s">
        <v>18</v>
      </c>
      <c r="B614" s="27" t="s">
        <v>488</v>
      </c>
      <c r="C614" s="175" t="s">
        <v>16</v>
      </c>
      <c r="D614" s="175" t="s">
        <v>21</v>
      </c>
      <c r="E614" s="175">
        <v>17</v>
      </c>
      <c r="F614" s="175">
        <v>19</v>
      </c>
      <c r="G614" s="175">
        <v>17</v>
      </c>
      <c r="H614" s="28">
        <f>G614/F614*100-100</f>
        <v>-10.526315789473685</v>
      </c>
      <c r="I614" s="175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  <c r="AC614" s="96"/>
      <c r="AD614" s="9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6"/>
      <c r="AP614" s="96"/>
      <c r="AQ614" s="96"/>
      <c r="AR614" s="96"/>
      <c r="AS614" s="96"/>
      <c r="AT614" s="96"/>
      <c r="AU614" s="96"/>
      <c r="AV614" s="96"/>
      <c r="AW614" s="96"/>
      <c r="AX614" s="96"/>
      <c r="AY614" s="96"/>
      <c r="AZ614" s="96"/>
      <c r="BA614" s="96"/>
      <c r="BB614" s="96"/>
      <c r="BC614" s="96"/>
      <c r="BD614" s="96"/>
      <c r="BE614" s="96"/>
      <c r="BF614" s="96"/>
      <c r="BG614" s="96"/>
      <c r="BH614" s="96"/>
      <c r="BI614" s="96"/>
      <c r="BJ614" s="96"/>
      <c r="BK614" s="96"/>
      <c r="BL614" s="96"/>
      <c r="BM614" s="96"/>
      <c r="BN614" s="96"/>
      <c r="BO614" s="96"/>
      <c r="BP614" s="96"/>
      <c r="BQ614" s="96"/>
      <c r="BR614" s="96"/>
      <c r="BS614" s="96"/>
      <c r="BT614" s="96"/>
      <c r="BU614" s="96"/>
    </row>
    <row r="615" spans="1:73" s="67" customFormat="1" ht="24.75" customHeight="1" x14ac:dyDescent="0.2">
      <c r="A615" s="163" t="s">
        <v>489</v>
      </c>
      <c r="B615" s="339" t="s">
        <v>490</v>
      </c>
      <c r="C615" s="339"/>
      <c r="D615" s="339"/>
      <c r="E615" s="339"/>
      <c r="F615" s="339"/>
      <c r="G615" s="339"/>
      <c r="H615" s="339"/>
      <c r="I615" s="339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97"/>
      <c r="BD615" s="97"/>
      <c r="BE615" s="97"/>
      <c r="BF615" s="97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7"/>
      <c r="BS615" s="97"/>
      <c r="BT615" s="97"/>
      <c r="BU615" s="97"/>
    </row>
    <row r="616" spans="1:73" s="66" customFormat="1" x14ac:dyDescent="0.2">
      <c r="A616" s="127" t="s">
        <v>14</v>
      </c>
      <c r="B616" s="27" t="s">
        <v>491</v>
      </c>
      <c r="C616" s="175" t="s">
        <v>16</v>
      </c>
      <c r="D616" s="175" t="s">
        <v>477</v>
      </c>
      <c r="E616" s="61">
        <v>18.13</v>
      </c>
      <c r="F616" s="175">
        <v>19.02</v>
      </c>
      <c r="G616" s="61">
        <v>11.87</v>
      </c>
      <c r="H616" s="28">
        <f>G616/F616*100-100</f>
        <v>-37.592008412197686</v>
      </c>
      <c r="I616" s="175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  <c r="AC616" s="96"/>
      <c r="AD616" s="9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6"/>
      <c r="AP616" s="96"/>
      <c r="AQ616" s="96"/>
      <c r="AR616" s="96"/>
      <c r="AS616" s="96"/>
      <c r="AT616" s="96"/>
      <c r="AU616" s="96"/>
      <c r="AV616" s="96"/>
      <c r="AW616" s="96"/>
      <c r="AX616" s="96"/>
      <c r="AY616" s="96"/>
      <c r="AZ616" s="96"/>
      <c r="BA616" s="96"/>
      <c r="BB616" s="96"/>
      <c r="BC616" s="96"/>
      <c r="BD616" s="96"/>
      <c r="BE616" s="96"/>
      <c r="BF616" s="96"/>
      <c r="BG616" s="96"/>
      <c r="BH616" s="96"/>
      <c r="BI616" s="96"/>
      <c r="BJ616" s="96"/>
      <c r="BK616" s="96"/>
      <c r="BL616" s="96"/>
      <c r="BM616" s="96"/>
      <c r="BN616" s="96"/>
      <c r="BO616" s="96"/>
      <c r="BP616" s="96"/>
      <c r="BQ616" s="96"/>
      <c r="BR616" s="96"/>
      <c r="BS616" s="96"/>
      <c r="BT616" s="96"/>
      <c r="BU616" s="96"/>
    </row>
    <row r="617" spans="1:73" s="66" customFormat="1" ht="47.25" x14ac:dyDescent="0.2">
      <c r="A617" s="127" t="s">
        <v>18</v>
      </c>
      <c r="B617" s="328" t="s">
        <v>1457</v>
      </c>
      <c r="C617" s="175" t="s">
        <v>16</v>
      </c>
      <c r="D617" s="175" t="s">
        <v>17</v>
      </c>
      <c r="E617" s="175">
        <v>29.7</v>
      </c>
      <c r="F617" s="175">
        <v>29.6</v>
      </c>
      <c r="G617" s="175">
        <v>29.8</v>
      </c>
      <c r="H617" s="28">
        <f>G617/F617*100-100</f>
        <v>0.67567567567567721</v>
      </c>
      <c r="I617" s="167" t="s">
        <v>1453</v>
      </c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96"/>
      <c r="BB617" s="96"/>
      <c r="BC617" s="96"/>
      <c r="BD617" s="96"/>
      <c r="BE617" s="96"/>
      <c r="BF617" s="96"/>
      <c r="BG617" s="96"/>
      <c r="BH617" s="96"/>
      <c r="BI617" s="96"/>
      <c r="BJ617" s="96"/>
      <c r="BK617" s="96"/>
      <c r="BL617" s="96"/>
      <c r="BM617" s="96"/>
      <c r="BN617" s="96"/>
      <c r="BO617" s="96"/>
      <c r="BP617" s="96"/>
      <c r="BQ617" s="96"/>
      <c r="BR617" s="96"/>
      <c r="BS617" s="96"/>
      <c r="BT617" s="96"/>
      <c r="BU617" s="96"/>
    </row>
    <row r="618" spans="1:73" s="66" customFormat="1" ht="15.75" customHeight="1" x14ac:dyDescent="0.2">
      <c r="A618" s="130" t="s">
        <v>492</v>
      </c>
      <c r="B618" s="341" t="s">
        <v>493</v>
      </c>
      <c r="C618" s="341"/>
      <c r="D618" s="341"/>
      <c r="E618" s="341"/>
      <c r="F618" s="341"/>
      <c r="G618" s="341"/>
      <c r="H618" s="341"/>
      <c r="I618" s="341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  <c r="AC618" s="96"/>
      <c r="AD618" s="9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96"/>
      <c r="AP618" s="96"/>
      <c r="AQ618" s="96"/>
      <c r="AR618" s="96"/>
      <c r="AS618" s="96"/>
      <c r="AT618" s="96"/>
      <c r="AU618" s="96"/>
      <c r="AV618" s="96"/>
      <c r="AW618" s="96"/>
      <c r="AX618" s="96"/>
      <c r="AY618" s="96"/>
      <c r="AZ618" s="96"/>
      <c r="BA618" s="96"/>
      <c r="BB618" s="96"/>
      <c r="BC618" s="96"/>
      <c r="BD618" s="96"/>
      <c r="BE618" s="96"/>
      <c r="BF618" s="96"/>
      <c r="BG618" s="96"/>
      <c r="BH618" s="96"/>
      <c r="BI618" s="96"/>
      <c r="BJ618" s="96"/>
      <c r="BK618" s="96"/>
      <c r="BL618" s="96"/>
      <c r="BM618" s="96"/>
      <c r="BN618" s="96"/>
      <c r="BO618" s="96"/>
      <c r="BP618" s="96"/>
      <c r="BQ618" s="96"/>
      <c r="BR618" s="96"/>
      <c r="BS618" s="96"/>
      <c r="BT618" s="96"/>
      <c r="BU618" s="96"/>
    </row>
    <row r="619" spans="1:73" s="66" customFormat="1" ht="31.5" x14ac:dyDescent="0.2">
      <c r="A619" s="127" t="s">
        <v>14</v>
      </c>
      <c r="B619" s="27" t="s">
        <v>494</v>
      </c>
      <c r="C619" s="175" t="s">
        <v>16</v>
      </c>
      <c r="D619" s="175" t="s">
        <v>21</v>
      </c>
      <c r="E619" s="175">
        <v>3501</v>
      </c>
      <c r="F619" s="175">
        <v>3500</v>
      </c>
      <c r="G619" s="175">
        <v>3451</v>
      </c>
      <c r="H619" s="28">
        <f>G619/F619*100-100</f>
        <v>-1.4000000000000057</v>
      </c>
      <c r="I619" s="175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  <c r="AC619" s="96"/>
      <c r="AD619" s="9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6"/>
      <c r="AP619" s="96"/>
      <c r="AQ619" s="96"/>
      <c r="AR619" s="96"/>
      <c r="AS619" s="96"/>
      <c r="AT619" s="96"/>
      <c r="AU619" s="96"/>
      <c r="AV619" s="96"/>
      <c r="AW619" s="96"/>
      <c r="AX619" s="96"/>
      <c r="AY619" s="96"/>
      <c r="AZ619" s="96"/>
      <c r="BA619" s="96"/>
      <c r="BB619" s="96"/>
      <c r="BC619" s="96"/>
      <c r="BD619" s="96"/>
      <c r="BE619" s="96"/>
      <c r="BF619" s="96"/>
      <c r="BG619" s="96"/>
      <c r="BH619" s="96"/>
      <c r="BI619" s="96"/>
      <c r="BJ619" s="96"/>
      <c r="BK619" s="96"/>
      <c r="BL619" s="96"/>
      <c r="BM619" s="96"/>
      <c r="BN619" s="96"/>
      <c r="BO619" s="96"/>
      <c r="BP619" s="96"/>
      <c r="BQ619" s="96"/>
      <c r="BR619" s="96"/>
      <c r="BS619" s="96"/>
      <c r="BT619" s="96"/>
      <c r="BU619" s="96"/>
    </row>
    <row r="620" spans="1:73" s="66" customFormat="1" ht="30" customHeight="1" x14ac:dyDescent="0.2">
      <c r="A620" s="130" t="s">
        <v>495</v>
      </c>
      <c r="B620" s="352" t="s">
        <v>496</v>
      </c>
      <c r="C620" s="352"/>
      <c r="D620" s="352"/>
      <c r="E620" s="352"/>
      <c r="F620" s="352"/>
      <c r="G620" s="352"/>
      <c r="H620" s="352"/>
      <c r="I620" s="352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  <c r="AC620" s="96"/>
      <c r="AD620" s="96"/>
      <c r="AE620" s="96"/>
      <c r="AF620" s="96"/>
      <c r="AG620" s="96"/>
      <c r="AH620" s="96"/>
      <c r="AI620" s="96"/>
      <c r="AJ620" s="96"/>
      <c r="AK620" s="96"/>
      <c r="AL620" s="96"/>
      <c r="AM620" s="96"/>
      <c r="AN620" s="96"/>
      <c r="AO620" s="96"/>
      <c r="AP620" s="96"/>
      <c r="AQ620" s="96"/>
      <c r="AR620" s="96"/>
      <c r="AS620" s="96"/>
      <c r="AT620" s="96"/>
      <c r="AU620" s="96"/>
      <c r="AV620" s="96"/>
      <c r="AW620" s="96"/>
      <c r="AX620" s="96"/>
      <c r="AY620" s="96"/>
      <c r="AZ620" s="96"/>
      <c r="BA620" s="96"/>
      <c r="BB620" s="96"/>
      <c r="BC620" s="96"/>
      <c r="BD620" s="96"/>
      <c r="BE620" s="96"/>
      <c r="BF620" s="96"/>
      <c r="BG620" s="96"/>
      <c r="BH620" s="96"/>
      <c r="BI620" s="96"/>
      <c r="BJ620" s="96"/>
      <c r="BK620" s="96"/>
      <c r="BL620" s="96"/>
      <c r="BM620" s="96"/>
      <c r="BN620" s="96"/>
      <c r="BO620" s="96"/>
      <c r="BP620" s="96"/>
      <c r="BQ620" s="96"/>
      <c r="BR620" s="96"/>
      <c r="BS620" s="96"/>
      <c r="BT620" s="96"/>
      <c r="BU620" s="96"/>
    </row>
    <row r="621" spans="1:73" s="66" customFormat="1" ht="107.25" customHeight="1" x14ac:dyDescent="0.2">
      <c r="A621" s="127" t="s">
        <v>14</v>
      </c>
      <c r="B621" s="27" t="s">
        <v>497</v>
      </c>
      <c r="C621" s="175" t="s">
        <v>16</v>
      </c>
      <c r="D621" s="175" t="s">
        <v>21</v>
      </c>
      <c r="E621" s="175">
        <v>4</v>
      </c>
      <c r="F621" s="175">
        <v>4</v>
      </c>
      <c r="G621" s="175">
        <v>3</v>
      </c>
      <c r="H621" s="28">
        <f>G621/F621*100-100</f>
        <v>-25</v>
      </c>
      <c r="I621" s="167" t="s">
        <v>1454</v>
      </c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  <c r="AC621" s="96"/>
      <c r="AD621" s="96"/>
      <c r="AE621" s="96"/>
      <c r="AF621" s="96"/>
      <c r="AG621" s="96"/>
      <c r="AH621" s="96"/>
      <c r="AI621" s="96"/>
      <c r="AJ621" s="96"/>
      <c r="AK621" s="96"/>
      <c r="AL621" s="96"/>
      <c r="AM621" s="96"/>
      <c r="AN621" s="96"/>
      <c r="AO621" s="96"/>
      <c r="AP621" s="96"/>
      <c r="AQ621" s="96"/>
      <c r="AR621" s="96"/>
      <c r="AS621" s="96"/>
      <c r="AT621" s="96"/>
      <c r="AU621" s="96"/>
      <c r="AV621" s="96"/>
      <c r="AW621" s="96"/>
      <c r="AX621" s="96"/>
      <c r="AY621" s="96"/>
      <c r="AZ621" s="96"/>
      <c r="BA621" s="96"/>
      <c r="BB621" s="96"/>
      <c r="BC621" s="96"/>
      <c r="BD621" s="96"/>
      <c r="BE621" s="96"/>
      <c r="BF621" s="96"/>
      <c r="BG621" s="96"/>
      <c r="BH621" s="96"/>
      <c r="BI621" s="96"/>
      <c r="BJ621" s="96"/>
      <c r="BK621" s="96"/>
      <c r="BL621" s="96"/>
      <c r="BM621" s="96"/>
      <c r="BN621" s="96"/>
      <c r="BO621" s="96"/>
      <c r="BP621" s="96"/>
      <c r="BQ621" s="96"/>
      <c r="BR621" s="96"/>
      <c r="BS621" s="96"/>
      <c r="BT621" s="96"/>
      <c r="BU621" s="96"/>
    </row>
    <row r="622" spans="1:73" s="66" customFormat="1" ht="15.75" customHeight="1" x14ac:dyDescent="0.2">
      <c r="A622" s="130" t="s">
        <v>498</v>
      </c>
      <c r="B622" s="352" t="s">
        <v>499</v>
      </c>
      <c r="C622" s="352"/>
      <c r="D622" s="352"/>
      <c r="E622" s="352"/>
      <c r="F622" s="352"/>
      <c r="G622" s="352"/>
      <c r="H622" s="352"/>
      <c r="I622" s="352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  <c r="AC622" s="96"/>
      <c r="AD622" s="96"/>
      <c r="AE622" s="96"/>
      <c r="AF622" s="96"/>
      <c r="AG622" s="96"/>
      <c r="AH622" s="96"/>
      <c r="AI622" s="96"/>
      <c r="AJ622" s="96"/>
      <c r="AK622" s="96"/>
      <c r="AL622" s="96"/>
      <c r="AM622" s="96"/>
      <c r="AN622" s="96"/>
      <c r="AO622" s="96"/>
      <c r="AP622" s="96"/>
      <c r="AQ622" s="96"/>
      <c r="AR622" s="96"/>
      <c r="AS622" s="96"/>
      <c r="AT622" s="96"/>
      <c r="AU622" s="96"/>
      <c r="AV622" s="96"/>
      <c r="AW622" s="96"/>
      <c r="AX622" s="96"/>
      <c r="AY622" s="96"/>
      <c r="AZ622" s="96"/>
      <c r="BA622" s="96"/>
      <c r="BB622" s="96"/>
      <c r="BC622" s="96"/>
      <c r="BD622" s="96"/>
      <c r="BE622" s="96"/>
      <c r="BF622" s="96"/>
      <c r="BG622" s="96"/>
      <c r="BH622" s="96"/>
      <c r="BI622" s="96"/>
      <c r="BJ622" s="96"/>
      <c r="BK622" s="96"/>
      <c r="BL622" s="96"/>
      <c r="BM622" s="96"/>
      <c r="BN622" s="96"/>
      <c r="BO622" s="96"/>
      <c r="BP622" s="96"/>
      <c r="BQ622" s="96"/>
      <c r="BR622" s="96"/>
      <c r="BS622" s="96"/>
      <c r="BT622" s="96"/>
      <c r="BU622" s="96"/>
    </row>
    <row r="623" spans="1:73" s="66" customFormat="1" ht="127.5" customHeight="1" x14ac:dyDescent="0.2">
      <c r="A623" s="127" t="s">
        <v>14</v>
      </c>
      <c r="B623" s="27" t="s">
        <v>500</v>
      </c>
      <c r="C623" s="175" t="s">
        <v>16</v>
      </c>
      <c r="D623" s="175" t="s">
        <v>21</v>
      </c>
      <c r="E623" s="175">
        <v>1</v>
      </c>
      <c r="F623" s="175">
        <v>1</v>
      </c>
      <c r="G623" s="175">
        <v>1</v>
      </c>
      <c r="H623" s="28">
        <f>G623/F623*100-100</f>
        <v>0</v>
      </c>
      <c r="I623" s="167" t="s">
        <v>1455</v>
      </c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  <c r="AC623" s="96"/>
      <c r="AD623" s="96"/>
      <c r="AE623" s="96"/>
      <c r="AF623" s="96"/>
      <c r="AG623" s="96"/>
      <c r="AH623" s="96"/>
      <c r="AI623" s="96"/>
      <c r="AJ623" s="96"/>
      <c r="AK623" s="96"/>
      <c r="AL623" s="96"/>
      <c r="AM623" s="96"/>
      <c r="AN623" s="96"/>
      <c r="AO623" s="96"/>
      <c r="AP623" s="96"/>
      <c r="AQ623" s="96"/>
      <c r="AR623" s="96"/>
      <c r="AS623" s="96"/>
      <c r="AT623" s="96"/>
      <c r="AU623" s="96"/>
      <c r="AV623" s="96"/>
      <c r="AW623" s="96"/>
      <c r="AX623" s="96"/>
      <c r="AY623" s="96"/>
      <c r="AZ623" s="96"/>
      <c r="BA623" s="96"/>
      <c r="BB623" s="96"/>
      <c r="BC623" s="96"/>
      <c r="BD623" s="96"/>
      <c r="BE623" s="96"/>
      <c r="BF623" s="96"/>
      <c r="BG623" s="96"/>
      <c r="BH623" s="96"/>
      <c r="BI623" s="96"/>
      <c r="BJ623" s="96"/>
      <c r="BK623" s="96"/>
      <c r="BL623" s="96"/>
      <c r="BM623" s="96"/>
      <c r="BN623" s="96"/>
      <c r="BO623" s="96"/>
      <c r="BP623" s="96"/>
      <c r="BQ623" s="96"/>
      <c r="BR623" s="96"/>
      <c r="BS623" s="96"/>
      <c r="BT623" s="96"/>
      <c r="BU623" s="96"/>
    </row>
    <row r="624" spans="1:73" s="66" customFormat="1" ht="27.75" customHeight="1" x14ac:dyDescent="0.2">
      <c r="A624" s="130" t="s">
        <v>501</v>
      </c>
      <c r="B624" s="352" t="s">
        <v>502</v>
      </c>
      <c r="C624" s="352"/>
      <c r="D624" s="352"/>
      <c r="E624" s="352"/>
      <c r="F624" s="352"/>
      <c r="G624" s="352"/>
      <c r="H624" s="352"/>
      <c r="I624" s="352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  <c r="AC624" s="96"/>
      <c r="AD624" s="96"/>
      <c r="AE624" s="96"/>
      <c r="AF624" s="96"/>
      <c r="AG624" s="96"/>
      <c r="AH624" s="96"/>
      <c r="AI624" s="96"/>
      <c r="AJ624" s="96"/>
      <c r="AK624" s="96"/>
      <c r="AL624" s="96"/>
      <c r="AM624" s="96"/>
      <c r="AN624" s="96"/>
      <c r="AO624" s="96"/>
      <c r="AP624" s="96"/>
      <c r="AQ624" s="96"/>
      <c r="AR624" s="96"/>
      <c r="AS624" s="96"/>
      <c r="AT624" s="96"/>
      <c r="AU624" s="96"/>
      <c r="AV624" s="96"/>
      <c r="AW624" s="96"/>
      <c r="AX624" s="96"/>
      <c r="AY624" s="96"/>
      <c r="AZ624" s="96"/>
      <c r="BA624" s="96"/>
      <c r="BB624" s="96"/>
      <c r="BC624" s="96"/>
      <c r="BD624" s="96"/>
      <c r="BE624" s="96"/>
      <c r="BF624" s="96"/>
      <c r="BG624" s="96"/>
      <c r="BH624" s="96"/>
      <c r="BI624" s="96"/>
      <c r="BJ624" s="96"/>
      <c r="BK624" s="96"/>
      <c r="BL624" s="96"/>
      <c r="BM624" s="96"/>
      <c r="BN624" s="96"/>
      <c r="BO624" s="96"/>
      <c r="BP624" s="96"/>
      <c r="BQ624" s="96"/>
      <c r="BR624" s="96"/>
      <c r="BS624" s="96"/>
      <c r="BT624" s="96"/>
      <c r="BU624" s="96"/>
    </row>
    <row r="625" spans="1:73" s="66" customFormat="1" ht="31.5" x14ac:dyDescent="0.2">
      <c r="A625" s="127" t="s">
        <v>14</v>
      </c>
      <c r="B625" s="27" t="s">
        <v>503</v>
      </c>
      <c r="C625" s="175" t="s">
        <v>16</v>
      </c>
      <c r="D625" s="175" t="s">
        <v>54</v>
      </c>
      <c r="E625" s="175">
        <v>15</v>
      </c>
      <c r="F625" s="175">
        <v>10</v>
      </c>
      <c r="G625" s="175">
        <v>0</v>
      </c>
      <c r="H625" s="175">
        <f>G625/F625*100-100</f>
        <v>-100</v>
      </c>
      <c r="I625" s="167" t="s">
        <v>1456</v>
      </c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  <c r="AC625" s="96"/>
      <c r="AD625" s="96"/>
      <c r="AE625" s="96"/>
      <c r="AF625" s="96"/>
      <c r="AG625" s="96"/>
      <c r="AH625" s="96"/>
      <c r="AI625" s="96"/>
      <c r="AJ625" s="96"/>
      <c r="AK625" s="96"/>
      <c r="AL625" s="96"/>
      <c r="AM625" s="96"/>
      <c r="AN625" s="96"/>
      <c r="AO625" s="96"/>
      <c r="AP625" s="96"/>
      <c r="AQ625" s="96"/>
      <c r="AR625" s="96"/>
      <c r="AS625" s="96"/>
      <c r="AT625" s="96"/>
      <c r="AU625" s="96"/>
      <c r="AV625" s="96"/>
      <c r="AW625" s="96"/>
      <c r="AX625" s="96"/>
      <c r="AY625" s="96"/>
      <c r="AZ625" s="96"/>
      <c r="BA625" s="96"/>
      <c r="BB625" s="96"/>
      <c r="BC625" s="96"/>
      <c r="BD625" s="96"/>
      <c r="BE625" s="96"/>
      <c r="BF625" s="96"/>
      <c r="BG625" s="96"/>
      <c r="BH625" s="96"/>
      <c r="BI625" s="96"/>
      <c r="BJ625" s="96"/>
      <c r="BK625" s="96"/>
      <c r="BL625" s="96"/>
      <c r="BM625" s="96"/>
      <c r="BN625" s="96"/>
      <c r="BO625" s="96"/>
      <c r="BP625" s="96"/>
      <c r="BQ625" s="96"/>
      <c r="BR625" s="96"/>
      <c r="BS625" s="96"/>
      <c r="BT625" s="96"/>
      <c r="BU625" s="96"/>
    </row>
    <row r="626" spans="1:73" s="66" customFormat="1" ht="15.75" customHeight="1" x14ac:dyDescent="0.2">
      <c r="A626" s="130" t="s">
        <v>504</v>
      </c>
      <c r="B626" s="352" t="s">
        <v>505</v>
      </c>
      <c r="C626" s="352"/>
      <c r="D626" s="352"/>
      <c r="E626" s="352"/>
      <c r="F626" s="352"/>
      <c r="G626" s="352"/>
      <c r="H626" s="352"/>
      <c r="I626" s="352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  <c r="AC626" s="96"/>
      <c r="AD626" s="96"/>
      <c r="AE626" s="96"/>
      <c r="AF626" s="96"/>
      <c r="AG626" s="96"/>
      <c r="AH626" s="96"/>
      <c r="AI626" s="96"/>
      <c r="AJ626" s="96"/>
      <c r="AK626" s="96"/>
      <c r="AL626" s="96"/>
      <c r="AM626" s="96"/>
      <c r="AN626" s="96"/>
      <c r="AO626" s="96"/>
      <c r="AP626" s="96"/>
      <c r="AQ626" s="96"/>
      <c r="AR626" s="96"/>
      <c r="AS626" s="96"/>
      <c r="AT626" s="96"/>
      <c r="AU626" s="96"/>
      <c r="AV626" s="96"/>
      <c r="AW626" s="96"/>
      <c r="AX626" s="96"/>
      <c r="AY626" s="96"/>
      <c r="AZ626" s="96"/>
      <c r="BA626" s="96"/>
      <c r="BB626" s="96"/>
      <c r="BC626" s="96"/>
      <c r="BD626" s="96"/>
      <c r="BE626" s="96"/>
      <c r="BF626" s="96"/>
      <c r="BG626" s="96"/>
      <c r="BH626" s="96"/>
      <c r="BI626" s="96"/>
      <c r="BJ626" s="96"/>
      <c r="BK626" s="96"/>
      <c r="BL626" s="96"/>
      <c r="BM626" s="96"/>
      <c r="BN626" s="96"/>
      <c r="BO626" s="96"/>
      <c r="BP626" s="96"/>
      <c r="BQ626" s="96"/>
      <c r="BR626" s="96"/>
      <c r="BS626" s="96"/>
      <c r="BT626" s="96"/>
      <c r="BU626" s="96"/>
    </row>
    <row r="627" spans="1:73" s="66" customFormat="1" ht="47.25" x14ac:dyDescent="0.2">
      <c r="A627" s="127" t="s">
        <v>14</v>
      </c>
      <c r="B627" s="27" t="s">
        <v>506</v>
      </c>
      <c r="C627" s="175" t="s">
        <v>16</v>
      </c>
      <c r="D627" s="175" t="s">
        <v>21</v>
      </c>
      <c r="E627" s="175">
        <v>2</v>
      </c>
      <c r="F627" s="175">
        <v>4</v>
      </c>
      <c r="G627" s="175">
        <v>1</v>
      </c>
      <c r="H627" s="28">
        <f>G627/F627*100-100</f>
        <v>-75</v>
      </c>
      <c r="I627" s="175" t="s">
        <v>1160</v>
      </c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  <c r="AC627" s="96"/>
      <c r="AD627" s="96"/>
      <c r="AE627" s="96"/>
      <c r="AF627" s="96"/>
      <c r="AG627" s="96"/>
      <c r="AH627" s="96"/>
      <c r="AI627" s="96"/>
      <c r="AJ627" s="96"/>
      <c r="AK627" s="96"/>
      <c r="AL627" s="96"/>
      <c r="AM627" s="96"/>
      <c r="AN627" s="96"/>
      <c r="AO627" s="96"/>
      <c r="AP627" s="96"/>
      <c r="AQ627" s="96"/>
      <c r="AR627" s="96"/>
      <c r="AS627" s="96"/>
      <c r="AT627" s="96"/>
      <c r="AU627" s="96"/>
      <c r="AV627" s="96"/>
      <c r="AW627" s="96"/>
      <c r="AX627" s="96"/>
      <c r="AY627" s="96"/>
      <c r="AZ627" s="96"/>
      <c r="BA627" s="96"/>
      <c r="BB627" s="96"/>
      <c r="BC627" s="96"/>
      <c r="BD627" s="96"/>
      <c r="BE627" s="96"/>
      <c r="BF627" s="96"/>
      <c r="BG627" s="96"/>
      <c r="BH627" s="96"/>
      <c r="BI627" s="96"/>
      <c r="BJ627" s="96"/>
      <c r="BK627" s="96"/>
      <c r="BL627" s="96"/>
      <c r="BM627" s="96"/>
      <c r="BN627" s="96"/>
      <c r="BO627" s="96"/>
      <c r="BP627" s="96"/>
      <c r="BQ627" s="96"/>
      <c r="BR627" s="96"/>
      <c r="BS627" s="96"/>
      <c r="BT627" s="96"/>
      <c r="BU627" s="96"/>
    </row>
    <row r="628" spans="1:73" s="66" customFormat="1" ht="15.75" customHeight="1" x14ac:dyDescent="0.2">
      <c r="A628" s="130" t="s">
        <v>507</v>
      </c>
      <c r="B628" s="341" t="s">
        <v>848</v>
      </c>
      <c r="C628" s="341"/>
      <c r="D628" s="341"/>
      <c r="E628" s="341"/>
      <c r="F628" s="341"/>
      <c r="G628" s="341"/>
      <c r="H628" s="341"/>
      <c r="I628" s="341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  <c r="AC628" s="96"/>
      <c r="AD628" s="96"/>
      <c r="AE628" s="96"/>
      <c r="AF628" s="96"/>
      <c r="AG628" s="96"/>
      <c r="AH628" s="96"/>
      <c r="AI628" s="96"/>
      <c r="AJ628" s="96"/>
      <c r="AK628" s="96"/>
      <c r="AL628" s="96"/>
      <c r="AM628" s="96"/>
      <c r="AN628" s="96"/>
      <c r="AO628" s="96"/>
      <c r="AP628" s="96"/>
      <c r="AQ628" s="96"/>
      <c r="AR628" s="96"/>
      <c r="AS628" s="96"/>
      <c r="AT628" s="96"/>
      <c r="AU628" s="96"/>
      <c r="AV628" s="96"/>
      <c r="AW628" s="96"/>
      <c r="AX628" s="96"/>
      <c r="AY628" s="96"/>
      <c r="AZ628" s="96"/>
      <c r="BA628" s="96"/>
      <c r="BB628" s="96"/>
      <c r="BC628" s="96"/>
      <c r="BD628" s="96"/>
      <c r="BE628" s="96"/>
      <c r="BF628" s="96"/>
      <c r="BG628" s="96"/>
      <c r="BH628" s="96"/>
      <c r="BI628" s="96"/>
      <c r="BJ628" s="96"/>
      <c r="BK628" s="96"/>
      <c r="BL628" s="96"/>
      <c r="BM628" s="96"/>
      <c r="BN628" s="96"/>
      <c r="BO628" s="96"/>
      <c r="BP628" s="96"/>
      <c r="BQ628" s="96"/>
      <c r="BR628" s="96"/>
      <c r="BS628" s="96"/>
      <c r="BT628" s="96"/>
      <c r="BU628" s="96"/>
    </row>
    <row r="629" spans="1:73" s="66" customFormat="1" x14ac:dyDescent="0.2">
      <c r="A629" s="127" t="s">
        <v>14</v>
      </c>
      <c r="B629" s="27" t="s">
        <v>508</v>
      </c>
      <c r="C629" s="175" t="s">
        <v>16</v>
      </c>
      <c r="D629" s="175" t="s">
        <v>21</v>
      </c>
      <c r="E629" s="175">
        <v>39</v>
      </c>
      <c r="F629" s="175">
        <v>20</v>
      </c>
      <c r="G629" s="175">
        <v>0</v>
      </c>
      <c r="H629" s="28">
        <f>G629/F629*100-100</f>
        <v>-100</v>
      </c>
      <c r="I629" s="175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  <c r="AC629" s="96"/>
      <c r="AD629" s="96"/>
      <c r="AE629" s="96"/>
      <c r="AF629" s="96"/>
      <c r="AG629" s="96"/>
      <c r="AH629" s="96"/>
      <c r="AI629" s="96"/>
      <c r="AJ629" s="96"/>
      <c r="AK629" s="96"/>
      <c r="AL629" s="96"/>
      <c r="AM629" s="96"/>
      <c r="AN629" s="96"/>
      <c r="AO629" s="96"/>
      <c r="AP629" s="96"/>
      <c r="AQ629" s="96"/>
      <c r="AR629" s="96"/>
      <c r="AS629" s="96"/>
      <c r="AT629" s="96"/>
      <c r="AU629" s="96"/>
      <c r="AV629" s="96"/>
      <c r="AW629" s="96"/>
      <c r="AX629" s="96"/>
      <c r="AY629" s="96"/>
      <c r="AZ629" s="96"/>
      <c r="BA629" s="96"/>
      <c r="BB629" s="96"/>
      <c r="BC629" s="96"/>
      <c r="BD629" s="96"/>
      <c r="BE629" s="96"/>
      <c r="BF629" s="96"/>
      <c r="BG629" s="96"/>
      <c r="BH629" s="96"/>
      <c r="BI629" s="96"/>
      <c r="BJ629" s="96"/>
      <c r="BK629" s="96"/>
      <c r="BL629" s="96"/>
      <c r="BM629" s="96"/>
      <c r="BN629" s="96"/>
      <c r="BO629" s="96"/>
      <c r="BP629" s="96"/>
      <c r="BQ629" s="96"/>
      <c r="BR629" s="96"/>
      <c r="BS629" s="96"/>
      <c r="BT629" s="96"/>
      <c r="BU629" s="96"/>
    </row>
    <row r="630" spans="1:73" s="66" customFormat="1" ht="29.25" customHeight="1" x14ac:dyDescent="0.2">
      <c r="A630" s="130" t="s">
        <v>509</v>
      </c>
      <c r="B630" s="341" t="s">
        <v>510</v>
      </c>
      <c r="C630" s="341"/>
      <c r="D630" s="341"/>
      <c r="E630" s="341"/>
      <c r="F630" s="341"/>
      <c r="G630" s="341"/>
      <c r="H630" s="341"/>
      <c r="I630" s="341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  <c r="AC630" s="96"/>
      <c r="AD630" s="96"/>
      <c r="AE630" s="96"/>
      <c r="AF630" s="96"/>
      <c r="AG630" s="96"/>
      <c r="AH630" s="96"/>
      <c r="AI630" s="96"/>
      <c r="AJ630" s="96"/>
      <c r="AK630" s="96"/>
      <c r="AL630" s="96"/>
      <c r="AM630" s="96"/>
      <c r="AN630" s="96"/>
      <c r="AO630" s="96"/>
      <c r="AP630" s="96"/>
      <c r="AQ630" s="96"/>
      <c r="AR630" s="96"/>
      <c r="AS630" s="96"/>
      <c r="AT630" s="96"/>
      <c r="AU630" s="96"/>
      <c r="AV630" s="96"/>
      <c r="AW630" s="96"/>
      <c r="AX630" s="96"/>
      <c r="AY630" s="96"/>
      <c r="AZ630" s="96"/>
      <c r="BA630" s="96"/>
      <c r="BB630" s="96"/>
      <c r="BC630" s="96"/>
      <c r="BD630" s="96"/>
      <c r="BE630" s="96"/>
      <c r="BF630" s="96"/>
      <c r="BG630" s="96"/>
      <c r="BH630" s="96"/>
      <c r="BI630" s="96"/>
      <c r="BJ630" s="96"/>
      <c r="BK630" s="96"/>
      <c r="BL630" s="96"/>
      <c r="BM630" s="96"/>
      <c r="BN630" s="96"/>
      <c r="BO630" s="96"/>
      <c r="BP630" s="96"/>
      <c r="BQ630" s="96"/>
      <c r="BR630" s="96"/>
      <c r="BS630" s="96"/>
      <c r="BT630" s="96"/>
      <c r="BU630" s="96"/>
    </row>
    <row r="631" spans="1:73" s="66" customFormat="1" ht="44.25" customHeight="1" x14ac:dyDescent="0.2">
      <c r="A631" s="127" t="s">
        <v>14</v>
      </c>
      <c r="B631" s="27" t="s">
        <v>511</v>
      </c>
      <c r="C631" s="175" t="s">
        <v>16</v>
      </c>
      <c r="D631" s="175" t="s">
        <v>17</v>
      </c>
      <c r="E631" s="175">
        <v>11.3</v>
      </c>
      <c r="F631" s="175">
        <v>11.4</v>
      </c>
      <c r="G631" s="28">
        <v>14.74</v>
      </c>
      <c r="H631" s="28">
        <f>G631/F631*100-100</f>
        <v>29.298245614035096</v>
      </c>
      <c r="I631" s="167" t="s">
        <v>1318</v>
      </c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  <c r="AC631" s="96"/>
      <c r="AD631" s="96"/>
      <c r="AE631" s="96"/>
      <c r="AF631" s="96"/>
      <c r="AG631" s="96"/>
      <c r="AH631" s="96"/>
      <c r="AI631" s="96"/>
      <c r="AJ631" s="96"/>
      <c r="AK631" s="96"/>
      <c r="AL631" s="96"/>
      <c r="AM631" s="96"/>
      <c r="AN631" s="96"/>
      <c r="AO631" s="96"/>
      <c r="AP631" s="96"/>
      <c r="AQ631" s="96"/>
      <c r="AR631" s="96"/>
      <c r="AS631" s="96"/>
      <c r="AT631" s="96"/>
      <c r="AU631" s="96"/>
      <c r="AV631" s="96"/>
      <c r="AW631" s="96"/>
      <c r="AX631" s="96"/>
      <c r="AY631" s="96"/>
      <c r="AZ631" s="96"/>
      <c r="BA631" s="96"/>
      <c r="BB631" s="96"/>
      <c r="BC631" s="96"/>
      <c r="BD631" s="96"/>
      <c r="BE631" s="96"/>
      <c r="BF631" s="96"/>
      <c r="BG631" s="96"/>
      <c r="BH631" s="96"/>
      <c r="BI631" s="96"/>
      <c r="BJ631" s="96"/>
      <c r="BK631" s="96"/>
      <c r="BL631" s="96"/>
      <c r="BM631" s="96"/>
      <c r="BN631" s="96"/>
      <c r="BO631" s="96"/>
      <c r="BP631" s="96"/>
      <c r="BQ631" s="96"/>
      <c r="BR631" s="96"/>
      <c r="BS631" s="96"/>
      <c r="BT631" s="96"/>
      <c r="BU631" s="96"/>
    </row>
    <row r="632" spans="1:73" s="66" customFormat="1" ht="44.25" customHeight="1" x14ac:dyDescent="0.2">
      <c r="A632" s="138" t="s">
        <v>18</v>
      </c>
      <c r="B632" s="27" t="s">
        <v>1161</v>
      </c>
      <c r="C632" s="175" t="s">
        <v>16</v>
      </c>
      <c r="D632" s="180" t="s">
        <v>21</v>
      </c>
      <c r="E632" s="180">
        <v>10</v>
      </c>
      <c r="F632" s="180">
        <v>6</v>
      </c>
      <c r="G632" s="180">
        <v>0</v>
      </c>
      <c r="H632" s="3">
        <f>G632/F632*100-100</f>
        <v>-100</v>
      </c>
      <c r="I632" s="167" t="s">
        <v>1317</v>
      </c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  <c r="AC632" s="96"/>
      <c r="AD632" s="96"/>
      <c r="AE632" s="96"/>
      <c r="AF632" s="96"/>
      <c r="AG632" s="96"/>
      <c r="AH632" s="96"/>
      <c r="AI632" s="96"/>
      <c r="AJ632" s="96"/>
      <c r="AK632" s="96"/>
      <c r="AL632" s="96"/>
      <c r="AM632" s="96"/>
      <c r="AN632" s="96"/>
      <c r="AO632" s="96"/>
      <c r="AP632" s="96"/>
      <c r="AQ632" s="96"/>
      <c r="AR632" s="96"/>
      <c r="AS632" s="96"/>
      <c r="AT632" s="96"/>
      <c r="AU632" s="96"/>
      <c r="AV632" s="96"/>
      <c r="AW632" s="96"/>
      <c r="AX632" s="96"/>
      <c r="AY632" s="96"/>
      <c r="AZ632" s="96"/>
      <c r="BA632" s="96"/>
      <c r="BB632" s="96"/>
      <c r="BC632" s="96"/>
      <c r="BD632" s="96"/>
      <c r="BE632" s="96"/>
      <c r="BF632" s="96"/>
      <c r="BG632" s="96"/>
      <c r="BH632" s="96"/>
      <c r="BI632" s="96"/>
      <c r="BJ632" s="96"/>
      <c r="BK632" s="96"/>
      <c r="BL632" s="96"/>
      <c r="BM632" s="96"/>
      <c r="BN632" s="96"/>
      <c r="BO632" s="96"/>
      <c r="BP632" s="96"/>
      <c r="BQ632" s="96"/>
      <c r="BR632" s="96"/>
      <c r="BS632" s="96"/>
      <c r="BT632" s="96"/>
      <c r="BU632" s="96"/>
    </row>
    <row r="633" spans="1:73" s="66" customFormat="1" ht="30.75" hidden="1" customHeight="1" x14ac:dyDescent="0.2">
      <c r="A633" s="130" t="s">
        <v>512</v>
      </c>
      <c r="B633" s="352" t="s">
        <v>855</v>
      </c>
      <c r="C633" s="352"/>
      <c r="D633" s="352"/>
      <c r="E633" s="352"/>
      <c r="F633" s="352"/>
      <c r="G633" s="352"/>
      <c r="H633" s="352"/>
      <c r="I633" s="352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  <c r="AC633" s="96"/>
      <c r="AD633" s="96"/>
      <c r="AE633" s="96"/>
      <c r="AF633" s="96"/>
      <c r="AG633" s="96"/>
      <c r="AH633" s="96"/>
      <c r="AI633" s="96"/>
      <c r="AJ633" s="96"/>
      <c r="AK633" s="96"/>
      <c r="AL633" s="96"/>
      <c r="AM633" s="96"/>
      <c r="AN633" s="96"/>
      <c r="AO633" s="96"/>
      <c r="AP633" s="96"/>
      <c r="AQ633" s="96"/>
      <c r="AR633" s="96"/>
      <c r="AS633" s="96"/>
      <c r="AT633" s="96"/>
      <c r="AU633" s="96"/>
      <c r="AV633" s="96"/>
      <c r="AW633" s="96"/>
      <c r="AX633" s="96"/>
      <c r="AY633" s="96"/>
      <c r="AZ633" s="96"/>
      <c r="BA633" s="96"/>
      <c r="BB633" s="96"/>
      <c r="BC633" s="96"/>
      <c r="BD633" s="96"/>
      <c r="BE633" s="96"/>
      <c r="BF633" s="96"/>
      <c r="BG633" s="96"/>
      <c r="BH633" s="96"/>
      <c r="BI633" s="96"/>
      <c r="BJ633" s="96"/>
      <c r="BK633" s="96"/>
      <c r="BL633" s="96"/>
      <c r="BM633" s="96"/>
      <c r="BN633" s="96"/>
      <c r="BO633" s="96"/>
      <c r="BP633" s="96"/>
      <c r="BQ633" s="96"/>
      <c r="BR633" s="96"/>
      <c r="BS633" s="96"/>
      <c r="BT633" s="96"/>
      <c r="BU633" s="96"/>
    </row>
    <row r="634" spans="1:73" s="66" customFormat="1" ht="63" hidden="1" x14ac:dyDescent="0.2">
      <c r="A634" s="127" t="s">
        <v>14</v>
      </c>
      <c r="B634" s="27" t="s">
        <v>513</v>
      </c>
      <c r="C634" s="175" t="s">
        <v>16</v>
      </c>
      <c r="D634" s="175" t="s">
        <v>21</v>
      </c>
      <c r="E634" s="175">
        <v>0</v>
      </c>
      <c r="F634" s="175">
        <v>0</v>
      </c>
      <c r="G634" s="175">
        <v>0</v>
      </c>
      <c r="H634" s="28">
        <v>0</v>
      </c>
      <c r="I634" s="175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  <c r="AC634" s="96"/>
      <c r="AD634" s="96"/>
      <c r="AE634" s="96"/>
      <c r="AF634" s="96"/>
      <c r="AG634" s="96"/>
      <c r="AH634" s="96"/>
      <c r="AI634" s="96"/>
      <c r="AJ634" s="96"/>
      <c r="AK634" s="96"/>
      <c r="AL634" s="96"/>
      <c r="AM634" s="96"/>
      <c r="AN634" s="96"/>
      <c r="AO634" s="96"/>
      <c r="AP634" s="96"/>
      <c r="AQ634" s="96"/>
      <c r="AR634" s="96"/>
      <c r="AS634" s="96"/>
      <c r="AT634" s="96"/>
      <c r="AU634" s="96"/>
      <c r="AV634" s="96"/>
      <c r="AW634" s="96"/>
      <c r="AX634" s="96"/>
      <c r="AY634" s="96"/>
      <c r="AZ634" s="96"/>
      <c r="BA634" s="96"/>
      <c r="BB634" s="96"/>
      <c r="BC634" s="96"/>
      <c r="BD634" s="96"/>
      <c r="BE634" s="96"/>
      <c r="BF634" s="96"/>
      <c r="BG634" s="96"/>
      <c r="BH634" s="96"/>
      <c r="BI634" s="96"/>
      <c r="BJ634" s="96"/>
      <c r="BK634" s="96"/>
      <c r="BL634" s="96"/>
      <c r="BM634" s="96"/>
      <c r="BN634" s="96"/>
      <c r="BO634" s="96"/>
      <c r="BP634" s="96"/>
      <c r="BQ634" s="96"/>
      <c r="BR634" s="96"/>
      <c r="BS634" s="96"/>
      <c r="BT634" s="96"/>
      <c r="BU634" s="96"/>
    </row>
    <row r="635" spans="1:73" s="66" customFormat="1" ht="45.75" hidden="1" customHeight="1" x14ac:dyDescent="0.2">
      <c r="A635" s="130" t="s">
        <v>514</v>
      </c>
      <c r="B635" s="352" t="s">
        <v>515</v>
      </c>
      <c r="C635" s="352"/>
      <c r="D635" s="352"/>
      <c r="E635" s="352"/>
      <c r="F635" s="352"/>
      <c r="G635" s="352"/>
      <c r="H635" s="352"/>
      <c r="I635" s="352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  <c r="AC635" s="96"/>
      <c r="AD635" s="96"/>
      <c r="AE635" s="96"/>
      <c r="AF635" s="96"/>
      <c r="AG635" s="96"/>
      <c r="AH635" s="96"/>
      <c r="AI635" s="96"/>
      <c r="AJ635" s="96"/>
      <c r="AK635" s="96"/>
      <c r="AL635" s="96"/>
      <c r="AM635" s="96"/>
      <c r="AN635" s="96"/>
      <c r="AO635" s="96"/>
      <c r="AP635" s="96"/>
      <c r="AQ635" s="96"/>
      <c r="AR635" s="96"/>
      <c r="AS635" s="96"/>
      <c r="AT635" s="96"/>
      <c r="AU635" s="96"/>
      <c r="AV635" s="96"/>
      <c r="AW635" s="96"/>
      <c r="AX635" s="96"/>
      <c r="AY635" s="96"/>
      <c r="AZ635" s="96"/>
      <c r="BA635" s="96"/>
      <c r="BB635" s="96"/>
      <c r="BC635" s="96"/>
      <c r="BD635" s="96"/>
      <c r="BE635" s="96"/>
      <c r="BF635" s="96"/>
      <c r="BG635" s="96"/>
      <c r="BH635" s="96"/>
      <c r="BI635" s="96"/>
      <c r="BJ635" s="96"/>
      <c r="BK635" s="96"/>
      <c r="BL635" s="96"/>
      <c r="BM635" s="96"/>
      <c r="BN635" s="96"/>
      <c r="BO635" s="96"/>
      <c r="BP635" s="96"/>
      <c r="BQ635" s="96"/>
      <c r="BR635" s="96"/>
      <c r="BS635" s="96"/>
      <c r="BT635" s="96"/>
      <c r="BU635" s="96"/>
    </row>
    <row r="636" spans="1:73" s="66" customFormat="1" ht="78.75" hidden="1" x14ac:dyDescent="0.2">
      <c r="A636" s="127" t="s">
        <v>14</v>
      </c>
      <c r="B636" s="27" t="s">
        <v>516</v>
      </c>
      <c r="C636" s="175" t="s">
        <v>16</v>
      </c>
      <c r="D636" s="175" t="s">
        <v>21</v>
      </c>
      <c r="E636" s="175">
        <v>0</v>
      </c>
      <c r="F636" s="175">
        <v>0</v>
      </c>
      <c r="G636" s="175">
        <v>0</v>
      </c>
      <c r="H636" s="28">
        <v>0</v>
      </c>
      <c r="I636" s="175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  <c r="AC636" s="96"/>
      <c r="AD636" s="96"/>
      <c r="AE636" s="96"/>
      <c r="AF636" s="96"/>
      <c r="AG636" s="96"/>
      <c r="AH636" s="96"/>
      <c r="AI636" s="96"/>
      <c r="AJ636" s="96"/>
      <c r="AK636" s="96"/>
      <c r="AL636" s="96"/>
      <c r="AM636" s="96"/>
      <c r="AN636" s="96"/>
      <c r="AO636" s="96"/>
      <c r="AP636" s="96"/>
      <c r="AQ636" s="96"/>
      <c r="AR636" s="96"/>
      <c r="AS636" s="96"/>
      <c r="AT636" s="96"/>
      <c r="AU636" s="96"/>
      <c r="AV636" s="96"/>
      <c r="AW636" s="96"/>
      <c r="AX636" s="96"/>
      <c r="AY636" s="96"/>
      <c r="AZ636" s="96"/>
      <c r="BA636" s="96"/>
      <c r="BB636" s="96"/>
      <c r="BC636" s="96"/>
      <c r="BD636" s="96"/>
      <c r="BE636" s="96"/>
      <c r="BF636" s="96"/>
      <c r="BG636" s="96"/>
      <c r="BH636" s="96"/>
      <c r="BI636" s="96"/>
      <c r="BJ636" s="96"/>
      <c r="BK636" s="96"/>
      <c r="BL636" s="96"/>
      <c r="BM636" s="96"/>
      <c r="BN636" s="96"/>
      <c r="BO636" s="96"/>
      <c r="BP636" s="96"/>
      <c r="BQ636" s="96"/>
      <c r="BR636" s="96"/>
      <c r="BS636" s="96"/>
      <c r="BT636" s="96"/>
      <c r="BU636" s="96"/>
    </row>
    <row r="637" spans="1:73" s="66" customFormat="1" ht="24.75" hidden="1" customHeight="1" x14ac:dyDescent="0.2">
      <c r="A637" s="130" t="s">
        <v>517</v>
      </c>
      <c r="B637" s="352" t="s">
        <v>518</v>
      </c>
      <c r="C637" s="352"/>
      <c r="D637" s="352"/>
      <c r="E637" s="352"/>
      <c r="F637" s="352"/>
      <c r="G637" s="352"/>
      <c r="H637" s="352"/>
      <c r="I637" s="352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  <c r="AC637" s="96"/>
      <c r="AD637" s="96"/>
      <c r="AE637" s="96"/>
      <c r="AF637" s="96"/>
      <c r="AG637" s="96"/>
      <c r="AH637" s="96"/>
      <c r="AI637" s="96"/>
      <c r="AJ637" s="96"/>
      <c r="AK637" s="96"/>
      <c r="AL637" s="96"/>
      <c r="AM637" s="96"/>
      <c r="AN637" s="96"/>
      <c r="AO637" s="96"/>
      <c r="AP637" s="96"/>
      <c r="AQ637" s="96"/>
      <c r="AR637" s="96"/>
      <c r="AS637" s="96"/>
      <c r="AT637" s="96"/>
      <c r="AU637" s="96"/>
      <c r="AV637" s="96"/>
      <c r="AW637" s="96"/>
      <c r="AX637" s="96"/>
      <c r="AY637" s="96"/>
      <c r="AZ637" s="96"/>
      <c r="BA637" s="96"/>
      <c r="BB637" s="96"/>
      <c r="BC637" s="96"/>
      <c r="BD637" s="96"/>
      <c r="BE637" s="96"/>
      <c r="BF637" s="96"/>
      <c r="BG637" s="96"/>
      <c r="BH637" s="96"/>
      <c r="BI637" s="96"/>
      <c r="BJ637" s="96"/>
      <c r="BK637" s="96"/>
      <c r="BL637" s="96"/>
      <c r="BM637" s="96"/>
      <c r="BN637" s="96"/>
      <c r="BO637" s="96"/>
      <c r="BP637" s="96"/>
      <c r="BQ637" s="96"/>
      <c r="BR637" s="96"/>
      <c r="BS637" s="96"/>
      <c r="BT637" s="96"/>
      <c r="BU637" s="96"/>
    </row>
    <row r="638" spans="1:73" s="66" customFormat="1" ht="47.25" hidden="1" x14ac:dyDescent="0.2">
      <c r="A638" s="127" t="s">
        <v>14</v>
      </c>
      <c r="B638" s="27" t="s">
        <v>519</v>
      </c>
      <c r="C638" s="175" t="s">
        <v>16</v>
      </c>
      <c r="D638" s="175" t="s">
        <v>465</v>
      </c>
      <c r="E638" s="175">
        <v>0</v>
      </c>
      <c r="F638" s="175">
        <v>0</v>
      </c>
      <c r="G638" s="175">
        <v>0</v>
      </c>
      <c r="H638" s="28">
        <v>0</v>
      </c>
      <c r="I638" s="175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  <c r="AC638" s="96"/>
      <c r="AD638" s="96"/>
      <c r="AE638" s="96"/>
      <c r="AF638" s="96"/>
      <c r="AG638" s="96"/>
      <c r="AH638" s="96"/>
      <c r="AI638" s="96"/>
      <c r="AJ638" s="96"/>
      <c r="AK638" s="96"/>
      <c r="AL638" s="96"/>
      <c r="AM638" s="96"/>
      <c r="AN638" s="96"/>
      <c r="AO638" s="96"/>
      <c r="AP638" s="96"/>
      <c r="AQ638" s="96"/>
      <c r="AR638" s="96"/>
      <c r="AS638" s="96"/>
      <c r="AT638" s="96"/>
      <c r="AU638" s="96"/>
      <c r="AV638" s="96"/>
      <c r="AW638" s="96"/>
      <c r="AX638" s="96"/>
      <c r="AY638" s="96"/>
      <c r="AZ638" s="96"/>
      <c r="BA638" s="96"/>
      <c r="BB638" s="96"/>
      <c r="BC638" s="96"/>
      <c r="BD638" s="96"/>
      <c r="BE638" s="96"/>
      <c r="BF638" s="96"/>
      <c r="BG638" s="96"/>
      <c r="BH638" s="96"/>
      <c r="BI638" s="96"/>
      <c r="BJ638" s="96"/>
      <c r="BK638" s="96"/>
      <c r="BL638" s="96"/>
      <c r="BM638" s="96"/>
      <c r="BN638" s="96"/>
      <c r="BO638" s="96"/>
      <c r="BP638" s="96"/>
      <c r="BQ638" s="96"/>
      <c r="BR638" s="96"/>
      <c r="BS638" s="96"/>
      <c r="BT638" s="96"/>
      <c r="BU638" s="96"/>
    </row>
    <row r="639" spans="1:73" s="66" customFormat="1" ht="43.5" customHeight="1" x14ac:dyDescent="0.2">
      <c r="A639" s="130" t="s">
        <v>512</v>
      </c>
      <c r="B639" s="352" t="s">
        <v>852</v>
      </c>
      <c r="C639" s="352"/>
      <c r="D639" s="352"/>
      <c r="E639" s="352"/>
      <c r="F639" s="352"/>
      <c r="G639" s="352"/>
      <c r="H639" s="352"/>
      <c r="I639" s="352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  <c r="AC639" s="96"/>
      <c r="AD639" s="96"/>
      <c r="AE639" s="96"/>
      <c r="AF639" s="96"/>
      <c r="AG639" s="96"/>
      <c r="AH639" s="96"/>
      <c r="AI639" s="96"/>
      <c r="AJ639" s="96"/>
      <c r="AK639" s="96"/>
      <c r="AL639" s="96"/>
      <c r="AM639" s="96"/>
      <c r="AN639" s="96"/>
      <c r="AO639" s="96"/>
      <c r="AP639" s="96"/>
      <c r="AQ639" s="96"/>
      <c r="AR639" s="96"/>
      <c r="AS639" s="96"/>
      <c r="AT639" s="96"/>
      <c r="AU639" s="96"/>
      <c r="AV639" s="96"/>
      <c r="AW639" s="96"/>
      <c r="AX639" s="96"/>
      <c r="AY639" s="96"/>
      <c r="AZ639" s="96"/>
      <c r="BA639" s="96"/>
      <c r="BB639" s="96"/>
      <c r="BC639" s="96"/>
      <c r="BD639" s="96"/>
      <c r="BE639" s="96"/>
      <c r="BF639" s="96"/>
      <c r="BG639" s="96"/>
      <c r="BH639" s="96"/>
      <c r="BI639" s="96"/>
      <c r="BJ639" s="96"/>
      <c r="BK639" s="96"/>
      <c r="BL639" s="96"/>
      <c r="BM639" s="96"/>
      <c r="BN639" s="96"/>
      <c r="BO639" s="96"/>
      <c r="BP639" s="96"/>
      <c r="BQ639" s="96"/>
      <c r="BR639" s="96"/>
      <c r="BS639" s="96"/>
      <c r="BT639" s="96"/>
      <c r="BU639" s="96"/>
    </row>
    <row r="640" spans="1:73" s="66" customFormat="1" ht="67.5" customHeight="1" x14ac:dyDescent="0.2">
      <c r="A640" s="127" t="s">
        <v>14</v>
      </c>
      <c r="B640" s="27" t="s">
        <v>849</v>
      </c>
      <c r="C640" s="175" t="s">
        <v>16</v>
      </c>
      <c r="D640" s="175" t="s">
        <v>21</v>
      </c>
      <c r="E640" s="175">
        <v>3</v>
      </c>
      <c r="F640" s="175">
        <v>1</v>
      </c>
      <c r="G640" s="175">
        <v>0</v>
      </c>
      <c r="H640" s="28">
        <v>0</v>
      </c>
      <c r="I640" s="167" t="s">
        <v>1316</v>
      </c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  <c r="AC640" s="96"/>
      <c r="AD640" s="96"/>
      <c r="AE640" s="96"/>
      <c r="AF640" s="96"/>
      <c r="AG640" s="96"/>
      <c r="AH640" s="96"/>
      <c r="AI640" s="96"/>
      <c r="AJ640" s="96"/>
      <c r="AK640" s="96"/>
      <c r="AL640" s="96"/>
      <c r="AM640" s="96"/>
      <c r="AN640" s="96"/>
      <c r="AO640" s="96"/>
      <c r="AP640" s="96"/>
      <c r="AQ640" s="96"/>
      <c r="AR640" s="96"/>
      <c r="AS640" s="96"/>
      <c r="AT640" s="96"/>
      <c r="AU640" s="96"/>
      <c r="AV640" s="96"/>
      <c r="AW640" s="96"/>
      <c r="AX640" s="96"/>
      <c r="AY640" s="96"/>
      <c r="AZ640" s="96"/>
      <c r="BA640" s="96"/>
      <c r="BB640" s="96"/>
      <c r="BC640" s="96"/>
      <c r="BD640" s="96"/>
      <c r="BE640" s="96"/>
      <c r="BF640" s="96"/>
      <c r="BG640" s="96"/>
      <c r="BH640" s="96"/>
      <c r="BI640" s="96"/>
      <c r="BJ640" s="96"/>
      <c r="BK640" s="96"/>
      <c r="BL640" s="96"/>
      <c r="BM640" s="96"/>
      <c r="BN640" s="96"/>
      <c r="BO640" s="96"/>
      <c r="BP640" s="96"/>
      <c r="BQ640" s="96"/>
      <c r="BR640" s="96"/>
      <c r="BS640" s="96"/>
      <c r="BT640" s="96"/>
      <c r="BU640" s="96"/>
    </row>
    <row r="641" spans="1:73" s="66" customFormat="1" ht="61.5" customHeight="1" x14ac:dyDescent="0.2">
      <c r="A641" s="130" t="s">
        <v>514</v>
      </c>
      <c r="B641" s="352" t="s">
        <v>854</v>
      </c>
      <c r="C641" s="352"/>
      <c r="D641" s="352"/>
      <c r="E641" s="352"/>
      <c r="F641" s="352"/>
      <c r="G641" s="352"/>
      <c r="H641" s="352"/>
      <c r="I641" s="352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  <c r="AC641" s="96"/>
      <c r="AD641" s="96"/>
      <c r="AE641" s="96"/>
      <c r="AF641" s="96"/>
      <c r="AG641" s="96"/>
      <c r="AH641" s="96"/>
      <c r="AI641" s="96"/>
      <c r="AJ641" s="96"/>
      <c r="AK641" s="96"/>
      <c r="AL641" s="96"/>
      <c r="AM641" s="96"/>
      <c r="AN641" s="96"/>
      <c r="AO641" s="96"/>
      <c r="AP641" s="96"/>
      <c r="AQ641" s="96"/>
      <c r="AR641" s="96"/>
      <c r="AS641" s="96"/>
      <c r="AT641" s="96"/>
      <c r="AU641" s="96"/>
      <c r="AV641" s="96"/>
      <c r="AW641" s="96"/>
      <c r="AX641" s="96"/>
      <c r="AY641" s="96"/>
      <c r="AZ641" s="96"/>
      <c r="BA641" s="96"/>
      <c r="BB641" s="96"/>
      <c r="BC641" s="96"/>
      <c r="BD641" s="96"/>
      <c r="BE641" s="96"/>
      <c r="BF641" s="96"/>
      <c r="BG641" s="96"/>
      <c r="BH641" s="96"/>
      <c r="BI641" s="96"/>
      <c r="BJ641" s="96"/>
      <c r="BK641" s="96"/>
      <c r="BL641" s="96"/>
      <c r="BM641" s="96"/>
      <c r="BN641" s="96"/>
      <c r="BO641" s="96"/>
      <c r="BP641" s="96"/>
      <c r="BQ641" s="96"/>
      <c r="BR641" s="96"/>
      <c r="BS641" s="96"/>
      <c r="BT641" s="96"/>
      <c r="BU641" s="96"/>
    </row>
    <row r="642" spans="1:73" s="66" customFormat="1" ht="31.5" x14ac:dyDescent="0.2">
      <c r="A642" s="127" t="s">
        <v>14</v>
      </c>
      <c r="B642" s="27" t="s">
        <v>850</v>
      </c>
      <c r="C642" s="175" t="s">
        <v>16</v>
      </c>
      <c r="D642" s="175" t="s">
        <v>21</v>
      </c>
      <c r="E642" s="175">
        <v>7</v>
      </c>
      <c r="F642" s="175">
        <v>1</v>
      </c>
      <c r="G642" s="175">
        <v>0</v>
      </c>
      <c r="H642" s="28">
        <v>0</v>
      </c>
      <c r="I642" s="167" t="s">
        <v>1316</v>
      </c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  <c r="AC642" s="96"/>
      <c r="AD642" s="96"/>
      <c r="AE642" s="96"/>
      <c r="AF642" s="96"/>
      <c r="AG642" s="96"/>
      <c r="AH642" s="96"/>
      <c r="AI642" s="96"/>
      <c r="AJ642" s="96"/>
      <c r="AK642" s="96"/>
      <c r="AL642" s="96"/>
      <c r="AM642" s="96"/>
      <c r="AN642" s="96"/>
      <c r="AO642" s="96"/>
      <c r="AP642" s="96"/>
      <c r="AQ642" s="96"/>
      <c r="AR642" s="96"/>
      <c r="AS642" s="96"/>
      <c r="AT642" s="96"/>
      <c r="AU642" s="96"/>
      <c r="AV642" s="96"/>
      <c r="AW642" s="96"/>
      <c r="AX642" s="96"/>
      <c r="AY642" s="96"/>
      <c r="AZ642" s="96"/>
      <c r="BA642" s="96"/>
      <c r="BB642" s="96"/>
      <c r="BC642" s="96"/>
      <c r="BD642" s="96"/>
      <c r="BE642" s="96"/>
      <c r="BF642" s="96"/>
      <c r="BG642" s="96"/>
      <c r="BH642" s="96"/>
      <c r="BI642" s="96"/>
      <c r="BJ642" s="96"/>
      <c r="BK642" s="96"/>
      <c r="BL642" s="96"/>
      <c r="BM642" s="96"/>
      <c r="BN642" s="96"/>
      <c r="BO642" s="96"/>
      <c r="BP642" s="96"/>
      <c r="BQ642" s="96"/>
      <c r="BR642" s="96"/>
      <c r="BS642" s="96"/>
      <c r="BT642" s="96"/>
      <c r="BU642" s="96"/>
    </row>
    <row r="643" spans="1:73" s="66" customFormat="1" ht="61.5" customHeight="1" x14ac:dyDescent="0.2">
      <c r="A643" s="130" t="s">
        <v>517</v>
      </c>
      <c r="B643" s="352" t="s">
        <v>1163</v>
      </c>
      <c r="C643" s="352"/>
      <c r="D643" s="352"/>
      <c r="E643" s="352"/>
      <c r="F643" s="352"/>
      <c r="G643" s="352"/>
      <c r="H643" s="352"/>
      <c r="I643" s="352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96"/>
      <c r="BB643" s="96"/>
      <c r="BC643" s="96"/>
      <c r="BD643" s="96"/>
      <c r="BE643" s="96"/>
      <c r="BF643" s="96"/>
      <c r="BG643" s="96"/>
      <c r="BH643" s="96"/>
      <c r="BI643" s="96"/>
      <c r="BJ643" s="96"/>
      <c r="BK643" s="96"/>
      <c r="BL643" s="96"/>
      <c r="BM643" s="96"/>
      <c r="BN643" s="96"/>
      <c r="BO643" s="96"/>
      <c r="BP643" s="96"/>
      <c r="BQ643" s="96"/>
      <c r="BR643" s="96"/>
      <c r="BS643" s="96"/>
      <c r="BT643" s="96"/>
      <c r="BU643" s="96"/>
    </row>
    <row r="644" spans="1:73" s="66" customFormat="1" ht="31.5" x14ac:dyDescent="0.2">
      <c r="A644" s="127" t="s">
        <v>14</v>
      </c>
      <c r="B644" s="27" t="s">
        <v>850</v>
      </c>
      <c r="C644" s="175" t="s">
        <v>16</v>
      </c>
      <c r="D644" s="175" t="s">
        <v>21</v>
      </c>
      <c r="E644" s="175">
        <v>0</v>
      </c>
      <c r="F644" s="175">
        <v>1</v>
      </c>
      <c r="G644" s="175">
        <v>0</v>
      </c>
      <c r="H644" s="28">
        <v>0</v>
      </c>
      <c r="I644" s="167" t="s">
        <v>1316</v>
      </c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  <c r="AC644" s="96"/>
      <c r="AD644" s="96"/>
      <c r="AE644" s="96"/>
      <c r="AF644" s="96"/>
      <c r="AG644" s="96"/>
      <c r="AH644" s="96"/>
      <c r="AI644" s="96"/>
      <c r="AJ644" s="96"/>
      <c r="AK644" s="96"/>
      <c r="AL644" s="96"/>
      <c r="AM644" s="96"/>
      <c r="AN644" s="96"/>
      <c r="AO644" s="96"/>
      <c r="AP644" s="96"/>
      <c r="AQ644" s="96"/>
      <c r="AR644" s="96"/>
      <c r="AS644" s="96"/>
      <c r="AT644" s="96"/>
      <c r="AU644" s="96"/>
      <c r="AV644" s="96"/>
      <c r="AW644" s="96"/>
      <c r="AX644" s="96"/>
      <c r="AY644" s="96"/>
      <c r="AZ644" s="96"/>
      <c r="BA644" s="96"/>
      <c r="BB644" s="96"/>
      <c r="BC644" s="96"/>
      <c r="BD644" s="96"/>
      <c r="BE644" s="96"/>
      <c r="BF644" s="96"/>
      <c r="BG644" s="96"/>
      <c r="BH644" s="96"/>
      <c r="BI644" s="96"/>
      <c r="BJ644" s="96"/>
      <c r="BK644" s="96"/>
      <c r="BL644" s="96"/>
      <c r="BM644" s="96"/>
      <c r="BN644" s="96"/>
      <c r="BO644" s="96"/>
      <c r="BP644" s="96"/>
      <c r="BQ644" s="96"/>
      <c r="BR644" s="96"/>
      <c r="BS644" s="96"/>
      <c r="BT644" s="96"/>
      <c r="BU644" s="96"/>
    </row>
    <row r="645" spans="1:73" s="66" customFormat="1" ht="42" customHeight="1" x14ac:dyDescent="0.2">
      <c r="A645" s="130" t="s">
        <v>851</v>
      </c>
      <c r="B645" s="352" t="s">
        <v>1164</v>
      </c>
      <c r="C645" s="352"/>
      <c r="D645" s="352"/>
      <c r="E645" s="352"/>
      <c r="F645" s="352"/>
      <c r="G645" s="352"/>
      <c r="H645" s="352"/>
      <c r="I645" s="352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  <c r="AC645" s="96"/>
      <c r="AD645" s="96"/>
      <c r="AE645" s="96"/>
      <c r="AF645" s="96"/>
      <c r="AG645" s="96"/>
      <c r="AH645" s="96"/>
      <c r="AI645" s="96"/>
      <c r="AJ645" s="96"/>
      <c r="AK645" s="96"/>
      <c r="AL645" s="96"/>
      <c r="AM645" s="96"/>
      <c r="AN645" s="96"/>
      <c r="AO645" s="96"/>
      <c r="AP645" s="96"/>
      <c r="AQ645" s="96"/>
      <c r="AR645" s="96"/>
      <c r="AS645" s="96"/>
      <c r="AT645" s="96"/>
      <c r="AU645" s="96"/>
      <c r="AV645" s="96"/>
      <c r="AW645" s="96"/>
      <c r="AX645" s="96"/>
      <c r="AY645" s="96"/>
      <c r="AZ645" s="96"/>
      <c r="BA645" s="96"/>
      <c r="BB645" s="96"/>
      <c r="BC645" s="96"/>
      <c r="BD645" s="96"/>
      <c r="BE645" s="96"/>
      <c r="BF645" s="96"/>
      <c r="BG645" s="96"/>
      <c r="BH645" s="96"/>
      <c r="BI645" s="96"/>
      <c r="BJ645" s="96"/>
      <c r="BK645" s="96"/>
      <c r="BL645" s="96"/>
      <c r="BM645" s="96"/>
      <c r="BN645" s="96"/>
      <c r="BO645" s="96"/>
      <c r="BP645" s="96"/>
      <c r="BQ645" s="96"/>
      <c r="BR645" s="96"/>
      <c r="BS645" s="96"/>
      <c r="BT645" s="96"/>
      <c r="BU645" s="96"/>
    </row>
    <row r="646" spans="1:73" s="66" customFormat="1" ht="31.5" x14ac:dyDescent="0.2">
      <c r="A646" s="127" t="s">
        <v>14</v>
      </c>
      <c r="B646" s="27" t="s">
        <v>850</v>
      </c>
      <c r="C646" s="175" t="s">
        <v>16</v>
      </c>
      <c r="D646" s="180" t="s">
        <v>21</v>
      </c>
      <c r="E646" s="180">
        <v>0</v>
      </c>
      <c r="F646" s="180">
        <v>1</v>
      </c>
      <c r="G646" s="180">
        <v>0</v>
      </c>
      <c r="H646" s="3">
        <v>0</v>
      </c>
      <c r="I646" s="167" t="s">
        <v>1316</v>
      </c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  <c r="AC646" s="96"/>
      <c r="AD646" s="96"/>
      <c r="AE646" s="96"/>
      <c r="AF646" s="96"/>
      <c r="AG646" s="96"/>
      <c r="AH646" s="96"/>
      <c r="AI646" s="96"/>
      <c r="AJ646" s="96"/>
      <c r="AK646" s="96"/>
      <c r="AL646" s="96"/>
      <c r="AM646" s="96"/>
      <c r="AN646" s="96"/>
      <c r="AO646" s="96"/>
      <c r="AP646" s="96"/>
      <c r="AQ646" s="96"/>
      <c r="AR646" s="96"/>
      <c r="AS646" s="96"/>
      <c r="AT646" s="96"/>
      <c r="AU646" s="96"/>
      <c r="AV646" s="96"/>
      <c r="AW646" s="96"/>
      <c r="AX646" s="96"/>
      <c r="AY646" s="96"/>
      <c r="AZ646" s="96"/>
      <c r="BA646" s="96"/>
      <c r="BB646" s="96"/>
      <c r="BC646" s="96"/>
      <c r="BD646" s="96"/>
      <c r="BE646" s="96"/>
      <c r="BF646" s="96"/>
      <c r="BG646" s="96"/>
      <c r="BH646" s="96"/>
      <c r="BI646" s="96"/>
      <c r="BJ646" s="96"/>
      <c r="BK646" s="96"/>
      <c r="BL646" s="96"/>
      <c r="BM646" s="96"/>
      <c r="BN646" s="96"/>
      <c r="BO646" s="96"/>
      <c r="BP646" s="96"/>
      <c r="BQ646" s="96"/>
      <c r="BR646" s="96"/>
      <c r="BS646" s="96"/>
      <c r="BT646" s="96"/>
      <c r="BU646" s="96"/>
    </row>
    <row r="647" spans="1:73" s="66" customFormat="1" x14ac:dyDescent="0.2">
      <c r="A647" s="130" t="s">
        <v>853</v>
      </c>
      <c r="B647" s="352" t="s">
        <v>1165</v>
      </c>
      <c r="C647" s="352"/>
      <c r="D647" s="352"/>
      <c r="E647" s="352"/>
      <c r="F647" s="352"/>
      <c r="G647" s="352"/>
      <c r="H647" s="352"/>
      <c r="I647" s="352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  <c r="AC647" s="96"/>
      <c r="AD647" s="96"/>
      <c r="AE647" s="96"/>
      <c r="AF647" s="96"/>
      <c r="AG647" s="96"/>
      <c r="AH647" s="96"/>
      <c r="AI647" s="96"/>
      <c r="AJ647" s="96"/>
      <c r="AK647" s="96"/>
      <c r="AL647" s="96"/>
      <c r="AM647" s="96"/>
      <c r="AN647" s="96"/>
      <c r="AO647" s="96"/>
      <c r="AP647" s="96"/>
      <c r="AQ647" s="96"/>
      <c r="AR647" s="96"/>
      <c r="AS647" s="96"/>
      <c r="AT647" s="96"/>
      <c r="AU647" s="96"/>
      <c r="AV647" s="96"/>
      <c r="AW647" s="96"/>
      <c r="AX647" s="96"/>
      <c r="AY647" s="96"/>
      <c r="AZ647" s="96"/>
      <c r="BA647" s="96"/>
      <c r="BB647" s="96"/>
      <c r="BC647" s="96"/>
      <c r="BD647" s="96"/>
      <c r="BE647" s="96"/>
      <c r="BF647" s="96"/>
      <c r="BG647" s="96"/>
      <c r="BH647" s="96"/>
      <c r="BI647" s="96"/>
      <c r="BJ647" s="96"/>
      <c r="BK647" s="96"/>
      <c r="BL647" s="96"/>
      <c r="BM647" s="96"/>
      <c r="BN647" s="96"/>
      <c r="BO647" s="96"/>
      <c r="BP647" s="96"/>
      <c r="BQ647" s="96"/>
      <c r="BR647" s="96"/>
      <c r="BS647" s="96"/>
      <c r="BT647" s="96"/>
      <c r="BU647" s="96"/>
    </row>
    <row r="648" spans="1:73" s="66" customFormat="1" ht="31.5" x14ac:dyDescent="0.2">
      <c r="A648" s="127" t="s">
        <v>14</v>
      </c>
      <c r="B648" s="27" t="s">
        <v>850</v>
      </c>
      <c r="C648" s="175" t="s">
        <v>16</v>
      </c>
      <c r="D648" s="180" t="s">
        <v>21</v>
      </c>
      <c r="E648" s="180">
        <v>0</v>
      </c>
      <c r="F648" s="180">
        <v>1</v>
      </c>
      <c r="G648" s="180">
        <v>0</v>
      </c>
      <c r="H648" s="3">
        <v>0</v>
      </c>
      <c r="I648" s="167" t="s">
        <v>1316</v>
      </c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  <c r="AC648" s="96"/>
      <c r="AD648" s="96"/>
      <c r="AE648" s="96"/>
      <c r="AF648" s="96"/>
      <c r="AG648" s="96"/>
      <c r="AH648" s="96"/>
      <c r="AI648" s="96"/>
      <c r="AJ648" s="96"/>
      <c r="AK648" s="96"/>
      <c r="AL648" s="96"/>
      <c r="AM648" s="96"/>
      <c r="AN648" s="96"/>
      <c r="AO648" s="96"/>
      <c r="AP648" s="96"/>
      <c r="AQ648" s="96"/>
      <c r="AR648" s="96"/>
      <c r="AS648" s="96"/>
      <c r="AT648" s="96"/>
      <c r="AU648" s="96"/>
      <c r="AV648" s="96"/>
      <c r="AW648" s="96"/>
      <c r="AX648" s="96"/>
      <c r="AY648" s="96"/>
      <c r="AZ648" s="96"/>
      <c r="BA648" s="96"/>
      <c r="BB648" s="96"/>
      <c r="BC648" s="96"/>
      <c r="BD648" s="96"/>
      <c r="BE648" s="96"/>
      <c r="BF648" s="96"/>
      <c r="BG648" s="96"/>
      <c r="BH648" s="96"/>
      <c r="BI648" s="96"/>
      <c r="BJ648" s="96"/>
      <c r="BK648" s="96"/>
      <c r="BL648" s="96"/>
      <c r="BM648" s="96"/>
      <c r="BN648" s="96"/>
      <c r="BO648" s="96"/>
      <c r="BP648" s="96"/>
      <c r="BQ648" s="96"/>
      <c r="BR648" s="96"/>
      <c r="BS648" s="96"/>
      <c r="BT648" s="96"/>
      <c r="BU648" s="96"/>
    </row>
    <row r="649" spans="1:73" s="66" customFormat="1" ht="38.25" customHeight="1" x14ac:dyDescent="0.2">
      <c r="A649" s="130" t="s">
        <v>1162</v>
      </c>
      <c r="B649" s="352" t="s">
        <v>1166</v>
      </c>
      <c r="C649" s="352"/>
      <c r="D649" s="352"/>
      <c r="E649" s="352"/>
      <c r="F649" s="352"/>
      <c r="G649" s="352"/>
      <c r="H649" s="352"/>
      <c r="I649" s="352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  <c r="AC649" s="96"/>
      <c r="AD649" s="96"/>
      <c r="AE649" s="96"/>
      <c r="AF649" s="96"/>
      <c r="AG649" s="96"/>
      <c r="AH649" s="96"/>
      <c r="AI649" s="96"/>
      <c r="AJ649" s="96"/>
      <c r="AK649" s="96"/>
      <c r="AL649" s="96"/>
      <c r="AM649" s="96"/>
      <c r="AN649" s="96"/>
      <c r="AO649" s="96"/>
      <c r="AP649" s="96"/>
      <c r="AQ649" s="96"/>
      <c r="AR649" s="96"/>
      <c r="AS649" s="96"/>
      <c r="AT649" s="96"/>
      <c r="AU649" s="96"/>
      <c r="AV649" s="96"/>
      <c r="AW649" s="96"/>
      <c r="AX649" s="96"/>
      <c r="AY649" s="96"/>
      <c r="AZ649" s="96"/>
      <c r="BA649" s="96"/>
      <c r="BB649" s="96"/>
      <c r="BC649" s="96"/>
      <c r="BD649" s="96"/>
      <c r="BE649" s="96"/>
      <c r="BF649" s="96"/>
      <c r="BG649" s="96"/>
      <c r="BH649" s="96"/>
      <c r="BI649" s="96"/>
      <c r="BJ649" s="96"/>
      <c r="BK649" s="96"/>
      <c r="BL649" s="96"/>
      <c r="BM649" s="96"/>
      <c r="BN649" s="96"/>
      <c r="BO649" s="96"/>
      <c r="BP649" s="96"/>
      <c r="BQ649" s="96"/>
      <c r="BR649" s="96"/>
      <c r="BS649" s="96"/>
      <c r="BT649" s="96"/>
      <c r="BU649" s="96"/>
    </row>
    <row r="650" spans="1:73" s="66" customFormat="1" ht="31.5" x14ac:dyDescent="0.2">
      <c r="A650" s="127" t="s">
        <v>14</v>
      </c>
      <c r="B650" s="27" t="s">
        <v>850</v>
      </c>
      <c r="C650" s="175" t="s">
        <v>16</v>
      </c>
      <c r="D650" s="180" t="s">
        <v>21</v>
      </c>
      <c r="E650" s="180">
        <v>0</v>
      </c>
      <c r="F650" s="180">
        <v>1</v>
      </c>
      <c r="G650" s="180">
        <v>0</v>
      </c>
      <c r="H650" s="3">
        <v>0</v>
      </c>
      <c r="I650" s="167" t="s">
        <v>1316</v>
      </c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  <c r="AC650" s="96"/>
      <c r="AD650" s="96"/>
      <c r="AE650" s="96"/>
      <c r="AF650" s="96"/>
      <c r="AG650" s="96"/>
      <c r="AH650" s="96"/>
      <c r="AI650" s="96"/>
      <c r="AJ650" s="96"/>
      <c r="AK650" s="96"/>
      <c r="AL650" s="96"/>
      <c r="AM650" s="96"/>
      <c r="AN650" s="96"/>
      <c r="AO650" s="96"/>
      <c r="AP650" s="96"/>
      <c r="AQ650" s="96"/>
      <c r="AR650" s="96"/>
      <c r="AS650" s="96"/>
      <c r="AT650" s="96"/>
      <c r="AU650" s="96"/>
      <c r="AV650" s="96"/>
      <c r="AW650" s="96"/>
      <c r="AX650" s="96"/>
      <c r="AY650" s="96"/>
      <c r="AZ650" s="96"/>
      <c r="BA650" s="96"/>
      <c r="BB650" s="96"/>
      <c r="BC650" s="96"/>
      <c r="BD650" s="96"/>
      <c r="BE650" s="96"/>
      <c r="BF650" s="96"/>
      <c r="BG650" s="96"/>
      <c r="BH650" s="96"/>
      <c r="BI650" s="96"/>
      <c r="BJ650" s="96"/>
      <c r="BK650" s="96"/>
      <c r="BL650" s="96"/>
      <c r="BM650" s="96"/>
      <c r="BN650" s="96"/>
      <c r="BO650" s="96"/>
      <c r="BP650" s="96"/>
      <c r="BQ650" s="96"/>
      <c r="BR650" s="96"/>
      <c r="BS650" s="96"/>
      <c r="BT650" s="96"/>
      <c r="BU650" s="96"/>
    </row>
    <row r="651" spans="1:73" s="62" customFormat="1" ht="24" customHeight="1" x14ac:dyDescent="0.2">
      <c r="A651" s="161" t="s">
        <v>520</v>
      </c>
      <c r="B651" s="346" t="s">
        <v>521</v>
      </c>
      <c r="C651" s="346"/>
      <c r="D651" s="346"/>
      <c r="E651" s="346"/>
      <c r="F651" s="346"/>
      <c r="G651" s="346"/>
      <c r="H651" s="346"/>
      <c r="I651" s="346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</row>
    <row r="652" spans="1:73" ht="31.5" x14ac:dyDescent="0.2">
      <c r="A652" s="140">
        <v>1</v>
      </c>
      <c r="B652" s="242" t="s">
        <v>533</v>
      </c>
      <c r="C652" s="243" t="s">
        <v>523</v>
      </c>
      <c r="D652" s="244" t="s">
        <v>17</v>
      </c>
      <c r="E652" s="243">
        <v>16.7</v>
      </c>
      <c r="F652" s="244">
        <v>16.7</v>
      </c>
      <c r="G652" s="245">
        <v>11.1</v>
      </c>
      <c r="H652" s="246">
        <f t="shared" ref="H652:H660" si="16">G652/F652*100-100</f>
        <v>-33.532934131736525</v>
      </c>
      <c r="I652" s="247"/>
    </row>
    <row r="653" spans="1:73" ht="47.25" x14ac:dyDescent="0.2">
      <c r="A653" s="140">
        <v>2</v>
      </c>
      <c r="B653" s="247" t="s">
        <v>522</v>
      </c>
      <c r="C653" s="243" t="s">
        <v>523</v>
      </c>
      <c r="D653" s="244" t="s">
        <v>17</v>
      </c>
      <c r="E653" s="243">
        <v>33.29</v>
      </c>
      <c r="F653" s="244">
        <v>11.25</v>
      </c>
      <c r="G653" s="245">
        <v>0</v>
      </c>
      <c r="H653" s="246">
        <f t="shared" si="16"/>
        <v>-100</v>
      </c>
      <c r="I653" s="351"/>
    </row>
    <row r="654" spans="1:73" ht="47.25" x14ac:dyDescent="0.2">
      <c r="A654" s="140">
        <v>3</v>
      </c>
      <c r="B654" s="248" t="s">
        <v>540</v>
      </c>
      <c r="C654" s="243" t="s">
        <v>523</v>
      </c>
      <c r="D654" s="244" t="s">
        <v>17</v>
      </c>
      <c r="E654" s="243">
        <v>19.309999999999999</v>
      </c>
      <c r="F654" s="244">
        <v>11.28</v>
      </c>
      <c r="G654" s="245">
        <v>0</v>
      </c>
      <c r="H654" s="246">
        <f t="shared" si="16"/>
        <v>-100</v>
      </c>
      <c r="I654" s="351"/>
    </row>
    <row r="655" spans="1:73" ht="63" x14ac:dyDescent="0.2">
      <c r="A655" s="140">
        <v>4</v>
      </c>
      <c r="B655" s="248" t="s">
        <v>524</v>
      </c>
      <c r="C655" s="248" t="s">
        <v>16</v>
      </c>
      <c r="D655" s="244" t="s">
        <v>17</v>
      </c>
      <c r="E655" s="243">
        <v>100</v>
      </c>
      <c r="F655" s="244">
        <v>100</v>
      </c>
      <c r="G655" s="245">
        <v>0</v>
      </c>
      <c r="H655" s="246">
        <f t="shared" si="16"/>
        <v>-100</v>
      </c>
      <c r="I655" s="248"/>
    </row>
    <row r="656" spans="1:73" ht="31.5" x14ac:dyDescent="0.2">
      <c r="A656" s="140">
        <v>5</v>
      </c>
      <c r="B656" s="247" t="s">
        <v>525</v>
      </c>
      <c r="C656" s="243" t="s">
        <v>20</v>
      </c>
      <c r="D656" s="244" t="s">
        <v>526</v>
      </c>
      <c r="E656" s="243">
        <v>7.89</v>
      </c>
      <c r="F656" s="244">
        <v>7.89</v>
      </c>
      <c r="G656" s="245">
        <v>0</v>
      </c>
      <c r="H656" s="246">
        <f t="shared" si="16"/>
        <v>-100</v>
      </c>
      <c r="I656" s="247"/>
    </row>
    <row r="657" spans="1:9" ht="31.5" x14ac:dyDescent="0.2">
      <c r="A657" s="140">
        <v>6</v>
      </c>
      <c r="B657" s="247" t="s">
        <v>527</v>
      </c>
      <c r="C657" s="243" t="s">
        <v>523</v>
      </c>
      <c r="D657" s="244" t="s">
        <v>17</v>
      </c>
      <c r="E657" s="243">
        <v>92.1</v>
      </c>
      <c r="F657" s="244">
        <v>92.9</v>
      </c>
      <c r="G657" s="245">
        <v>92.1</v>
      </c>
      <c r="H657" s="246">
        <f t="shared" si="16"/>
        <v>-0.8611410118407008</v>
      </c>
      <c r="I657" s="243" t="s">
        <v>93</v>
      </c>
    </row>
    <row r="658" spans="1:9" ht="31.5" x14ac:dyDescent="0.2">
      <c r="A658" s="140">
        <v>7</v>
      </c>
      <c r="B658" s="247" t="s">
        <v>528</v>
      </c>
      <c r="C658" s="243" t="s">
        <v>523</v>
      </c>
      <c r="D658" s="244" t="s">
        <v>17</v>
      </c>
      <c r="E658" s="243">
        <v>55.8</v>
      </c>
      <c r="F658" s="244">
        <v>57.7</v>
      </c>
      <c r="G658" s="249">
        <v>0</v>
      </c>
      <c r="H658" s="246">
        <f t="shared" si="16"/>
        <v>-100</v>
      </c>
      <c r="I658" s="250"/>
    </row>
    <row r="659" spans="1:9" ht="31.5" x14ac:dyDescent="0.2">
      <c r="A659" s="140">
        <v>8</v>
      </c>
      <c r="B659" s="251" t="s">
        <v>1198</v>
      </c>
      <c r="C659" s="243" t="s">
        <v>1199</v>
      </c>
      <c r="D659" s="244" t="s">
        <v>530</v>
      </c>
      <c r="E659" s="243">
        <v>22.4</v>
      </c>
      <c r="F659" s="252">
        <v>9</v>
      </c>
      <c r="G659" s="245">
        <v>0</v>
      </c>
      <c r="H659" s="246">
        <f t="shared" si="16"/>
        <v>-100</v>
      </c>
      <c r="I659" s="253"/>
    </row>
    <row r="660" spans="1:9" ht="31.5" x14ac:dyDescent="0.2">
      <c r="A660" s="140">
        <v>9</v>
      </c>
      <c r="B660" s="247" t="s">
        <v>1200</v>
      </c>
      <c r="C660" s="243" t="s">
        <v>1199</v>
      </c>
      <c r="D660" s="244" t="s">
        <v>17</v>
      </c>
      <c r="E660" s="243">
        <v>118</v>
      </c>
      <c r="F660" s="244">
        <v>95</v>
      </c>
      <c r="G660" s="245">
        <v>23.6</v>
      </c>
      <c r="H660" s="246">
        <f t="shared" si="16"/>
        <v>-75.15789473684211</v>
      </c>
      <c r="I660" s="242"/>
    </row>
    <row r="661" spans="1:9" ht="31.5" hidden="1" x14ac:dyDescent="0.2">
      <c r="A661" s="140">
        <v>10</v>
      </c>
      <c r="B661" s="254" t="s">
        <v>1201</v>
      </c>
      <c r="C661" s="243" t="s">
        <v>1199</v>
      </c>
      <c r="D661" s="244" t="s">
        <v>17</v>
      </c>
      <c r="E661" s="243">
        <v>29.6</v>
      </c>
      <c r="F661" s="244">
        <v>0</v>
      </c>
      <c r="G661" s="245">
        <v>0</v>
      </c>
      <c r="H661" s="255" t="s">
        <v>93</v>
      </c>
      <c r="I661" s="248"/>
    </row>
    <row r="662" spans="1:9" ht="31.5" hidden="1" x14ac:dyDescent="0.2">
      <c r="A662" s="140">
        <v>11</v>
      </c>
      <c r="B662" s="254" t="s">
        <v>1202</v>
      </c>
      <c r="C662" s="243" t="s">
        <v>1199</v>
      </c>
      <c r="D662" s="244" t="s">
        <v>17</v>
      </c>
      <c r="E662" s="243">
        <v>39.700000000000003</v>
      </c>
      <c r="F662" s="244">
        <v>0</v>
      </c>
      <c r="G662" s="245">
        <v>0</v>
      </c>
      <c r="H662" s="255" t="s">
        <v>93</v>
      </c>
      <c r="I662" s="248"/>
    </row>
    <row r="663" spans="1:9" x14ac:dyDescent="0.2">
      <c r="A663" s="163" t="s">
        <v>531</v>
      </c>
      <c r="B663" s="339" t="s">
        <v>532</v>
      </c>
      <c r="C663" s="339"/>
      <c r="D663" s="339"/>
      <c r="E663" s="339"/>
      <c r="F663" s="339"/>
      <c r="G663" s="339"/>
      <c r="H663" s="339"/>
      <c r="I663" s="339"/>
    </row>
    <row r="664" spans="1:9" ht="31.5" x14ac:dyDescent="0.2">
      <c r="A664" s="167">
        <v>1</v>
      </c>
      <c r="B664" s="178" t="s">
        <v>533</v>
      </c>
      <c r="C664" s="167" t="s">
        <v>16</v>
      </c>
      <c r="D664" s="167" t="s">
        <v>17</v>
      </c>
      <c r="E664" s="243">
        <v>16.7</v>
      </c>
      <c r="F664" s="244">
        <v>16.7</v>
      </c>
      <c r="G664" s="245">
        <v>11.1</v>
      </c>
      <c r="H664" s="240">
        <f>G664/F664*100-100</f>
        <v>-33.532934131736525</v>
      </c>
      <c r="I664" s="243"/>
    </row>
    <row r="665" spans="1:9" x14ac:dyDescent="0.2">
      <c r="A665" s="165" t="s">
        <v>534</v>
      </c>
      <c r="B665" s="340" t="s">
        <v>535</v>
      </c>
      <c r="C665" s="340"/>
      <c r="D665" s="340"/>
      <c r="E665" s="340"/>
      <c r="F665" s="340"/>
      <c r="G665" s="340"/>
      <c r="H665" s="340"/>
      <c r="I665" s="340"/>
    </row>
    <row r="666" spans="1:9" ht="31.5" x14ac:dyDescent="0.2">
      <c r="A666" s="167">
        <v>1</v>
      </c>
      <c r="B666" s="178" t="s">
        <v>536</v>
      </c>
      <c r="C666" s="167" t="s">
        <v>16</v>
      </c>
      <c r="D666" s="167" t="s">
        <v>537</v>
      </c>
      <c r="E666" s="243">
        <v>3</v>
      </c>
      <c r="F666" s="244">
        <v>3</v>
      </c>
      <c r="G666" s="245">
        <v>2</v>
      </c>
      <c r="H666" s="240">
        <f>G666/F666*100-100</f>
        <v>-33.333333333333343</v>
      </c>
      <c r="I666" s="243"/>
    </row>
    <row r="667" spans="1:9" x14ac:dyDescent="0.2">
      <c r="A667" s="163" t="s">
        <v>538</v>
      </c>
      <c r="B667" s="339" t="s">
        <v>539</v>
      </c>
      <c r="C667" s="339"/>
      <c r="D667" s="339"/>
      <c r="E667" s="339"/>
      <c r="F667" s="339"/>
      <c r="G667" s="339"/>
      <c r="H667" s="339"/>
      <c r="I667" s="339"/>
    </row>
    <row r="668" spans="1:9" ht="47.25" x14ac:dyDescent="0.2">
      <c r="A668" s="167">
        <v>1</v>
      </c>
      <c r="B668" s="178" t="s">
        <v>522</v>
      </c>
      <c r="C668" s="167" t="s">
        <v>16</v>
      </c>
      <c r="D668" s="167" t="s">
        <v>17</v>
      </c>
      <c r="E668" s="245">
        <v>33.29</v>
      </c>
      <c r="F668" s="256">
        <v>11.25</v>
      </c>
      <c r="G668" s="245">
        <v>0</v>
      </c>
      <c r="H668" s="257">
        <f>G668/F668*100-100</f>
        <v>-100</v>
      </c>
      <c r="I668" s="351"/>
    </row>
    <row r="669" spans="1:9" ht="47.25" x14ac:dyDescent="0.2">
      <c r="A669" s="167">
        <v>2</v>
      </c>
      <c r="B669" s="178" t="s">
        <v>540</v>
      </c>
      <c r="C669" s="167" t="s">
        <v>16</v>
      </c>
      <c r="D669" s="167" t="s">
        <v>17</v>
      </c>
      <c r="E669" s="245">
        <v>19.309999999999999</v>
      </c>
      <c r="F669" s="256">
        <v>11.28</v>
      </c>
      <c r="G669" s="245">
        <v>0</v>
      </c>
      <c r="H669" s="257">
        <f>G669/F669*100-100</f>
        <v>-100</v>
      </c>
      <c r="I669" s="351"/>
    </row>
    <row r="670" spans="1:9" x14ac:dyDescent="0.2">
      <c r="A670" s="165" t="s">
        <v>541</v>
      </c>
      <c r="B670" s="340" t="s">
        <v>542</v>
      </c>
      <c r="C670" s="340"/>
      <c r="D670" s="340"/>
      <c r="E670" s="340"/>
      <c r="F670" s="340"/>
      <c r="G670" s="340"/>
      <c r="H670" s="340"/>
      <c r="I670" s="340"/>
    </row>
    <row r="671" spans="1:9" ht="31.5" x14ac:dyDescent="0.2">
      <c r="A671" s="167">
        <v>1</v>
      </c>
      <c r="B671" s="178" t="s">
        <v>543</v>
      </c>
      <c r="C671" s="167" t="s">
        <v>16</v>
      </c>
      <c r="D671" s="167" t="s">
        <v>544</v>
      </c>
      <c r="E671" s="245">
        <v>28</v>
      </c>
      <c r="F671" s="256">
        <v>15</v>
      </c>
      <c r="G671" s="245">
        <v>0</v>
      </c>
      <c r="H671" s="257">
        <f>G671/F671*100-100</f>
        <v>-100</v>
      </c>
      <c r="I671" s="351"/>
    </row>
    <row r="672" spans="1:9" ht="31.5" x14ac:dyDescent="0.2">
      <c r="A672" s="167">
        <v>2</v>
      </c>
      <c r="B672" s="178" t="s">
        <v>545</v>
      </c>
      <c r="C672" s="167" t="s">
        <v>16</v>
      </c>
      <c r="D672" s="167" t="s">
        <v>459</v>
      </c>
      <c r="E672" s="245">
        <v>113992.58</v>
      </c>
      <c r="F672" s="256">
        <v>29090.47</v>
      </c>
      <c r="G672" s="245">
        <v>0</v>
      </c>
      <c r="H672" s="257">
        <f>G672/F672*100-100</f>
        <v>-100</v>
      </c>
      <c r="I672" s="351"/>
    </row>
    <row r="673" spans="1:73" x14ac:dyDescent="0.2">
      <c r="A673" s="163" t="s">
        <v>546</v>
      </c>
      <c r="B673" s="339" t="s">
        <v>547</v>
      </c>
      <c r="C673" s="339"/>
      <c r="D673" s="339"/>
      <c r="E673" s="339"/>
      <c r="F673" s="339"/>
      <c r="G673" s="339"/>
      <c r="H673" s="339"/>
      <c r="I673" s="339"/>
    </row>
    <row r="674" spans="1:73" ht="63" x14ac:dyDescent="0.2">
      <c r="A674" s="167">
        <v>1</v>
      </c>
      <c r="B674" s="178" t="s">
        <v>524</v>
      </c>
      <c r="C674" s="167" t="s">
        <v>16</v>
      </c>
      <c r="D674" s="167" t="s">
        <v>17</v>
      </c>
      <c r="E674" s="167">
        <v>100</v>
      </c>
      <c r="F674" s="167">
        <v>100</v>
      </c>
      <c r="G674" s="167">
        <v>0</v>
      </c>
      <c r="H674" s="257">
        <f>G674/F674*100-100</f>
        <v>-100</v>
      </c>
      <c r="I674" s="36"/>
    </row>
    <row r="675" spans="1:73" s="68" customFormat="1" ht="15.75" customHeight="1" x14ac:dyDescent="0.2">
      <c r="A675" s="165" t="s">
        <v>548</v>
      </c>
      <c r="B675" s="340" t="s">
        <v>549</v>
      </c>
      <c r="C675" s="340"/>
      <c r="D675" s="340"/>
      <c r="E675" s="340"/>
      <c r="F675" s="340"/>
      <c r="G675" s="340"/>
      <c r="H675" s="340"/>
      <c r="I675" s="340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  <c r="AK675" s="98"/>
      <c r="AL675" s="98"/>
      <c r="AM675" s="98"/>
      <c r="AN675" s="98"/>
      <c r="AO675" s="98"/>
      <c r="AP675" s="98"/>
      <c r="AQ675" s="98"/>
      <c r="AR675" s="98"/>
      <c r="AS675" s="98"/>
      <c r="AT675" s="98"/>
      <c r="AU675" s="98"/>
      <c r="AV675" s="98"/>
      <c r="AW675" s="98"/>
      <c r="AX675" s="98"/>
      <c r="AY675" s="98"/>
      <c r="AZ675" s="98"/>
      <c r="BA675" s="98"/>
      <c r="BB675" s="98"/>
      <c r="BC675" s="98"/>
      <c r="BD675" s="98"/>
      <c r="BE675" s="98"/>
      <c r="BF675" s="98"/>
      <c r="BG675" s="98"/>
      <c r="BH675" s="98"/>
      <c r="BI675" s="98"/>
      <c r="BJ675" s="98"/>
      <c r="BK675" s="98"/>
      <c r="BL675" s="98"/>
      <c r="BM675" s="98"/>
      <c r="BN675" s="98"/>
      <c r="BO675" s="98"/>
      <c r="BP675" s="98"/>
      <c r="BQ675" s="98"/>
      <c r="BR675" s="98"/>
      <c r="BS675" s="98"/>
      <c r="BT675" s="98"/>
      <c r="BU675" s="98"/>
    </row>
    <row r="676" spans="1:73" ht="31.5" x14ac:dyDescent="0.2">
      <c r="A676" s="167">
        <v>1</v>
      </c>
      <c r="B676" s="178" t="s">
        <v>550</v>
      </c>
      <c r="C676" s="167" t="s">
        <v>16</v>
      </c>
      <c r="D676" s="167" t="s">
        <v>54</v>
      </c>
      <c r="E676" s="245">
        <v>168</v>
      </c>
      <c r="F676" s="256">
        <v>41</v>
      </c>
      <c r="G676" s="245">
        <v>0</v>
      </c>
      <c r="H676" s="258">
        <f>G676/F676*100-100</f>
        <v>-100</v>
      </c>
      <c r="I676" s="353"/>
    </row>
    <row r="677" spans="1:73" ht="31.5" x14ac:dyDescent="0.2">
      <c r="A677" s="167">
        <v>2</v>
      </c>
      <c r="B677" s="178" t="s">
        <v>551</v>
      </c>
      <c r="C677" s="167" t="s">
        <v>16</v>
      </c>
      <c r="D677" s="167" t="s">
        <v>544</v>
      </c>
      <c r="E677" s="245">
        <v>8</v>
      </c>
      <c r="F677" s="256">
        <v>2</v>
      </c>
      <c r="G677" s="245">
        <v>0</v>
      </c>
      <c r="H677" s="257">
        <f>G677/F677*100-100</f>
        <v>-100</v>
      </c>
      <c r="I677" s="353"/>
    </row>
    <row r="678" spans="1:73" x14ac:dyDescent="0.2">
      <c r="A678" s="167">
        <v>3</v>
      </c>
      <c r="B678" s="178" t="s">
        <v>552</v>
      </c>
      <c r="C678" s="167" t="s">
        <v>16</v>
      </c>
      <c r="D678" s="167" t="s">
        <v>459</v>
      </c>
      <c r="E678" s="245">
        <v>2607.98</v>
      </c>
      <c r="F678" s="256">
        <v>815.4</v>
      </c>
      <c r="G678" s="245">
        <v>0</v>
      </c>
      <c r="H678" s="257">
        <f>G678/F678*100-100</f>
        <v>-100</v>
      </c>
      <c r="I678" s="353"/>
    </row>
    <row r="679" spans="1:73" ht="35.25" customHeight="1" x14ac:dyDescent="0.2">
      <c r="A679" s="165" t="s">
        <v>553</v>
      </c>
      <c r="B679" s="340" t="s">
        <v>554</v>
      </c>
      <c r="C679" s="340"/>
      <c r="D679" s="340"/>
      <c r="E679" s="340"/>
      <c r="F679" s="340"/>
      <c r="G679" s="340"/>
      <c r="H679" s="340"/>
      <c r="I679" s="340"/>
    </row>
    <row r="680" spans="1:73" x14ac:dyDescent="0.2">
      <c r="A680" s="167">
        <v>1</v>
      </c>
      <c r="B680" s="178" t="s">
        <v>555</v>
      </c>
      <c r="C680" s="167" t="s">
        <v>16</v>
      </c>
      <c r="D680" s="167" t="s">
        <v>21</v>
      </c>
      <c r="E680" s="167">
        <v>55</v>
      </c>
      <c r="F680" s="167">
        <v>16</v>
      </c>
      <c r="G680" s="167">
        <v>0</v>
      </c>
      <c r="H680" s="240">
        <f>G680/F680*100-100</f>
        <v>-100</v>
      </c>
      <c r="I680" s="36"/>
    </row>
    <row r="681" spans="1:73" hidden="1" x14ac:dyDescent="0.2">
      <c r="A681" s="165" t="s">
        <v>556</v>
      </c>
      <c r="B681" s="340" t="s">
        <v>557</v>
      </c>
      <c r="C681" s="340"/>
      <c r="D681" s="340"/>
      <c r="E681" s="340"/>
      <c r="F681" s="340"/>
      <c r="G681" s="340"/>
      <c r="H681" s="340"/>
      <c r="I681" s="340"/>
    </row>
    <row r="682" spans="1:73" hidden="1" x14ac:dyDescent="0.2">
      <c r="A682" s="167">
        <v>1</v>
      </c>
      <c r="B682" s="178" t="s">
        <v>558</v>
      </c>
      <c r="C682" s="167" t="s">
        <v>16</v>
      </c>
      <c r="D682" s="167" t="s">
        <v>480</v>
      </c>
      <c r="E682" s="245">
        <v>3.3330000000000002</v>
      </c>
      <c r="F682" s="256">
        <v>0</v>
      </c>
      <c r="G682" s="245">
        <v>0</v>
      </c>
      <c r="H682" s="255" t="s">
        <v>93</v>
      </c>
      <c r="I682" s="254"/>
    </row>
    <row r="683" spans="1:73" ht="15" customHeight="1" x14ac:dyDescent="0.2">
      <c r="A683" s="165" t="s">
        <v>556</v>
      </c>
      <c r="B683" s="340" t="s">
        <v>560</v>
      </c>
      <c r="C683" s="340"/>
      <c r="D683" s="340"/>
      <c r="E683" s="340"/>
      <c r="F683" s="340"/>
      <c r="G683" s="340"/>
      <c r="H683" s="340"/>
      <c r="I683" s="340"/>
    </row>
    <row r="684" spans="1:73" hidden="1" x14ac:dyDescent="0.2">
      <c r="A684" s="167">
        <v>1</v>
      </c>
      <c r="B684" s="178" t="s">
        <v>561</v>
      </c>
      <c r="C684" s="167" t="s">
        <v>16</v>
      </c>
      <c r="D684" s="167" t="s">
        <v>21</v>
      </c>
      <c r="E684" s="167">
        <v>0</v>
      </c>
      <c r="F684" s="167">
        <v>0</v>
      </c>
      <c r="G684" s="167">
        <v>0</v>
      </c>
      <c r="H684" s="167" t="s">
        <v>93</v>
      </c>
      <c r="I684" s="36"/>
    </row>
    <row r="685" spans="1:73" ht="31.5" x14ac:dyDescent="0.2">
      <c r="A685" s="167">
        <v>1</v>
      </c>
      <c r="B685" s="178" t="s">
        <v>562</v>
      </c>
      <c r="C685" s="167" t="s">
        <v>16</v>
      </c>
      <c r="D685" s="167" t="s">
        <v>544</v>
      </c>
      <c r="E685" s="167">
        <v>8</v>
      </c>
      <c r="F685" s="167">
        <v>2</v>
      </c>
      <c r="G685" s="167">
        <v>0</v>
      </c>
      <c r="H685" s="240">
        <f>G685/F685*100-100</f>
        <v>-100</v>
      </c>
      <c r="I685" s="36"/>
    </row>
    <row r="686" spans="1:73" hidden="1" x14ac:dyDescent="0.2">
      <c r="A686" s="165" t="s">
        <v>559</v>
      </c>
      <c r="B686" s="340" t="s">
        <v>564</v>
      </c>
      <c r="C686" s="340"/>
      <c r="D686" s="340"/>
      <c r="E686" s="340"/>
      <c r="F686" s="340"/>
      <c r="G686" s="340"/>
      <c r="H686" s="340"/>
      <c r="I686" s="340"/>
    </row>
    <row r="687" spans="1:73" hidden="1" x14ac:dyDescent="0.2">
      <c r="A687" s="165">
        <v>1</v>
      </c>
      <c r="B687" s="178" t="s">
        <v>565</v>
      </c>
      <c r="C687" s="167" t="s">
        <v>16</v>
      </c>
      <c r="D687" s="167" t="s">
        <v>530</v>
      </c>
      <c r="E687" s="167"/>
      <c r="F687" s="167"/>
      <c r="G687" s="167"/>
      <c r="H687" s="167">
        <v>0</v>
      </c>
      <c r="I687" s="36"/>
    </row>
    <row r="688" spans="1:73" ht="24" customHeight="1" x14ac:dyDescent="0.2">
      <c r="A688" s="163" t="s">
        <v>566</v>
      </c>
      <c r="B688" s="339" t="s">
        <v>567</v>
      </c>
      <c r="C688" s="339"/>
      <c r="D688" s="339"/>
      <c r="E688" s="339"/>
      <c r="F688" s="339"/>
      <c r="G688" s="339"/>
      <c r="H688" s="339"/>
      <c r="I688" s="339"/>
    </row>
    <row r="689" spans="1:9" ht="31.5" x14ac:dyDescent="0.2">
      <c r="A689" s="167">
        <v>1</v>
      </c>
      <c r="B689" s="178" t="s">
        <v>568</v>
      </c>
      <c r="C689" s="167" t="s">
        <v>20</v>
      </c>
      <c r="D689" s="167" t="s">
        <v>526</v>
      </c>
      <c r="E689" s="243">
        <v>7.89</v>
      </c>
      <c r="F689" s="244">
        <v>7.89</v>
      </c>
      <c r="G689" s="245"/>
      <c r="H689" s="259">
        <f>G689/F689*100-100</f>
        <v>-100</v>
      </c>
      <c r="I689" s="254" t="s">
        <v>1314</v>
      </c>
    </row>
    <row r="690" spans="1:9" x14ac:dyDescent="0.2">
      <c r="A690" s="165" t="s">
        <v>569</v>
      </c>
      <c r="B690" s="340" t="s">
        <v>570</v>
      </c>
      <c r="C690" s="340"/>
      <c r="D690" s="340"/>
      <c r="E690" s="340"/>
      <c r="F690" s="340"/>
      <c r="G690" s="340"/>
      <c r="H690" s="340"/>
      <c r="I690" s="340"/>
    </row>
    <row r="691" spans="1:9" ht="69" customHeight="1" x14ac:dyDescent="0.2">
      <c r="A691" s="167">
        <v>1</v>
      </c>
      <c r="B691" s="178" t="s">
        <v>571</v>
      </c>
      <c r="C691" s="167" t="s">
        <v>20</v>
      </c>
      <c r="D691" s="167" t="s">
        <v>572</v>
      </c>
      <c r="E691" s="167">
        <v>0.107</v>
      </c>
      <c r="F691" s="167">
        <v>0.107</v>
      </c>
      <c r="G691" s="167"/>
      <c r="H691" s="260">
        <f>G691/F691*100-100</f>
        <v>-100</v>
      </c>
      <c r="I691" s="254" t="s">
        <v>1314</v>
      </c>
    </row>
    <row r="692" spans="1:9" ht="47.25" x14ac:dyDescent="0.2">
      <c r="A692" s="167">
        <v>2</v>
      </c>
      <c r="B692" s="178" t="s">
        <v>573</v>
      </c>
      <c r="C692" s="167" t="s">
        <v>20</v>
      </c>
      <c r="D692" s="167" t="s">
        <v>574</v>
      </c>
      <c r="E692" s="167">
        <v>19.7</v>
      </c>
      <c r="F692" s="167">
        <v>19.5</v>
      </c>
      <c r="G692" s="167"/>
      <c r="H692" s="260">
        <f>G692/F692*100-100</f>
        <v>-100</v>
      </c>
      <c r="I692" s="254" t="s">
        <v>1314</v>
      </c>
    </row>
    <row r="693" spans="1:9" ht="31.5" x14ac:dyDescent="0.2">
      <c r="A693" s="167">
        <v>3</v>
      </c>
      <c r="B693" s="178" t="s">
        <v>575</v>
      </c>
      <c r="C693" s="167" t="s">
        <v>20</v>
      </c>
      <c r="D693" s="167" t="s">
        <v>576</v>
      </c>
      <c r="E693" s="167">
        <v>16</v>
      </c>
      <c r="F693" s="167">
        <v>15.8</v>
      </c>
      <c r="G693" s="167"/>
      <c r="H693" s="260">
        <f>G693/F693*100-100</f>
        <v>-100</v>
      </c>
      <c r="I693" s="254" t="s">
        <v>1314</v>
      </c>
    </row>
    <row r="694" spans="1:9" ht="31.5" x14ac:dyDescent="0.2">
      <c r="A694" s="167">
        <v>4</v>
      </c>
      <c r="B694" s="178" t="s">
        <v>577</v>
      </c>
      <c r="C694" s="167" t="s">
        <v>20</v>
      </c>
      <c r="D694" s="167" t="s">
        <v>576</v>
      </c>
      <c r="E694" s="167">
        <v>10.199999999999999</v>
      </c>
      <c r="F694" s="167">
        <v>10.15</v>
      </c>
      <c r="G694" s="167"/>
      <c r="H694" s="260">
        <f>G694/F694*100-100</f>
        <v>-100</v>
      </c>
      <c r="I694" s="254" t="s">
        <v>1314</v>
      </c>
    </row>
    <row r="695" spans="1:9" ht="31.5" x14ac:dyDescent="0.2">
      <c r="A695" s="167">
        <v>5</v>
      </c>
      <c r="B695" s="178" t="s">
        <v>578</v>
      </c>
      <c r="C695" s="167" t="s">
        <v>20</v>
      </c>
      <c r="D695" s="167" t="s">
        <v>576</v>
      </c>
      <c r="E695" s="167">
        <v>130.69999999999999</v>
      </c>
      <c r="F695" s="167">
        <v>130.75</v>
      </c>
      <c r="G695" s="167"/>
      <c r="H695" s="260">
        <f>G695/F695*100-100</f>
        <v>-100</v>
      </c>
      <c r="I695" s="254" t="s">
        <v>1314</v>
      </c>
    </row>
    <row r="696" spans="1:9" x14ac:dyDescent="0.2">
      <c r="A696" s="165" t="s">
        <v>579</v>
      </c>
      <c r="B696" s="340" t="s">
        <v>580</v>
      </c>
      <c r="C696" s="340"/>
      <c r="D696" s="340"/>
      <c r="E696" s="340"/>
      <c r="F696" s="340"/>
      <c r="G696" s="340"/>
      <c r="H696" s="340"/>
      <c r="I696" s="340"/>
    </row>
    <row r="697" spans="1:9" ht="27.75" customHeight="1" x14ac:dyDescent="0.2">
      <c r="A697" s="167">
        <v>1</v>
      </c>
      <c r="B697" s="178" t="s">
        <v>581</v>
      </c>
      <c r="C697" s="167" t="s">
        <v>16</v>
      </c>
      <c r="D697" s="167" t="s">
        <v>54</v>
      </c>
      <c r="E697" s="167">
        <v>0</v>
      </c>
      <c r="F697" s="167">
        <v>16</v>
      </c>
      <c r="G697" s="167">
        <v>0</v>
      </c>
      <c r="H697" s="260">
        <v>-100</v>
      </c>
      <c r="I697" s="36"/>
    </row>
    <row r="698" spans="1:9" x14ac:dyDescent="0.2">
      <c r="A698" s="163" t="s">
        <v>582</v>
      </c>
      <c r="B698" s="339" t="s">
        <v>583</v>
      </c>
      <c r="C698" s="339"/>
      <c r="D698" s="339"/>
      <c r="E698" s="339"/>
      <c r="F698" s="339"/>
      <c r="G698" s="339"/>
      <c r="H698" s="339"/>
      <c r="I698" s="339"/>
    </row>
    <row r="699" spans="1:9" ht="31.5" x14ac:dyDescent="0.2">
      <c r="A699" s="167">
        <v>1</v>
      </c>
      <c r="B699" s="178" t="s">
        <v>584</v>
      </c>
      <c r="C699" s="167" t="s">
        <v>16</v>
      </c>
      <c r="D699" s="167" t="s">
        <v>17</v>
      </c>
      <c r="E699" s="243">
        <v>92.1</v>
      </c>
      <c r="F699" s="244">
        <v>92.9</v>
      </c>
      <c r="G699" s="245">
        <v>92.1</v>
      </c>
      <c r="H699" s="246">
        <v>0</v>
      </c>
      <c r="I699" s="36"/>
    </row>
    <row r="700" spans="1:9" ht="31.5" x14ac:dyDescent="0.2">
      <c r="A700" s="167">
        <v>2</v>
      </c>
      <c r="B700" s="178" t="s">
        <v>528</v>
      </c>
      <c r="C700" s="167" t="s">
        <v>16</v>
      </c>
      <c r="D700" s="167" t="s">
        <v>17</v>
      </c>
      <c r="E700" s="243">
        <v>55.8</v>
      </c>
      <c r="F700" s="244">
        <v>57.7</v>
      </c>
      <c r="G700" s="245">
        <v>0</v>
      </c>
      <c r="H700" s="246">
        <f>G700/F700*100-100</f>
        <v>-100</v>
      </c>
      <c r="I700" s="36"/>
    </row>
    <row r="701" spans="1:9" ht="31.5" x14ac:dyDescent="0.2">
      <c r="A701" s="167">
        <v>3</v>
      </c>
      <c r="B701" s="178" t="s">
        <v>529</v>
      </c>
      <c r="C701" s="167" t="s">
        <v>16</v>
      </c>
      <c r="D701" s="167" t="s">
        <v>530</v>
      </c>
      <c r="E701" s="243">
        <v>22.4</v>
      </c>
      <c r="F701" s="244">
        <v>9</v>
      </c>
      <c r="G701" s="245">
        <v>0</v>
      </c>
      <c r="H701" s="246">
        <f>G701/F701*100-100</f>
        <v>-100</v>
      </c>
      <c r="I701" s="36"/>
    </row>
    <row r="702" spans="1:9" x14ac:dyDescent="0.2">
      <c r="A702" s="165" t="s">
        <v>585</v>
      </c>
      <c r="B702" s="340" t="s">
        <v>586</v>
      </c>
      <c r="C702" s="340"/>
      <c r="D702" s="340"/>
      <c r="E702" s="340"/>
      <c r="F702" s="340"/>
      <c r="G702" s="340"/>
      <c r="H702" s="340"/>
      <c r="I702" s="340"/>
    </row>
    <row r="703" spans="1:9" ht="31.5" x14ac:dyDescent="0.2">
      <c r="A703" s="167">
        <v>1</v>
      </c>
      <c r="B703" s="178" t="s">
        <v>587</v>
      </c>
      <c r="C703" s="167" t="s">
        <v>16</v>
      </c>
      <c r="D703" s="167" t="s">
        <v>43</v>
      </c>
      <c r="E703" s="245">
        <v>11057</v>
      </c>
      <c r="F703" s="244">
        <v>11154</v>
      </c>
      <c r="G703" s="245">
        <v>11057</v>
      </c>
      <c r="H703" s="246">
        <f>G703/F703*100-100</f>
        <v>-0.86964317733549024</v>
      </c>
      <c r="I703" s="36"/>
    </row>
    <row r="704" spans="1:9" x14ac:dyDescent="0.2">
      <c r="A704" s="167">
        <v>2</v>
      </c>
      <c r="B704" s="178" t="s">
        <v>588</v>
      </c>
      <c r="C704" s="167" t="s">
        <v>16</v>
      </c>
      <c r="D704" s="167" t="s">
        <v>589</v>
      </c>
      <c r="E704" s="245">
        <v>62.7</v>
      </c>
      <c r="F704" s="261">
        <v>63</v>
      </c>
      <c r="G704" s="245">
        <v>0</v>
      </c>
      <c r="H704" s="255">
        <f>G704/F704*100-100</f>
        <v>-100</v>
      </c>
      <c r="I704" s="262"/>
    </row>
    <row r="705" spans="1:9" x14ac:dyDescent="0.2">
      <c r="A705" s="167">
        <v>3</v>
      </c>
      <c r="B705" s="178" t="s">
        <v>590</v>
      </c>
      <c r="C705" s="167" t="s">
        <v>16</v>
      </c>
      <c r="D705" s="167" t="s">
        <v>589</v>
      </c>
      <c r="E705" s="245">
        <v>109.98</v>
      </c>
      <c r="F705" s="244">
        <v>109.98</v>
      </c>
      <c r="G705" s="245">
        <v>109.98</v>
      </c>
      <c r="H705" s="255">
        <f>G705/F705*100-100</f>
        <v>0</v>
      </c>
      <c r="I705" s="36"/>
    </row>
    <row r="706" spans="1:9" hidden="1" x14ac:dyDescent="0.2">
      <c r="A706" s="167">
        <v>4</v>
      </c>
      <c r="B706" s="178" t="s">
        <v>591</v>
      </c>
      <c r="C706" s="167"/>
      <c r="D706" s="167" t="s">
        <v>592</v>
      </c>
      <c r="E706" s="167"/>
      <c r="F706" s="167"/>
      <c r="G706" s="243"/>
      <c r="H706" s="167" t="s">
        <v>93</v>
      </c>
      <c r="I706" s="36"/>
    </row>
    <row r="707" spans="1:9" ht="15.75" hidden="1" customHeight="1" x14ac:dyDescent="0.2">
      <c r="A707" s="165" t="s">
        <v>593</v>
      </c>
      <c r="B707" s="340" t="s">
        <v>594</v>
      </c>
      <c r="C707" s="340"/>
      <c r="D707" s="340"/>
      <c r="E707" s="340"/>
      <c r="F707" s="340"/>
      <c r="G707" s="340"/>
      <c r="H707" s="340"/>
      <c r="I707" s="340"/>
    </row>
    <row r="708" spans="1:9" hidden="1" x14ac:dyDescent="0.2">
      <c r="A708" s="165">
        <v>1</v>
      </c>
      <c r="B708" s="178" t="s">
        <v>595</v>
      </c>
      <c r="C708" s="167" t="s">
        <v>20</v>
      </c>
      <c r="D708" s="167" t="s">
        <v>480</v>
      </c>
      <c r="E708" s="167"/>
      <c r="F708" s="167"/>
      <c r="G708" s="167"/>
      <c r="H708" s="167" t="s">
        <v>93</v>
      </c>
      <c r="I708" s="36"/>
    </row>
    <row r="709" spans="1:9" ht="15.75" customHeight="1" x14ac:dyDescent="0.2">
      <c r="A709" s="165" t="s">
        <v>593</v>
      </c>
      <c r="B709" s="340" t="s">
        <v>597</v>
      </c>
      <c r="C709" s="340"/>
      <c r="D709" s="340"/>
      <c r="E709" s="340"/>
      <c r="F709" s="340"/>
      <c r="G709" s="340"/>
      <c r="H709" s="340"/>
      <c r="I709" s="340"/>
    </row>
    <row r="710" spans="1:9" ht="47.25" x14ac:dyDescent="0.2">
      <c r="A710" s="167">
        <v>1</v>
      </c>
      <c r="B710" s="178" t="s">
        <v>598</v>
      </c>
      <c r="C710" s="167" t="s">
        <v>16</v>
      </c>
      <c r="D710" s="167" t="s">
        <v>17</v>
      </c>
      <c r="E710" s="243">
        <v>99.96</v>
      </c>
      <c r="F710" s="244">
        <v>100</v>
      </c>
      <c r="G710" s="245">
        <v>41.65</v>
      </c>
      <c r="H710" s="243">
        <f>G710/F710*100-100</f>
        <v>-58.35</v>
      </c>
      <c r="I710" s="242"/>
    </row>
    <row r="711" spans="1:9" x14ac:dyDescent="0.2">
      <c r="A711" s="165" t="s">
        <v>596</v>
      </c>
      <c r="B711" s="340" t="s">
        <v>820</v>
      </c>
      <c r="C711" s="340"/>
      <c r="D711" s="340"/>
      <c r="E711" s="340"/>
      <c r="F711" s="340"/>
      <c r="G711" s="340"/>
      <c r="H711" s="340"/>
      <c r="I711" s="340"/>
    </row>
    <row r="712" spans="1:9" ht="47.25" x14ac:dyDescent="0.2">
      <c r="A712" s="167">
        <v>1</v>
      </c>
      <c r="B712" s="178" t="s">
        <v>600</v>
      </c>
      <c r="C712" s="167" t="s">
        <v>16</v>
      </c>
      <c r="D712" s="167" t="s">
        <v>17</v>
      </c>
      <c r="E712" s="243">
        <v>100</v>
      </c>
      <c r="F712" s="244">
        <v>100</v>
      </c>
      <c r="G712" s="245">
        <v>100</v>
      </c>
      <c r="H712" s="243">
        <v>0</v>
      </c>
      <c r="I712" s="36"/>
    </row>
    <row r="713" spans="1:9" ht="21" customHeight="1" x14ac:dyDescent="0.2">
      <c r="A713" s="165" t="s">
        <v>599</v>
      </c>
      <c r="B713" s="340" t="s">
        <v>601</v>
      </c>
      <c r="C713" s="340"/>
      <c r="D713" s="340"/>
      <c r="E713" s="340"/>
      <c r="F713" s="340"/>
      <c r="G713" s="340"/>
      <c r="H713" s="340"/>
      <c r="I713" s="340"/>
    </row>
    <row r="714" spans="1:9" ht="31.5" customHeight="1" x14ac:dyDescent="0.2">
      <c r="A714" s="167">
        <v>1</v>
      </c>
      <c r="B714" s="247" t="s">
        <v>1198</v>
      </c>
      <c r="C714" s="243" t="s">
        <v>16</v>
      </c>
      <c r="D714" s="244" t="s">
        <v>530</v>
      </c>
      <c r="E714" s="243">
        <v>15.9</v>
      </c>
      <c r="F714" s="244">
        <v>9</v>
      </c>
      <c r="G714" s="245">
        <v>0</v>
      </c>
      <c r="H714" s="246">
        <f>G714/F714*100-100</f>
        <v>-100</v>
      </c>
      <c r="I714" s="36"/>
    </row>
    <row r="715" spans="1:9" ht="31.5" hidden="1" x14ac:dyDescent="0.2">
      <c r="A715" s="167">
        <v>1</v>
      </c>
      <c r="B715" s="247" t="s">
        <v>1203</v>
      </c>
      <c r="C715" s="243" t="s">
        <v>16</v>
      </c>
      <c r="D715" s="244" t="s">
        <v>73</v>
      </c>
      <c r="E715" s="243">
        <v>0</v>
      </c>
      <c r="F715" s="244">
        <v>1</v>
      </c>
      <c r="G715" s="245">
        <v>1</v>
      </c>
      <c r="H715" s="243">
        <f>G715/F715*100-100</f>
        <v>0</v>
      </c>
      <c r="I715" s="248"/>
    </row>
    <row r="716" spans="1:9" ht="33" hidden="1" customHeight="1" x14ac:dyDescent="0.2">
      <c r="A716" s="167"/>
      <c r="B716" s="247" t="s">
        <v>1198</v>
      </c>
      <c r="C716" s="243" t="s">
        <v>16</v>
      </c>
      <c r="D716" s="244" t="s">
        <v>530</v>
      </c>
      <c r="E716" s="243">
        <v>0</v>
      </c>
      <c r="F716" s="244">
        <v>15.9</v>
      </c>
      <c r="G716" s="245">
        <v>15.9</v>
      </c>
      <c r="H716" s="246">
        <f>G716/F716*100-100</f>
        <v>0</v>
      </c>
      <c r="I716" s="248"/>
    </row>
    <row r="717" spans="1:9" ht="33" customHeight="1" x14ac:dyDescent="0.2">
      <c r="A717" s="163" t="s">
        <v>602</v>
      </c>
      <c r="B717" s="339" t="s">
        <v>1139</v>
      </c>
      <c r="C717" s="339"/>
      <c r="D717" s="339"/>
      <c r="E717" s="339"/>
      <c r="F717" s="339"/>
      <c r="G717" s="339"/>
      <c r="H717" s="339"/>
      <c r="I717" s="339"/>
    </row>
    <row r="718" spans="1:9" ht="31.5" x14ac:dyDescent="0.2">
      <c r="A718" s="167">
        <v>1</v>
      </c>
      <c r="B718" s="178" t="s">
        <v>603</v>
      </c>
      <c r="C718" s="167" t="s">
        <v>16</v>
      </c>
      <c r="D718" s="167" t="s">
        <v>17</v>
      </c>
      <c r="E718" s="245">
        <v>118</v>
      </c>
      <c r="F718" s="256">
        <v>95</v>
      </c>
      <c r="G718" s="245">
        <v>23.6</v>
      </c>
      <c r="H718" s="263">
        <f>G718/F718*100-100</f>
        <v>-75.15789473684211</v>
      </c>
      <c r="I718" s="264"/>
    </row>
    <row r="719" spans="1:9" ht="15.75" customHeight="1" x14ac:dyDescent="0.2">
      <c r="A719" s="165" t="s">
        <v>604</v>
      </c>
      <c r="B719" s="340" t="s">
        <v>605</v>
      </c>
      <c r="C719" s="340"/>
      <c r="D719" s="340"/>
      <c r="E719" s="340"/>
      <c r="F719" s="340"/>
      <c r="G719" s="340"/>
      <c r="H719" s="340"/>
      <c r="I719" s="340"/>
    </row>
    <row r="720" spans="1:9" x14ac:dyDescent="0.2">
      <c r="A720" s="167">
        <v>1</v>
      </c>
      <c r="B720" s="178" t="s">
        <v>606</v>
      </c>
      <c r="C720" s="167" t="s">
        <v>16</v>
      </c>
      <c r="D720" s="167" t="s">
        <v>17</v>
      </c>
      <c r="E720" s="245">
        <v>111</v>
      </c>
      <c r="F720" s="256">
        <v>95</v>
      </c>
      <c r="G720" s="245">
        <v>18.899999999999999</v>
      </c>
      <c r="H720" s="263">
        <f>G720/F720*100-100</f>
        <v>-80.10526315789474</v>
      </c>
      <c r="I720" s="264"/>
    </row>
    <row r="721" spans="1:73" ht="15.75" customHeight="1" x14ac:dyDescent="0.2">
      <c r="A721" s="165" t="s">
        <v>607</v>
      </c>
      <c r="B721" s="340" t="s">
        <v>608</v>
      </c>
      <c r="C721" s="340"/>
      <c r="D721" s="340"/>
      <c r="E721" s="340"/>
      <c r="F721" s="340"/>
      <c r="G721" s="340"/>
      <c r="H721" s="340"/>
      <c r="I721" s="340"/>
    </row>
    <row r="722" spans="1:73" ht="24" customHeight="1" x14ac:dyDescent="0.2">
      <c r="A722" s="167">
        <v>1</v>
      </c>
      <c r="B722" s="178" t="s">
        <v>606</v>
      </c>
      <c r="C722" s="167" t="s">
        <v>16</v>
      </c>
      <c r="D722" s="167" t="s">
        <v>17</v>
      </c>
      <c r="E722" s="245">
        <v>100</v>
      </c>
      <c r="F722" s="256">
        <v>95</v>
      </c>
      <c r="G722" s="245">
        <v>49.8</v>
      </c>
      <c r="H722" s="263">
        <f>G722/F722*100-100</f>
        <v>-47.578947368421055</v>
      </c>
      <c r="I722" s="264"/>
    </row>
    <row r="723" spans="1:73" ht="32.25" customHeight="1" x14ac:dyDescent="0.2">
      <c r="A723" s="312" t="s">
        <v>609</v>
      </c>
      <c r="B723" s="346" t="s">
        <v>610</v>
      </c>
      <c r="C723" s="346"/>
      <c r="D723" s="346"/>
      <c r="E723" s="346"/>
      <c r="F723" s="346"/>
      <c r="G723" s="346"/>
      <c r="H723" s="346"/>
      <c r="I723" s="346"/>
    </row>
    <row r="724" spans="1:73" s="62" customFormat="1" ht="31.5" x14ac:dyDescent="0.2">
      <c r="A724" s="167">
        <v>1</v>
      </c>
      <c r="B724" s="178" t="s">
        <v>988</v>
      </c>
      <c r="C724" s="167" t="s">
        <v>16</v>
      </c>
      <c r="D724" s="167" t="s">
        <v>17</v>
      </c>
      <c r="E724" s="166">
        <v>90</v>
      </c>
      <c r="F724" s="166">
        <v>90</v>
      </c>
      <c r="G724" s="166">
        <v>90</v>
      </c>
      <c r="H724" s="166">
        <v>0</v>
      </c>
      <c r="I724" s="167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  <c r="AV724" s="75"/>
      <c r="AW724" s="75"/>
      <c r="AX724" s="75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</row>
    <row r="725" spans="1:73" s="62" customFormat="1" ht="78.75" x14ac:dyDescent="0.2">
      <c r="A725" s="167">
        <v>2</v>
      </c>
      <c r="B725" s="178" t="s">
        <v>989</v>
      </c>
      <c r="C725" s="167" t="s">
        <v>16</v>
      </c>
      <c r="D725" s="167" t="s">
        <v>17</v>
      </c>
      <c r="E725" s="166">
        <v>89.3</v>
      </c>
      <c r="F725" s="166">
        <v>89.3</v>
      </c>
      <c r="G725" s="166">
        <v>89.3</v>
      </c>
      <c r="H725" s="166">
        <v>0</v>
      </c>
      <c r="I725" s="167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  <c r="AV725" s="75"/>
      <c r="AW725" s="75"/>
      <c r="AX725" s="75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</row>
    <row r="726" spans="1:73" s="62" customFormat="1" ht="31.5" x14ac:dyDescent="0.2">
      <c r="A726" s="167">
        <v>3</v>
      </c>
      <c r="B726" s="178" t="s">
        <v>611</v>
      </c>
      <c r="C726" s="167" t="s">
        <v>16</v>
      </c>
      <c r="D726" s="167" t="s">
        <v>17</v>
      </c>
      <c r="E726" s="166">
        <v>87</v>
      </c>
      <c r="F726" s="166">
        <v>88</v>
      </c>
      <c r="G726" s="166">
        <v>88</v>
      </c>
      <c r="H726" s="166">
        <v>0</v>
      </c>
      <c r="I726" s="167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</row>
    <row r="727" spans="1:73" s="62" customFormat="1" ht="31.5" x14ac:dyDescent="0.2">
      <c r="A727" s="167">
        <v>4</v>
      </c>
      <c r="B727" s="178" t="s">
        <v>612</v>
      </c>
      <c r="C727" s="167" t="s">
        <v>16</v>
      </c>
      <c r="D727" s="167" t="s">
        <v>17</v>
      </c>
      <c r="E727" s="166">
        <v>71</v>
      </c>
      <c r="F727" s="166">
        <v>72</v>
      </c>
      <c r="G727" s="166">
        <v>72</v>
      </c>
      <c r="H727" s="166">
        <v>0</v>
      </c>
      <c r="I727" s="167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</row>
    <row r="728" spans="1:73" s="62" customFormat="1" ht="31.5" x14ac:dyDescent="0.2">
      <c r="A728" s="167">
        <v>5</v>
      </c>
      <c r="B728" s="178" t="s">
        <v>613</v>
      </c>
      <c r="C728" s="167" t="s">
        <v>16</v>
      </c>
      <c r="D728" s="167" t="s">
        <v>17</v>
      </c>
      <c r="E728" s="166">
        <v>90.7</v>
      </c>
      <c r="F728" s="166">
        <v>90.7</v>
      </c>
      <c r="G728" s="166">
        <v>90.7</v>
      </c>
      <c r="H728" s="166">
        <v>0</v>
      </c>
      <c r="I728" s="167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</row>
    <row r="729" spans="1:73" s="66" customFormat="1" ht="37.5" customHeight="1" x14ac:dyDescent="0.2">
      <c r="A729" s="163" t="s">
        <v>846</v>
      </c>
      <c r="B729" s="339" t="s">
        <v>1310</v>
      </c>
      <c r="C729" s="339"/>
      <c r="D729" s="339"/>
      <c r="E729" s="339"/>
      <c r="F729" s="339"/>
      <c r="G729" s="339"/>
      <c r="H729" s="339"/>
      <c r="I729" s="339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  <c r="AC729" s="96"/>
      <c r="AD729" s="96"/>
      <c r="AE729" s="96"/>
      <c r="AF729" s="96"/>
      <c r="AG729" s="96"/>
      <c r="AH729" s="96"/>
      <c r="AI729" s="96"/>
      <c r="AJ729" s="96"/>
      <c r="AK729" s="96"/>
      <c r="AL729" s="96"/>
      <c r="AM729" s="96"/>
      <c r="AN729" s="96"/>
      <c r="AO729" s="96"/>
      <c r="AP729" s="96"/>
      <c r="AQ729" s="96"/>
      <c r="AR729" s="96"/>
      <c r="AS729" s="96"/>
      <c r="AT729" s="96"/>
      <c r="AU729" s="96"/>
      <c r="AV729" s="96"/>
      <c r="AW729" s="96"/>
      <c r="AX729" s="96"/>
      <c r="AY729" s="96"/>
      <c r="AZ729" s="96"/>
      <c r="BA729" s="96"/>
      <c r="BB729" s="96"/>
      <c r="BC729" s="96"/>
      <c r="BD729" s="96"/>
      <c r="BE729" s="96"/>
      <c r="BF729" s="96"/>
      <c r="BG729" s="96"/>
      <c r="BH729" s="96"/>
      <c r="BI729" s="96"/>
      <c r="BJ729" s="96"/>
      <c r="BK729" s="96"/>
      <c r="BL729" s="96"/>
      <c r="BM729" s="96"/>
      <c r="BN729" s="96"/>
      <c r="BO729" s="96"/>
      <c r="BP729" s="96"/>
      <c r="BQ729" s="96"/>
      <c r="BR729" s="96"/>
      <c r="BS729" s="96"/>
      <c r="BT729" s="96"/>
      <c r="BU729" s="96"/>
    </row>
    <row r="730" spans="1:73" s="66" customFormat="1" ht="52.5" customHeight="1" x14ac:dyDescent="0.2">
      <c r="A730" s="167">
        <v>1</v>
      </c>
      <c r="B730" s="27" t="s">
        <v>990</v>
      </c>
      <c r="C730" s="4"/>
      <c r="D730" s="175" t="s">
        <v>43</v>
      </c>
      <c r="E730" s="175" t="s">
        <v>93</v>
      </c>
      <c r="F730" s="175" t="s">
        <v>93</v>
      </c>
      <c r="G730" s="175" t="s">
        <v>93</v>
      </c>
      <c r="H730" s="175">
        <v>0</v>
      </c>
      <c r="I730" s="175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  <c r="AC730" s="96"/>
      <c r="AD730" s="96"/>
      <c r="AE730" s="96"/>
      <c r="AF730" s="96"/>
      <c r="AG730" s="96"/>
      <c r="AH730" s="96"/>
      <c r="AI730" s="96"/>
      <c r="AJ730" s="96"/>
      <c r="AK730" s="96"/>
      <c r="AL730" s="96"/>
      <c r="AM730" s="96"/>
      <c r="AN730" s="96"/>
      <c r="AO730" s="96"/>
      <c r="AP730" s="96"/>
      <c r="AQ730" s="96"/>
      <c r="AR730" s="96"/>
      <c r="AS730" s="96"/>
      <c r="AT730" s="96"/>
      <c r="AU730" s="96"/>
      <c r="AV730" s="96"/>
      <c r="AW730" s="96"/>
      <c r="AX730" s="96"/>
      <c r="AY730" s="96"/>
      <c r="AZ730" s="96"/>
      <c r="BA730" s="96"/>
      <c r="BB730" s="96"/>
      <c r="BC730" s="96"/>
      <c r="BD730" s="96"/>
      <c r="BE730" s="96"/>
      <c r="BF730" s="96"/>
      <c r="BG730" s="96"/>
      <c r="BH730" s="96"/>
      <c r="BI730" s="96"/>
      <c r="BJ730" s="96"/>
      <c r="BK730" s="96"/>
      <c r="BL730" s="96"/>
      <c r="BM730" s="96"/>
      <c r="BN730" s="96"/>
      <c r="BO730" s="96"/>
      <c r="BP730" s="96"/>
      <c r="BQ730" s="96"/>
      <c r="BR730" s="96"/>
      <c r="BS730" s="96"/>
      <c r="BT730" s="96"/>
      <c r="BU730" s="96"/>
    </row>
    <row r="731" spans="1:73" s="66" customFormat="1" ht="37.5" customHeight="1" x14ac:dyDescent="0.2">
      <c r="A731" s="130" t="s">
        <v>991</v>
      </c>
      <c r="B731" s="341" t="s">
        <v>997</v>
      </c>
      <c r="C731" s="341"/>
      <c r="D731" s="341"/>
      <c r="E731" s="341"/>
      <c r="F731" s="341"/>
      <c r="G731" s="341"/>
      <c r="H731" s="341"/>
      <c r="I731" s="341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  <c r="AC731" s="96"/>
      <c r="AD731" s="96"/>
      <c r="AE731" s="96"/>
      <c r="AF731" s="96"/>
      <c r="AG731" s="96"/>
      <c r="AH731" s="96"/>
      <c r="AI731" s="96"/>
      <c r="AJ731" s="96"/>
      <c r="AK731" s="96"/>
      <c r="AL731" s="96"/>
      <c r="AM731" s="96"/>
      <c r="AN731" s="96"/>
      <c r="AO731" s="96"/>
      <c r="AP731" s="96"/>
      <c r="AQ731" s="96"/>
      <c r="AR731" s="96"/>
      <c r="AS731" s="96"/>
      <c r="AT731" s="96"/>
      <c r="AU731" s="96"/>
      <c r="AV731" s="96"/>
      <c r="AW731" s="96"/>
      <c r="AX731" s="96"/>
      <c r="AY731" s="96"/>
      <c r="AZ731" s="96"/>
      <c r="BA731" s="96"/>
      <c r="BB731" s="96"/>
      <c r="BC731" s="96"/>
      <c r="BD731" s="96"/>
      <c r="BE731" s="96"/>
      <c r="BF731" s="96"/>
      <c r="BG731" s="96"/>
      <c r="BH731" s="96"/>
      <c r="BI731" s="96"/>
      <c r="BJ731" s="96"/>
      <c r="BK731" s="96"/>
      <c r="BL731" s="96"/>
      <c r="BM731" s="96"/>
      <c r="BN731" s="96"/>
      <c r="BO731" s="96"/>
      <c r="BP731" s="96"/>
      <c r="BQ731" s="96"/>
      <c r="BR731" s="96"/>
      <c r="BS731" s="96"/>
      <c r="BT731" s="96"/>
      <c r="BU731" s="96"/>
    </row>
    <row r="732" spans="1:73" s="66" customFormat="1" ht="45.75" customHeight="1" x14ac:dyDescent="0.2">
      <c r="A732" s="167">
        <v>1</v>
      </c>
      <c r="B732" s="27" t="s">
        <v>993</v>
      </c>
      <c r="C732" s="4"/>
      <c r="D732" s="175" t="s">
        <v>530</v>
      </c>
      <c r="E732" s="175">
        <v>0</v>
      </c>
      <c r="F732" s="175">
        <v>2.1629999999999998</v>
      </c>
      <c r="G732" s="175">
        <v>0</v>
      </c>
      <c r="H732" s="175">
        <v>0</v>
      </c>
      <c r="I732" s="175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  <c r="AC732" s="96"/>
      <c r="AD732" s="96"/>
      <c r="AE732" s="96"/>
      <c r="AF732" s="96"/>
      <c r="AG732" s="96"/>
      <c r="AH732" s="96"/>
      <c r="AI732" s="96"/>
      <c r="AJ732" s="96"/>
      <c r="AK732" s="96"/>
      <c r="AL732" s="96"/>
      <c r="AM732" s="96"/>
      <c r="AN732" s="96"/>
      <c r="AO732" s="96"/>
      <c r="AP732" s="96"/>
      <c r="AQ732" s="96"/>
      <c r="AR732" s="96"/>
      <c r="AS732" s="96"/>
      <c r="AT732" s="96"/>
      <c r="AU732" s="96"/>
      <c r="AV732" s="96"/>
      <c r="AW732" s="96"/>
      <c r="AX732" s="96"/>
      <c r="AY732" s="96"/>
      <c r="AZ732" s="96"/>
      <c r="BA732" s="96"/>
      <c r="BB732" s="96"/>
      <c r="BC732" s="96"/>
      <c r="BD732" s="96"/>
      <c r="BE732" s="96"/>
      <c r="BF732" s="96"/>
      <c r="BG732" s="96"/>
      <c r="BH732" s="96"/>
      <c r="BI732" s="96"/>
      <c r="BJ732" s="96"/>
      <c r="BK732" s="96"/>
      <c r="BL732" s="96"/>
      <c r="BM732" s="96"/>
      <c r="BN732" s="96"/>
      <c r="BO732" s="96"/>
      <c r="BP732" s="96"/>
      <c r="BQ732" s="96"/>
      <c r="BR732" s="96"/>
      <c r="BS732" s="96"/>
      <c r="BT732" s="96"/>
      <c r="BU732" s="96"/>
    </row>
    <row r="733" spans="1:73" s="66" customFormat="1" ht="52.5" hidden="1" customHeight="1" outlineLevel="1" x14ac:dyDescent="0.2">
      <c r="A733" s="168" t="s">
        <v>847</v>
      </c>
      <c r="B733" s="342" t="s">
        <v>994</v>
      </c>
      <c r="C733" s="342"/>
      <c r="D733" s="342"/>
      <c r="E733" s="342"/>
      <c r="F733" s="342"/>
      <c r="G733" s="342"/>
      <c r="H733" s="342"/>
      <c r="I733" s="342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  <c r="AC733" s="96"/>
      <c r="AD733" s="96"/>
      <c r="AE733" s="96"/>
      <c r="AF733" s="96"/>
      <c r="AG733" s="96"/>
      <c r="AH733" s="96"/>
      <c r="AI733" s="96"/>
      <c r="AJ733" s="96"/>
      <c r="AK733" s="96"/>
      <c r="AL733" s="96"/>
      <c r="AM733" s="96"/>
      <c r="AN733" s="96"/>
      <c r="AO733" s="96"/>
      <c r="AP733" s="96"/>
      <c r="AQ733" s="96"/>
      <c r="AR733" s="96"/>
      <c r="AS733" s="96"/>
      <c r="AT733" s="96"/>
      <c r="AU733" s="96"/>
      <c r="AV733" s="96"/>
      <c r="AW733" s="96"/>
      <c r="AX733" s="96"/>
      <c r="AY733" s="96"/>
      <c r="AZ733" s="96"/>
      <c r="BA733" s="96"/>
      <c r="BB733" s="96"/>
      <c r="BC733" s="96"/>
      <c r="BD733" s="96"/>
      <c r="BE733" s="96"/>
      <c r="BF733" s="96"/>
      <c r="BG733" s="96"/>
      <c r="BH733" s="96"/>
      <c r="BI733" s="96"/>
      <c r="BJ733" s="96"/>
      <c r="BK733" s="96"/>
      <c r="BL733" s="96"/>
      <c r="BM733" s="96"/>
      <c r="BN733" s="96"/>
      <c r="BO733" s="96"/>
      <c r="BP733" s="96"/>
      <c r="BQ733" s="96"/>
      <c r="BR733" s="96"/>
      <c r="BS733" s="96"/>
      <c r="BT733" s="96"/>
      <c r="BU733" s="96"/>
    </row>
    <row r="734" spans="1:73" s="113" customFormat="1" ht="54.75" hidden="1" customHeight="1" outlineLevel="1" x14ac:dyDescent="0.2">
      <c r="A734" s="170">
        <v>1</v>
      </c>
      <c r="B734" s="221" t="s">
        <v>995</v>
      </c>
      <c r="C734" s="104"/>
      <c r="D734" s="170" t="s">
        <v>530</v>
      </c>
      <c r="E734" s="170"/>
      <c r="F734" s="170"/>
      <c r="G734" s="170"/>
      <c r="H734" s="265">
        <v>0</v>
      </c>
      <c r="I734" s="170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2"/>
      <c r="AQ734" s="112"/>
      <c r="AR734" s="112"/>
      <c r="AS734" s="112"/>
      <c r="AT734" s="112"/>
      <c r="AU734" s="112"/>
      <c r="AV734" s="112"/>
      <c r="AW734" s="112"/>
      <c r="AX734" s="112"/>
      <c r="AY734" s="112"/>
      <c r="AZ734" s="112"/>
      <c r="BA734" s="112"/>
      <c r="BB734" s="112"/>
      <c r="BC734" s="112"/>
      <c r="BD734" s="112"/>
      <c r="BE734" s="112"/>
      <c r="BF734" s="112"/>
      <c r="BG734" s="112"/>
      <c r="BH734" s="112"/>
      <c r="BI734" s="112"/>
      <c r="BJ734" s="112"/>
      <c r="BK734" s="112"/>
      <c r="BL734" s="112"/>
      <c r="BM734" s="112"/>
      <c r="BN734" s="112"/>
      <c r="BO734" s="112"/>
      <c r="BP734" s="112"/>
      <c r="BQ734" s="112"/>
      <c r="BR734" s="112"/>
      <c r="BS734" s="112"/>
      <c r="BT734" s="112"/>
      <c r="BU734" s="112"/>
    </row>
    <row r="735" spans="1:73" s="113" customFormat="1" ht="27.75" hidden="1" customHeight="1" outlineLevel="1" x14ac:dyDescent="0.2">
      <c r="A735" s="168" t="s">
        <v>991</v>
      </c>
      <c r="B735" s="343" t="s">
        <v>996</v>
      </c>
      <c r="C735" s="343"/>
      <c r="D735" s="343"/>
      <c r="E735" s="343"/>
      <c r="F735" s="343"/>
      <c r="G735" s="343"/>
      <c r="H735" s="343"/>
      <c r="I735" s="343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O735" s="112"/>
      <c r="AP735" s="112"/>
      <c r="AQ735" s="112"/>
      <c r="AR735" s="112"/>
      <c r="AS735" s="112"/>
      <c r="AT735" s="112"/>
      <c r="AU735" s="112"/>
      <c r="AV735" s="112"/>
      <c r="AW735" s="112"/>
      <c r="AX735" s="112"/>
      <c r="AY735" s="112"/>
      <c r="AZ735" s="112"/>
      <c r="BA735" s="112"/>
      <c r="BB735" s="112"/>
      <c r="BC735" s="112"/>
      <c r="BD735" s="112"/>
      <c r="BE735" s="112"/>
      <c r="BF735" s="112"/>
      <c r="BG735" s="112"/>
      <c r="BH735" s="112"/>
      <c r="BI735" s="112"/>
      <c r="BJ735" s="112"/>
      <c r="BK735" s="112"/>
      <c r="BL735" s="112"/>
      <c r="BM735" s="112"/>
      <c r="BN735" s="112"/>
      <c r="BO735" s="112"/>
      <c r="BP735" s="112"/>
      <c r="BQ735" s="112"/>
      <c r="BR735" s="112"/>
      <c r="BS735" s="112"/>
      <c r="BT735" s="112"/>
      <c r="BU735" s="112"/>
    </row>
    <row r="736" spans="1:73" s="113" customFormat="1" ht="41.25" hidden="1" customHeight="1" outlineLevel="1" x14ac:dyDescent="0.2">
      <c r="A736" s="134" t="s">
        <v>14</v>
      </c>
      <c r="B736" s="221" t="s">
        <v>999</v>
      </c>
      <c r="C736" s="104"/>
      <c r="D736" s="170" t="s">
        <v>530</v>
      </c>
      <c r="E736" s="170"/>
      <c r="F736" s="170"/>
      <c r="G736" s="170"/>
      <c r="H736" s="170">
        <v>0</v>
      </c>
      <c r="I736" s="170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O736" s="112"/>
      <c r="AP736" s="112"/>
      <c r="AQ736" s="112"/>
      <c r="AR736" s="112"/>
      <c r="AS736" s="112"/>
      <c r="AT736" s="112"/>
      <c r="AU736" s="112"/>
      <c r="AV736" s="112"/>
      <c r="AW736" s="112"/>
      <c r="AX736" s="112"/>
      <c r="AY736" s="112"/>
      <c r="AZ736" s="112"/>
      <c r="BA736" s="112"/>
      <c r="BB736" s="112"/>
      <c r="BC736" s="112"/>
      <c r="BD736" s="112"/>
      <c r="BE736" s="112"/>
      <c r="BF736" s="112"/>
      <c r="BG736" s="112"/>
      <c r="BH736" s="112"/>
      <c r="BI736" s="112"/>
      <c r="BJ736" s="112"/>
      <c r="BK736" s="112"/>
      <c r="BL736" s="112"/>
      <c r="BM736" s="112"/>
      <c r="BN736" s="112"/>
      <c r="BO736" s="112"/>
      <c r="BP736" s="112"/>
      <c r="BQ736" s="112"/>
      <c r="BR736" s="112"/>
      <c r="BS736" s="112"/>
      <c r="BT736" s="112"/>
      <c r="BU736" s="112"/>
    </row>
    <row r="737" spans="1:73" s="113" customFormat="1" ht="30" hidden="1" customHeight="1" outlineLevel="1" x14ac:dyDescent="0.2">
      <c r="A737" s="168" t="s">
        <v>1004</v>
      </c>
      <c r="B737" s="343" t="s">
        <v>1000</v>
      </c>
      <c r="C737" s="343"/>
      <c r="D737" s="343"/>
      <c r="E737" s="343"/>
      <c r="F737" s="343"/>
      <c r="G737" s="343"/>
      <c r="H737" s="343"/>
      <c r="I737" s="343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O737" s="112"/>
      <c r="AP737" s="112"/>
      <c r="AQ737" s="112"/>
      <c r="AR737" s="112"/>
      <c r="AS737" s="112"/>
      <c r="AT737" s="112"/>
      <c r="AU737" s="112"/>
      <c r="AV737" s="112"/>
      <c r="AW737" s="112"/>
      <c r="AX737" s="112"/>
      <c r="AY737" s="112"/>
      <c r="AZ737" s="112"/>
      <c r="BA737" s="112"/>
      <c r="BB737" s="112"/>
      <c r="BC737" s="112"/>
      <c r="BD737" s="112"/>
      <c r="BE737" s="112"/>
      <c r="BF737" s="112"/>
      <c r="BG737" s="112"/>
      <c r="BH737" s="112"/>
      <c r="BI737" s="112"/>
      <c r="BJ737" s="112"/>
      <c r="BK737" s="112"/>
      <c r="BL737" s="112"/>
      <c r="BM737" s="112"/>
      <c r="BN737" s="112"/>
      <c r="BO737" s="112"/>
      <c r="BP737" s="112"/>
      <c r="BQ737" s="112"/>
      <c r="BR737" s="112"/>
      <c r="BS737" s="112"/>
      <c r="BT737" s="112"/>
      <c r="BU737" s="112"/>
    </row>
    <row r="738" spans="1:73" s="113" customFormat="1" ht="30.75" hidden="1" customHeight="1" outlineLevel="1" x14ac:dyDescent="0.2">
      <c r="A738" s="170">
        <v>1</v>
      </c>
      <c r="B738" s="221" t="s">
        <v>1001</v>
      </c>
      <c r="C738" s="104"/>
      <c r="D738" s="170" t="s">
        <v>530</v>
      </c>
      <c r="E738" s="170"/>
      <c r="F738" s="170"/>
      <c r="G738" s="170"/>
      <c r="H738" s="170">
        <v>0</v>
      </c>
      <c r="I738" s="170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O738" s="112"/>
      <c r="AP738" s="112"/>
      <c r="AQ738" s="112"/>
      <c r="AR738" s="112"/>
      <c r="AS738" s="112"/>
      <c r="AT738" s="112"/>
      <c r="AU738" s="112"/>
      <c r="AV738" s="112"/>
      <c r="AW738" s="112"/>
      <c r="AX738" s="112"/>
      <c r="AY738" s="112"/>
      <c r="AZ738" s="112"/>
      <c r="BA738" s="112"/>
      <c r="BB738" s="112"/>
      <c r="BC738" s="112"/>
      <c r="BD738" s="112"/>
      <c r="BE738" s="112"/>
      <c r="BF738" s="112"/>
      <c r="BG738" s="112"/>
      <c r="BH738" s="112"/>
      <c r="BI738" s="112"/>
      <c r="BJ738" s="112"/>
      <c r="BK738" s="112"/>
      <c r="BL738" s="112"/>
      <c r="BM738" s="112"/>
      <c r="BN738" s="112"/>
      <c r="BO738" s="112"/>
      <c r="BP738" s="112"/>
      <c r="BQ738" s="112"/>
      <c r="BR738" s="112"/>
      <c r="BS738" s="112"/>
      <c r="BT738" s="112"/>
      <c r="BU738" s="112"/>
    </row>
    <row r="739" spans="1:73" s="62" customFormat="1" collapsed="1" x14ac:dyDescent="0.2">
      <c r="A739" s="163" t="s">
        <v>847</v>
      </c>
      <c r="B739" s="339" t="s">
        <v>615</v>
      </c>
      <c r="C739" s="339"/>
      <c r="D739" s="339"/>
      <c r="E739" s="339"/>
      <c r="F739" s="339"/>
      <c r="G739" s="339"/>
      <c r="H739" s="339"/>
      <c r="I739" s="339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</row>
    <row r="740" spans="1:73" s="62" customFormat="1" ht="39" customHeight="1" x14ac:dyDescent="0.2">
      <c r="A740" s="167">
        <v>1</v>
      </c>
      <c r="B740" s="27" t="s">
        <v>611</v>
      </c>
      <c r="C740" s="175" t="s">
        <v>16</v>
      </c>
      <c r="D740" s="175" t="s">
        <v>17</v>
      </c>
      <c r="E740" s="166">
        <v>87</v>
      </c>
      <c r="F740" s="166">
        <v>88</v>
      </c>
      <c r="G740" s="166">
        <v>88</v>
      </c>
      <c r="H740" s="167">
        <v>0</v>
      </c>
      <c r="I740" s="1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</row>
    <row r="741" spans="1:73" s="62" customFormat="1" ht="39" customHeight="1" x14ac:dyDescent="0.2">
      <c r="A741" s="167">
        <v>2</v>
      </c>
      <c r="B741" s="27" t="s">
        <v>612</v>
      </c>
      <c r="C741" s="175" t="s">
        <v>16</v>
      </c>
      <c r="D741" s="175" t="s">
        <v>17</v>
      </c>
      <c r="E741" s="166">
        <v>71</v>
      </c>
      <c r="F741" s="166">
        <v>72</v>
      </c>
      <c r="G741" s="166">
        <v>72</v>
      </c>
      <c r="H741" s="167">
        <v>0</v>
      </c>
      <c r="I741" s="1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</row>
    <row r="742" spans="1:73" s="62" customFormat="1" x14ac:dyDescent="0.2">
      <c r="A742" s="141" t="s">
        <v>998</v>
      </c>
      <c r="B742" s="341" t="s">
        <v>617</v>
      </c>
      <c r="C742" s="341"/>
      <c r="D742" s="341"/>
      <c r="E742" s="341"/>
      <c r="F742" s="341"/>
      <c r="G742" s="341"/>
      <c r="H742" s="341"/>
      <c r="I742" s="341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</row>
    <row r="743" spans="1:73" s="62" customFormat="1" ht="34.5" customHeight="1" x14ac:dyDescent="0.2">
      <c r="A743" s="167">
        <v>1</v>
      </c>
      <c r="B743" s="27" t="s">
        <v>618</v>
      </c>
      <c r="C743" s="175" t="s">
        <v>16</v>
      </c>
      <c r="D743" s="175" t="s">
        <v>619</v>
      </c>
      <c r="E743" s="166">
        <v>1337.4</v>
      </c>
      <c r="F743" s="166">
        <v>1352.8</v>
      </c>
      <c r="G743" s="166">
        <v>1352.8</v>
      </c>
      <c r="H743" s="167">
        <v>0</v>
      </c>
      <c r="I743" s="1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</row>
    <row r="744" spans="1:73" s="62" customFormat="1" ht="32.25" customHeight="1" x14ac:dyDescent="0.2">
      <c r="A744" s="167">
        <v>2</v>
      </c>
      <c r="B744" s="27" t="s">
        <v>620</v>
      </c>
      <c r="C744" s="175" t="s">
        <v>16</v>
      </c>
      <c r="D744" s="175" t="s">
        <v>619</v>
      </c>
      <c r="E744" s="166">
        <v>949.6</v>
      </c>
      <c r="F744" s="166">
        <v>974</v>
      </c>
      <c r="G744" s="166">
        <v>974</v>
      </c>
      <c r="H744" s="167">
        <v>0</v>
      </c>
      <c r="I744" s="1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</row>
    <row r="745" spans="1:73" s="62" customFormat="1" ht="27.75" hidden="1" customHeight="1" outlineLevel="1" x14ac:dyDescent="0.2">
      <c r="A745" s="168" t="s">
        <v>1311</v>
      </c>
      <c r="B745" s="342" t="s">
        <v>621</v>
      </c>
      <c r="C745" s="342"/>
      <c r="D745" s="342"/>
      <c r="E745" s="342"/>
      <c r="F745" s="342"/>
      <c r="G745" s="342"/>
      <c r="H745" s="342"/>
      <c r="I745" s="342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</row>
    <row r="746" spans="1:73" s="62" customFormat="1" ht="38.25" hidden="1" customHeight="1" outlineLevel="1" x14ac:dyDescent="0.2">
      <c r="A746" s="170">
        <v>1</v>
      </c>
      <c r="B746" s="221" t="s">
        <v>622</v>
      </c>
      <c r="C746" s="170" t="s">
        <v>16</v>
      </c>
      <c r="D746" s="170" t="s">
        <v>17</v>
      </c>
      <c r="E746" s="114" t="s">
        <v>1309</v>
      </c>
      <c r="F746" s="169">
        <v>90.7</v>
      </c>
      <c r="G746" s="169">
        <v>90.7</v>
      </c>
      <c r="H746" s="169">
        <v>0</v>
      </c>
      <c r="I746" s="170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</row>
    <row r="747" spans="1:73" s="62" customFormat="1" ht="30" hidden="1" customHeight="1" outlineLevel="1" x14ac:dyDescent="0.2">
      <c r="A747" s="168" t="s">
        <v>616</v>
      </c>
      <c r="B747" s="343" t="s">
        <v>623</v>
      </c>
      <c r="C747" s="343"/>
      <c r="D747" s="343"/>
      <c r="E747" s="343"/>
      <c r="F747" s="343"/>
      <c r="G747" s="343"/>
      <c r="H747" s="343"/>
      <c r="I747" s="343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</row>
    <row r="748" spans="1:73" s="62" customFormat="1" ht="47.25" hidden="1" outlineLevel="1" x14ac:dyDescent="0.2">
      <c r="A748" s="170">
        <v>1</v>
      </c>
      <c r="B748" s="221" t="s">
        <v>624</v>
      </c>
      <c r="C748" s="170" t="s">
        <v>16</v>
      </c>
      <c r="D748" s="170" t="s">
        <v>367</v>
      </c>
      <c r="E748" s="266"/>
      <c r="F748" s="170"/>
      <c r="G748" s="170"/>
      <c r="H748" s="170">
        <v>0</v>
      </c>
      <c r="I748" s="170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</row>
    <row r="749" spans="1:73" ht="27" customHeight="1" collapsed="1" x14ac:dyDescent="0.2">
      <c r="A749" s="161" t="s">
        <v>625</v>
      </c>
      <c r="B749" s="346" t="s">
        <v>1159</v>
      </c>
      <c r="C749" s="346"/>
      <c r="D749" s="346"/>
      <c r="E749" s="346"/>
      <c r="F749" s="346"/>
      <c r="G749" s="346"/>
      <c r="H749" s="346"/>
      <c r="I749" s="346"/>
    </row>
    <row r="750" spans="1:73" ht="31.5" x14ac:dyDescent="0.2">
      <c r="A750" s="173" t="s">
        <v>14</v>
      </c>
      <c r="B750" s="27" t="s">
        <v>1409</v>
      </c>
      <c r="C750" s="175" t="s">
        <v>16</v>
      </c>
      <c r="D750" s="175" t="s">
        <v>17</v>
      </c>
      <c r="E750" s="175">
        <v>54.51</v>
      </c>
      <c r="F750" s="175">
        <v>60</v>
      </c>
      <c r="G750" s="175">
        <v>68.61</v>
      </c>
      <c r="H750" s="61">
        <f>(G750/F750*100)-100</f>
        <v>14.349999999999994</v>
      </c>
      <c r="I750" s="4"/>
    </row>
    <row r="751" spans="1:73" ht="47.25" x14ac:dyDescent="0.2">
      <c r="A751" s="173" t="s">
        <v>18</v>
      </c>
      <c r="B751" s="27" t="s">
        <v>1410</v>
      </c>
      <c r="C751" s="175" t="s">
        <v>16</v>
      </c>
      <c r="D751" s="175" t="s">
        <v>17</v>
      </c>
      <c r="E751" s="175">
        <v>99</v>
      </c>
      <c r="F751" s="175">
        <v>90</v>
      </c>
      <c r="G751" s="175">
        <v>100</v>
      </c>
      <c r="H751" s="61">
        <f>(G751/F751*100)-100</f>
        <v>11.111111111111114</v>
      </c>
      <c r="I751" s="4" t="s">
        <v>1196</v>
      </c>
    </row>
    <row r="752" spans="1:73" ht="15.75" customHeight="1" x14ac:dyDescent="0.2">
      <c r="A752" s="163" t="s">
        <v>626</v>
      </c>
      <c r="B752" s="339" t="s">
        <v>627</v>
      </c>
      <c r="C752" s="339"/>
      <c r="D752" s="339"/>
      <c r="E752" s="339"/>
      <c r="F752" s="339"/>
      <c r="G752" s="339"/>
      <c r="H752" s="339"/>
      <c r="I752" s="339"/>
    </row>
    <row r="753" spans="1:9" ht="31.5" x14ac:dyDescent="0.2">
      <c r="A753" s="173" t="s">
        <v>14</v>
      </c>
      <c r="B753" s="27" t="s">
        <v>1411</v>
      </c>
      <c r="C753" s="175" t="s">
        <v>16</v>
      </c>
      <c r="D753" s="175" t="s">
        <v>17</v>
      </c>
      <c r="E753" s="175">
        <v>54.51</v>
      </c>
      <c r="F753" s="175">
        <v>60</v>
      </c>
      <c r="G753" s="175">
        <v>68.61</v>
      </c>
      <c r="H753" s="61">
        <f>(G753/F753*100)-100</f>
        <v>14.349999999999994</v>
      </c>
      <c r="I753" s="4"/>
    </row>
    <row r="754" spans="1:9" ht="47.25" x14ac:dyDescent="0.2">
      <c r="A754" s="173" t="s">
        <v>18</v>
      </c>
      <c r="B754" s="27" t="s">
        <v>1412</v>
      </c>
      <c r="C754" s="175" t="s">
        <v>16</v>
      </c>
      <c r="D754" s="175" t="s">
        <v>17</v>
      </c>
      <c r="E754" s="175">
        <v>45.6</v>
      </c>
      <c r="F754" s="175">
        <v>65</v>
      </c>
      <c r="G754" s="175">
        <v>63.89</v>
      </c>
      <c r="H754" s="61">
        <v>-1.71</v>
      </c>
      <c r="I754" s="4"/>
    </row>
    <row r="755" spans="1:9" x14ac:dyDescent="0.2">
      <c r="A755" s="165" t="s">
        <v>628</v>
      </c>
      <c r="B755" s="341" t="s">
        <v>629</v>
      </c>
      <c r="C755" s="341"/>
      <c r="D755" s="341"/>
      <c r="E755" s="341"/>
      <c r="F755" s="341"/>
      <c r="G755" s="341"/>
      <c r="H755" s="341"/>
      <c r="I755" s="341"/>
    </row>
    <row r="756" spans="1:9" ht="110.25" x14ac:dyDescent="0.2">
      <c r="A756" s="173" t="s">
        <v>14</v>
      </c>
      <c r="B756" s="27" t="s">
        <v>1413</v>
      </c>
      <c r="C756" s="175" t="s">
        <v>16</v>
      </c>
      <c r="D756" s="175" t="s">
        <v>17</v>
      </c>
      <c r="E756" s="175">
        <v>82.05</v>
      </c>
      <c r="F756" s="175">
        <v>80</v>
      </c>
      <c r="G756" s="175">
        <v>82.05</v>
      </c>
      <c r="H756" s="61">
        <f>(G756/F756*100)-100</f>
        <v>2.5625</v>
      </c>
      <c r="I756" s="4"/>
    </row>
    <row r="757" spans="1:9" ht="15.75" customHeight="1" x14ac:dyDescent="0.2">
      <c r="A757" s="165" t="s">
        <v>630</v>
      </c>
      <c r="B757" s="341" t="s">
        <v>631</v>
      </c>
      <c r="C757" s="341"/>
      <c r="D757" s="341"/>
      <c r="E757" s="341"/>
      <c r="F757" s="341"/>
      <c r="G757" s="341"/>
      <c r="H757" s="341"/>
      <c r="I757" s="341"/>
    </row>
    <row r="758" spans="1:9" ht="47.25" x14ac:dyDescent="0.2">
      <c r="A758" s="173" t="s">
        <v>14</v>
      </c>
      <c r="B758" s="27" t="s">
        <v>1408</v>
      </c>
      <c r="C758" s="175" t="s">
        <v>16</v>
      </c>
      <c r="D758" s="175" t="s">
        <v>17</v>
      </c>
      <c r="E758" s="175">
        <v>100</v>
      </c>
      <c r="F758" s="175">
        <v>100</v>
      </c>
      <c r="G758" s="175">
        <v>100</v>
      </c>
      <c r="H758" s="61">
        <f>(G758/F758*100)-100</f>
        <v>0</v>
      </c>
      <c r="I758" s="4"/>
    </row>
    <row r="759" spans="1:9" ht="15.75" customHeight="1" x14ac:dyDescent="0.2">
      <c r="A759" s="165" t="s">
        <v>632</v>
      </c>
      <c r="B759" s="341" t="s">
        <v>633</v>
      </c>
      <c r="C759" s="341"/>
      <c r="D759" s="341"/>
      <c r="E759" s="341"/>
      <c r="F759" s="341"/>
      <c r="G759" s="341"/>
      <c r="H759" s="341"/>
      <c r="I759" s="341"/>
    </row>
    <row r="760" spans="1:9" ht="54" customHeight="1" x14ac:dyDescent="0.2">
      <c r="A760" s="173" t="s">
        <v>14</v>
      </c>
      <c r="B760" s="27" t="s">
        <v>1407</v>
      </c>
      <c r="C760" s="175" t="s">
        <v>16</v>
      </c>
      <c r="D760" s="175" t="s">
        <v>17</v>
      </c>
      <c r="E760" s="175">
        <v>65.28</v>
      </c>
      <c r="F760" s="175">
        <v>65</v>
      </c>
      <c r="G760" s="175">
        <v>65.28</v>
      </c>
      <c r="H760" s="61">
        <f>(G760/F760*100)-100</f>
        <v>0.43076923076922924</v>
      </c>
      <c r="I760" s="4"/>
    </row>
    <row r="761" spans="1:9" ht="15.75" customHeight="1" x14ac:dyDescent="0.2">
      <c r="A761" s="165" t="s">
        <v>634</v>
      </c>
      <c r="B761" s="341" t="s">
        <v>1014</v>
      </c>
      <c r="C761" s="341"/>
      <c r="D761" s="341"/>
      <c r="E761" s="341"/>
      <c r="F761" s="341"/>
      <c r="G761" s="341"/>
      <c r="H761" s="341"/>
      <c r="I761" s="341"/>
    </row>
    <row r="762" spans="1:9" ht="48.75" customHeight="1" x14ac:dyDescent="0.2">
      <c r="A762" s="127" t="s">
        <v>14</v>
      </c>
      <c r="B762" s="27" t="s">
        <v>1414</v>
      </c>
      <c r="C762" s="175" t="s">
        <v>16</v>
      </c>
      <c r="D762" s="175" t="s">
        <v>635</v>
      </c>
      <c r="E762" s="175">
        <v>35</v>
      </c>
      <c r="F762" s="175">
        <v>40</v>
      </c>
      <c r="G762" s="175">
        <v>41</v>
      </c>
      <c r="H762" s="61">
        <f>(G762/F762*100)-100</f>
        <v>2.4999999999999858</v>
      </c>
      <c r="I762" s="4"/>
    </row>
    <row r="763" spans="1:9" ht="15.75" customHeight="1" x14ac:dyDescent="0.2">
      <c r="A763" s="165" t="s">
        <v>636</v>
      </c>
      <c r="B763" s="341" t="s">
        <v>637</v>
      </c>
      <c r="C763" s="341"/>
      <c r="D763" s="341"/>
      <c r="E763" s="341"/>
      <c r="F763" s="341"/>
      <c r="G763" s="341"/>
      <c r="H763" s="341"/>
      <c r="I763" s="341"/>
    </row>
    <row r="764" spans="1:9" ht="47.25" x14ac:dyDescent="0.2">
      <c r="A764" s="173" t="s">
        <v>14</v>
      </c>
      <c r="B764" s="27" t="s">
        <v>1415</v>
      </c>
      <c r="C764" s="175" t="s">
        <v>16</v>
      </c>
      <c r="D764" s="175" t="s">
        <v>635</v>
      </c>
      <c r="E764" s="175">
        <v>3</v>
      </c>
      <c r="F764" s="175">
        <v>0</v>
      </c>
      <c r="G764" s="175">
        <v>0</v>
      </c>
      <c r="H764" s="61"/>
      <c r="I764" s="4"/>
    </row>
    <row r="765" spans="1:9" ht="15.75" customHeight="1" x14ac:dyDescent="0.2">
      <c r="A765" s="165" t="s">
        <v>638</v>
      </c>
      <c r="B765" s="341" t="s">
        <v>639</v>
      </c>
      <c r="C765" s="341"/>
      <c r="D765" s="341"/>
      <c r="E765" s="341"/>
      <c r="F765" s="341"/>
      <c r="G765" s="341"/>
      <c r="H765" s="341"/>
      <c r="I765" s="341"/>
    </row>
    <row r="766" spans="1:9" ht="63" x14ac:dyDescent="0.2">
      <c r="A766" s="173" t="s">
        <v>14</v>
      </c>
      <c r="B766" s="27" t="s">
        <v>1416</v>
      </c>
      <c r="C766" s="175" t="s">
        <v>16</v>
      </c>
      <c r="D766" s="175" t="s">
        <v>17</v>
      </c>
      <c r="E766" s="175">
        <v>100</v>
      </c>
      <c r="F766" s="175">
        <v>100</v>
      </c>
      <c r="G766" s="175">
        <v>100</v>
      </c>
      <c r="H766" s="61">
        <f>(G766/F766*100)-100</f>
        <v>0</v>
      </c>
      <c r="I766" s="4"/>
    </row>
    <row r="767" spans="1:9" ht="47.25" x14ac:dyDescent="0.2">
      <c r="A767" s="127" t="s">
        <v>18</v>
      </c>
      <c r="B767" s="27" t="s">
        <v>1417</v>
      </c>
      <c r="C767" s="175" t="s">
        <v>16</v>
      </c>
      <c r="D767" s="175" t="s">
        <v>17</v>
      </c>
      <c r="E767" s="61">
        <v>89.66</v>
      </c>
      <c r="F767" s="175">
        <v>80</v>
      </c>
      <c r="G767" s="61">
        <v>89.66</v>
      </c>
      <c r="H767" s="61">
        <f>(G767/F767*100)-100</f>
        <v>12.074999999999989</v>
      </c>
      <c r="I767" s="4"/>
    </row>
    <row r="768" spans="1:9" x14ac:dyDescent="0.2">
      <c r="A768" s="165" t="s">
        <v>640</v>
      </c>
      <c r="B768" s="341" t="s">
        <v>641</v>
      </c>
      <c r="C768" s="341"/>
      <c r="D768" s="341"/>
      <c r="E768" s="341"/>
      <c r="F768" s="341"/>
      <c r="G768" s="341"/>
      <c r="H768" s="341"/>
      <c r="I768" s="341"/>
    </row>
    <row r="769" spans="1:9" ht="31.5" customHeight="1" x14ac:dyDescent="0.2">
      <c r="A769" s="127" t="s">
        <v>14</v>
      </c>
      <c r="B769" s="27" t="s">
        <v>642</v>
      </c>
      <c r="C769" s="175" t="s">
        <v>16</v>
      </c>
      <c r="D769" s="175" t="s">
        <v>635</v>
      </c>
      <c r="E769" s="175">
        <v>2725</v>
      </c>
      <c r="F769" s="175">
        <v>1950</v>
      </c>
      <c r="G769" s="175">
        <v>1040</v>
      </c>
      <c r="H769" s="61">
        <f>(G769/F769*100)-100</f>
        <v>-46.666666666666664</v>
      </c>
      <c r="I769" s="4"/>
    </row>
    <row r="770" spans="1:9" ht="24.75" customHeight="1" x14ac:dyDescent="0.2">
      <c r="A770" s="163" t="s">
        <v>643</v>
      </c>
      <c r="B770" s="339" t="s">
        <v>644</v>
      </c>
      <c r="C770" s="339"/>
      <c r="D770" s="339"/>
      <c r="E770" s="339"/>
      <c r="F770" s="339"/>
      <c r="G770" s="339"/>
      <c r="H770" s="339"/>
      <c r="I770" s="339"/>
    </row>
    <row r="771" spans="1:9" ht="47.25" x14ac:dyDescent="0.2">
      <c r="A771" s="127" t="s">
        <v>14</v>
      </c>
      <c r="B771" s="27" t="s">
        <v>1418</v>
      </c>
      <c r="C771" s="175" t="s">
        <v>16</v>
      </c>
      <c r="D771" s="175" t="s">
        <v>17</v>
      </c>
      <c r="E771" s="175">
        <v>73.27</v>
      </c>
      <c r="F771" s="175">
        <v>80</v>
      </c>
      <c r="G771" s="175">
        <v>73.27</v>
      </c>
      <c r="H771" s="61">
        <f>(G771/F771*100)-100</f>
        <v>-8.4124999999999943</v>
      </c>
      <c r="I771" s="4"/>
    </row>
    <row r="772" spans="1:9" ht="38.25" customHeight="1" x14ac:dyDescent="0.2">
      <c r="A772" s="127" t="s">
        <v>18</v>
      </c>
      <c r="B772" s="27" t="s">
        <v>1419</v>
      </c>
      <c r="C772" s="175" t="s">
        <v>16</v>
      </c>
      <c r="D772" s="175" t="s">
        <v>17</v>
      </c>
      <c r="E772" s="175">
        <v>99</v>
      </c>
      <c r="F772" s="175">
        <v>90</v>
      </c>
      <c r="G772" s="175">
        <v>100</v>
      </c>
      <c r="H772" s="61">
        <f>(G772/F772*100)-100</f>
        <v>11.111111111111114</v>
      </c>
      <c r="I772" s="4" t="s">
        <v>1196</v>
      </c>
    </row>
    <row r="773" spans="1:9" ht="25.5" customHeight="1" x14ac:dyDescent="0.2">
      <c r="A773" s="165" t="s">
        <v>645</v>
      </c>
      <c r="B773" s="341" t="s">
        <v>646</v>
      </c>
      <c r="C773" s="341"/>
      <c r="D773" s="341"/>
      <c r="E773" s="341"/>
      <c r="F773" s="341"/>
      <c r="G773" s="341"/>
      <c r="H773" s="341"/>
      <c r="I773" s="341"/>
    </row>
    <row r="774" spans="1:9" ht="39" customHeight="1" x14ac:dyDescent="0.2">
      <c r="A774" s="173" t="s">
        <v>14</v>
      </c>
      <c r="B774" s="27" t="s">
        <v>1420</v>
      </c>
      <c r="C774" s="175" t="s">
        <v>16</v>
      </c>
      <c r="D774" s="175" t="s">
        <v>647</v>
      </c>
      <c r="E774" s="267">
        <v>199398</v>
      </c>
      <c r="F774" s="215">
        <v>150000</v>
      </c>
      <c r="G774" s="268">
        <v>100706</v>
      </c>
      <c r="H774" s="61">
        <f>(G774/F774*100)-100</f>
        <v>-32.862666666666655</v>
      </c>
      <c r="I774" s="4" t="s">
        <v>1197</v>
      </c>
    </row>
    <row r="775" spans="1:9" ht="21.75" customHeight="1" x14ac:dyDescent="0.2">
      <c r="A775" s="165" t="s">
        <v>648</v>
      </c>
      <c r="B775" s="341" t="s">
        <v>649</v>
      </c>
      <c r="C775" s="341"/>
      <c r="D775" s="341"/>
      <c r="E775" s="341"/>
      <c r="F775" s="341"/>
      <c r="G775" s="341"/>
      <c r="H775" s="341"/>
      <c r="I775" s="341"/>
    </row>
    <row r="776" spans="1:9" ht="87.75" customHeight="1" x14ac:dyDescent="0.2">
      <c r="A776" s="173" t="s">
        <v>14</v>
      </c>
      <c r="B776" s="27" t="s">
        <v>1421</v>
      </c>
      <c r="C776" s="175" t="s">
        <v>16</v>
      </c>
      <c r="D776" s="175" t="s">
        <v>17</v>
      </c>
      <c r="E776" s="175">
        <v>85</v>
      </c>
      <c r="F776" s="175">
        <v>90</v>
      </c>
      <c r="G776" s="175">
        <v>86</v>
      </c>
      <c r="H776" s="61">
        <f>(G776/F776*100)-100</f>
        <v>-4.4444444444444429</v>
      </c>
      <c r="I776" s="225"/>
    </row>
    <row r="777" spans="1:9" x14ac:dyDescent="0.2">
      <c r="A777" s="165" t="s">
        <v>1195</v>
      </c>
      <c r="B777" s="341" t="s">
        <v>1406</v>
      </c>
      <c r="C777" s="341"/>
      <c r="D777" s="341"/>
      <c r="E777" s="341"/>
      <c r="F777" s="341"/>
      <c r="G777" s="341"/>
      <c r="H777" s="341"/>
      <c r="I777" s="341"/>
    </row>
    <row r="778" spans="1:9" ht="31.5" x14ac:dyDescent="0.2">
      <c r="A778" s="173" t="s">
        <v>14</v>
      </c>
      <c r="B778" s="27" t="s">
        <v>1422</v>
      </c>
      <c r="C778" s="175" t="s">
        <v>16</v>
      </c>
      <c r="D778" s="175" t="s">
        <v>17</v>
      </c>
      <c r="E778" s="175">
        <v>114750</v>
      </c>
      <c r="F778" s="175">
        <v>0</v>
      </c>
      <c r="G778" s="175">
        <v>0</v>
      </c>
      <c r="H778" s="61"/>
      <c r="I778" s="4"/>
    </row>
    <row r="779" spans="1:9" ht="28.5" customHeight="1" x14ac:dyDescent="0.2">
      <c r="A779" s="312" t="s">
        <v>650</v>
      </c>
      <c r="B779" s="346" t="s">
        <v>651</v>
      </c>
      <c r="C779" s="346"/>
      <c r="D779" s="346"/>
      <c r="E779" s="346"/>
      <c r="F779" s="346"/>
      <c r="G779" s="346"/>
      <c r="H779" s="346"/>
      <c r="I779" s="346"/>
    </row>
    <row r="780" spans="1:9" ht="47.25" x14ac:dyDescent="0.2">
      <c r="A780" s="142">
        <v>1</v>
      </c>
      <c r="B780" s="269" t="s">
        <v>652</v>
      </c>
      <c r="C780" s="142" t="s">
        <v>16</v>
      </c>
      <c r="D780" s="142" t="s">
        <v>17</v>
      </c>
      <c r="E780" s="142">
        <v>82</v>
      </c>
      <c r="F780" s="142">
        <v>85</v>
      </c>
      <c r="G780" s="267">
        <v>82</v>
      </c>
      <c r="H780" s="142">
        <f t="shared" ref="H780:H786" si="17">ROUND(G780/F780*100,2)-100</f>
        <v>-3.5300000000000011</v>
      </c>
      <c r="I780" s="43"/>
    </row>
    <row r="781" spans="1:9" ht="63" x14ac:dyDescent="0.2">
      <c r="A781" s="142">
        <v>2</v>
      </c>
      <c r="B781" s="269" t="s">
        <v>653</v>
      </c>
      <c r="C781" s="142" t="s">
        <v>16</v>
      </c>
      <c r="D781" s="142" t="s">
        <v>654</v>
      </c>
      <c r="E781" s="142">
        <v>16563</v>
      </c>
      <c r="F781" s="142">
        <v>12700</v>
      </c>
      <c r="G781" s="142">
        <v>8530.9</v>
      </c>
      <c r="H781" s="142">
        <f t="shared" si="17"/>
        <v>-32.83</v>
      </c>
      <c r="I781" s="269" t="s">
        <v>1461</v>
      </c>
    </row>
    <row r="782" spans="1:9" ht="50.25" customHeight="1" x14ac:dyDescent="0.2">
      <c r="A782" s="142">
        <v>3</v>
      </c>
      <c r="B782" s="269" t="s">
        <v>655</v>
      </c>
      <c r="C782" s="142" t="s">
        <v>16</v>
      </c>
      <c r="D782" s="142" t="s">
        <v>654</v>
      </c>
      <c r="E782" s="142">
        <v>10663</v>
      </c>
      <c r="F782" s="142">
        <v>3000</v>
      </c>
      <c r="G782" s="142">
        <v>2916.2</v>
      </c>
      <c r="H782" s="142">
        <f t="shared" si="17"/>
        <v>-2.7900000000000063</v>
      </c>
      <c r="I782" s="269" t="s">
        <v>1462</v>
      </c>
    </row>
    <row r="783" spans="1:9" ht="78.75" x14ac:dyDescent="0.2">
      <c r="A783" s="142">
        <v>4</v>
      </c>
      <c r="B783" s="269" t="s">
        <v>656</v>
      </c>
      <c r="C783" s="142" t="s">
        <v>16</v>
      </c>
      <c r="D783" s="142" t="s">
        <v>654</v>
      </c>
      <c r="E783" s="270">
        <v>252252</v>
      </c>
      <c r="F783" s="142">
        <v>135600</v>
      </c>
      <c r="G783" s="142">
        <v>123229</v>
      </c>
      <c r="H783" s="142">
        <f t="shared" si="17"/>
        <v>-9.1200000000000045</v>
      </c>
      <c r="I783" s="269" t="s">
        <v>1463</v>
      </c>
    </row>
    <row r="784" spans="1:9" ht="31.5" x14ac:dyDescent="0.2">
      <c r="A784" s="142">
        <v>5</v>
      </c>
      <c r="B784" s="269" t="s">
        <v>657</v>
      </c>
      <c r="C784" s="142" t="s">
        <v>16</v>
      </c>
      <c r="D784" s="142" t="s">
        <v>676</v>
      </c>
      <c r="E784" s="270">
        <v>15343</v>
      </c>
      <c r="F784" s="142">
        <v>0</v>
      </c>
      <c r="G784" s="142">
        <v>1185.2</v>
      </c>
      <c r="H784" s="142" t="s">
        <v>93</v>
      </c>
      <c r="I784" s="269"/>
    </row>
    <row r="785" spans="1:9" ht="47.25" x14ac:dyDescent="0.2">
      <c r="A785" s="142">
        <v>6</v>
      </c>
      <c r="B785" s="269" t="s">
        <v>658</v>
      </c>
      <c r="C785" s="142" t="s">
        <v>16</v>
      </c>
      <c r="D785" s="142" t="s">
        <v>17</v>
      </c>
      <c r="E785" s="142">
        <v>96.28</v>
      </c>
      <c r="F785" s="142">
        <v>96.29</v>
      </c>
      <c r="G785" s="142">
        <v>96.28</v>
      </c>
      <c r="H785" s="142">
        <f t="shared" si="17"/>
        <v>-1.0000000000005116E-2</v>
      </c>
      <c r="I785" s="269"/>
    </row>
    <row r="786" spans="1:9" ht="47.25" x14ac:dyDescent="0.2">
      <c r="A786" s="142">
        <v>7</v>
      </c>
      <c r="B786" s="269" t="s">
        <v>659</v>
      </c>
      <c r="C786" s="142" t="s">
        <v>16</v>
      </c>
      <c r="D786" s="142" t="s">
        <v>17</v>
      </c>
      <c r="E786" s="142">
        <v>90</v>
      </c>
      <c r="F786" s="142">
        <v>95</v>
      </c>
      <c r="G786" s="271">
        <v>0</v>
      </c>
      <c r="H786" s="142">
        <f t="shared" si="17"/>
        <v>-100</v>
      </c>
      <c r="I786" s="269" t="s">
        <v>1314</v>
      </c>
    </row>
    <row r="787" spans="1:9" ht="23.25" customHeight="1" x14ac:dyDescent="0.2">
      <c r="A787" s="163" t="s">
        <v>660</v>
      </c>
      <c r="B787" s="345" t="s">
        <v>661</v>
      </c>
      <c r="C787" s="345"/>
      <c r="D787" s="345"/>
      <c r="E787" s="345"/>
      <c r="F787" s="345"/>
      <c r="G787" s="345"/>
      <c r="H787" s="345"/>
      <c r="I787" s="345"/>
    </row>
    <row r="788" spans="1:9" ht="47.25" x14ac:dyDescent="0.2">
      <c r="A788" s="143" t="s">
        <v>14</v>
      </c>
      <c r="B788" s="269" t="s">
        <v>652</v>
      </c>
      <c r="C788" s="142" t="s">
        <v>16</v>
      </c>
      <c r="D788" s="142" t="s">
        <v>17</v>
      </c>
      <c r="E788" s="142">
        <v>82</v>
      </c>
      <c r="F788" s="142">
        <v>85</v>
      </c>
      <c r="G788" s="267">
        <v>82</v>
      </c>
      <c r="H788" s="142">
        <f>ROUND(G788/F788*100,2)-100</f>
        <v>-3.5300000000000011</v>
      </c>
      <c r="I788" s="43"/>
    </row>
    <row r="789" spans="1:9" ht="63" x14ac:dyDescent="0.2">
      <c r="A789" s="143" t="s">
        <v>18</v>
      </c>
      <c r="B789" s="269" t="s">
        <v>653</v>
      </c>
      <c r="C789" s="142" t="s">
        <v>16</v>
      </c>
      <c r="D789" s="142" t="s">
        <v>654</v>
      </c>
      <c r="E789" s="142">
        <v>16563</v>
      </c>
      <c r="F789" s="142">
        <v>12700</v>
      </c>
      <c r="G789" s="142">
        <v>8530.9</v>
      </c>
      <c r="H789" s="142">
        <f>ROUND(G789/F789*100,2)-100</f>
        <v>-32.83</v>
      </c>
      <c r="I789" s="269" t="s">
        <v>1461</v>
      </c>
    </row>
    <row r="790" spans="1:9" ht="47.25" x14ac:dyDescent="0.2">
      <c r="A790" s="143" t="s">
        <v>22</v>
      </c>
      <c r="B790" s="269" t="s">
        <v>655</v>
      </c>
      <c r="C790" s="142" t="s">
        <v>16</v>
      </c>
      <c r="D790" s="142" t="s">
        <v>654</v>
      </c>
      <c r="E790" s="142">
        <v>252252</v>
      </c>
      <c r="F790" s="142">
        <v>5000</v>
      </c>
      <c r="G790" s="142">
        <v>2916.2</v>
      </c>
      <c r="H790" s="142">
        <f>ROUND(G790/F790*100,2)-100</f>
        <v>-41.68</v>
      </c>
      <c r="I790" s="269" t="s">
        <v>1462</v>
      </c>
    </row>
    <row r="791" spans="1:9" x14ac:dyDescent="0.2">
      <c r="A791" s="165" t="s">
        <v>662</v>
      </c>
      <c r="B791" s="344" t="s">
        <v>860</v>
      </c>
      <c r="C791" s="344"/>
      <c r="D791" s="344"/>
      <c r="E791" s="344"/>
      <c r="F791" s="344"/>
      <c r="G791" s="344"/>
      <c r="H791" s="344"/>
      <c r="I791" s="344"/>
    </row>
    <row r="792" spans="1:9" ht="78.75" x14ac:dyDescent="0.2">
      <c r="A792" s="144">
        <v>1</v>
      </c>
      <c r="B792" s="269" t="s">
        <v>861</v>
      </c>
      <c r="C792" s="142" t="s">
        <v>16</v>
      </c>
      <c r="D792" s="142" t="s">
        <v>43</v>
      </c>
      <c r="E792" s="142">
        <v>41</v>
      </c>
      <c r="F792" s="142">
        <v>40</v>
      </c>
      <c r="G792" s="142">
        <v>17</v>
      </c>
      <c r="H792" s="142">
        <f>ROUND(G792/F792*100,2)-100</f>
        <v>-57.5</v>
      </c>
      <c r="I792" s="269"/>
    </row>
    <row r="793" spans="1:9" ht="47.25" x14ac:dyDescent="0.2">
      <c r="A793" s="142">
        <v>2</v>
      </c>
      <c r="B793" s="269" t="s">
        <v>663</v>
      </c>
      <c r="C793" s="142" t="s">
        <v>16</v>
      </c>
      <c r="D793" s="142" t="s">
        <v>664</v>
      </c>
      <c r="E793" s="142">
        <v>20</v>
      </c>
      <c r="F793" s="142">
        <v>15</v>
      </c>
      <c r="G793" s="142">
        <v>5</v>
      </c>
      <c r="H793" s="142">
        <f>ROUND(G793/F793*100,2)-100</f>
        <v>-66.67</v>
      </c>
      <c r="I793" s="269" t="s">
        <v>1464</v>
      </c>
    </row>
    <row r="794" spans="1:9" ht="33" customHeight="1" x14ac:dyDescent="0.2">
      <c r="A794" s="142">
        <v>3</v>
      </c>
      <c r="B794" s="269" t="s">
        <v>665</v>
      </c>
      <c r="C794" s="142" t="s">
        <v>16</v>
      </c>
      <c r="D794" s="142" t="s">
        <v>17</v>
      </c>
      <c r="E794" s="142">
        <v>75</v>
      </c>
      <c r="F794" s="142">
        <v>95</v>
      </c>
      <c r="G794" s="272"/>
      <c r="H794" s="142">
        <f>ROUND(G794/F794*100,2)-100</f>
        <v>-100</v>
      </c>
      <c r="I794" s="269" t="s">
        <v>1314</v>
      </c>
    </row>
    <row r="795" spans="1:9" ht="47.25" hidden="1" x14ac:dyDescent="0.2">
      <c r="A795" s="142">
        <v>4</v>
      </c>
      <c r="B795" s="273" t="s">
        <v>666</v>
      </c>
      <c r="C795" s="142" t="s">
        <v>16</v>
      </c>
      <c r="D795" s="142" t="s">
        <v>667</v>
      </c>
      <c r="E795" s="142">
        <v>2</v>
      </c>
      <c r="F795" s="142">
        <v>0</v>
      </c>
      <c r="G795" s="142">
        <v>0</v>
      </c>
      <c r="H795" s="142" t="s">
        <v>93</v>
      </c>
      <c r="I795" s="269"/>
    </row>
    <row r="796" spans="1:9" ht="53.25" customHeight="1" x14ac:dyDescent="0.2">
      <c r="A796" s="142">
        <v>4</v>
      </c>
      <c r="B796" s="273" t="s">
        <v>666</v>
      </c>
      <c r="C796" s="142" t="s">
        <v>16</v>
      </c>
      <c r="D796" s="142" t="s">
        <v>1205</v>
      </c>
      <c r="E796" s="142">
        <v>100</v>
      </c>
      <c r="F796" s="142">
        <v>100</v>
      </c>
      <c r="G796" s="142">
        <v>100</v>
      </c>
      <c r="H796" s="142">
        <f>ROUND(G796/F796*100,2)-100</f>
        <v>0</v>
      </c>
      <c r="I796" s="269" t="s">
        <v>1465</v>
      </c>
    </row>
    <row r="797" spans="1:9" ht="33.75" customHeight="1" x14ac:dyDescent="0.2">
      <c r="A797" s="142">
        <v>5</v>
      </c>
      <c r="B797" s="273" t="s">
        <v>668</v>
      </c>
      <c r="C797" s="142" t="s">
        <v>16</v>
      </c>
      <c r="D797" s="142" t="s">
        <v>43</v>
      </c>
      <c r="E797" s="142">
        <v>1</v>
      </c>
      <c r="F797" s="142">
        <v>1</v>
      </c>
      <c r="G797" s="142">
        <v>0</v>
      </c>
      <c r="H797" s="142">
        <f>ROUND(G797/F797*100,2)-100</f>
        <v>-100</v>
      </c>
      <c r="I797" s="269" t="s">
        <v>1206</v>
      </c>
    </row>
    <row r="798" spans="1:9" ht="38.25" hidden="1" customHeight="1" x14ac:dyDescent="0.2">
      <c r="A798" s="142">
        <v>6</v>
      </c>
      <c r="B798" s="273" t="s">
        <v>669</v>
      </c>
      <c r="C798" s="142"/>
      <c r="D798" s="142"/>
      <c r="E798" s="142"/>
      <c r="F798" s="142"/>
      <c r="G798" s="142"/>
      <c r="H798" s="142" t="s">
        <v>93</v>
      </c>
      <c r="I798" s="269"/>
    </row>
    <row r="799" spans="1:9" ht="6" hidden="1" customHeight="1" x14ac:dyDescent="0.2">
      <c r="A799" s="142">
        <v>6</v>
      </c>
      <c r="B799" s="273" t="s">
        <v>670</v>
      </c>
      <c r="C799" s="142"/>
      <c r="D799" s="142" t="s">
        <v>17</v>
      </c>
      <c r="E799" s="142"/>
      <c r="F799" s="142"/>
      <c r="G799" s="142"/>
      <c r="H799" s="142">
        <v>0</v>
      </c>
      <c r="I799" s="269"/>
    </row>
    <row r="800" spans="1:9" ht="15" customHeight="1" x14ac:dyDescent="0.2">
      <c r="A800" s="165" t="s">
        <v>671</v>
      </c>
      <c r="B800" s="344" t="s">
        <v>84</v>
      </c>
      <c r="C800" s="344"/>
      <c r="D800" s="344"/>
      <c r="E800" s="344"/>
      <c r="F800" s="344"/>
      <c r="G800" s="344"/>
      <c r="H800" s="344"/>
      <c r="I800" s="344"/>
    </row>
    <row r="801" spans="1:9" ht="36" customHeight="1" x14ac:dyDescent="0.2">
      <c r="A801" s="142">
        <v>1</v>
      </c>
      <c r="B801" s="273" t="s">
        <v>672</v>
      </c>
      <c r="C801" s="142" t="s">
        <v>16</v>
      </c>
      <c r="D801" s="142" t="s">
        <v>17</v>
      </c>
      <c r="E801" s="142">
        <v>163.69999999999999</v>
      </c>
      <c r="F801" s="142">
        <v>95</v>
      </c>
      <c r="G801" s="142">
        <v>59.9</v>
      </c>
      <c r="H801" s="142">
        <f>ROUND(G801/F801*100,2)-100</f>
        <v>-36.950000000000003</v>
      </c>
      <c r="I801" s="269" t="s">
        <v>1466</v>
      </c>
    </row>
    <row r="802" spans="1:9" ht="31.5" x14ac:dyDescent="0.2">
      <c r="A802" s="142">
        <v>2</v>
      </c>
      <c r="B802" s="273" t="s">
        <v>670</v>
      </c>
      <c r="C802" s="142" t="s">
        <v>16</v>
      </c>
      <c r="D802" s="142" t="s">
        <v>17</v>
      </c>
      <c r="E802" s="142">
        <v>100</v>
      </c>
      <c r="F802" s="142">
        <v>100</v>
      </c>
      <c r="G802" s="142">
        <v>100</v>
      </c>
      <c r="H802" s="142">
        <f>ROUND(G802/F802*100,2)-100</f>
        <v>0</v>
      </c>
      <c r="I802" s="269"/>
    </row>
    <row r="803" spans="1:9" x14ac:dyDescent="0.2">
      <c r="A803" s="165" t="s">
        <v>673</v>
      </c>
      <c r="B803" s="344" t="s">
        <v>1347</v>
      </c>
      <c r="C803" s="344"/>
      <c r="D803" s="344"/>
      <c r="E803" s="344"/>
      <c r="F803" s="344"/>
      <c r="G803" s="344"/>
      <c r="H803" s="344"/>
      <c r="I803" s="344"/>
    </row>
    <row r="804" spans="1:9" ht="46.5" customHeight="1" x14ac:dyDescent="0.2">
      <c r="A804" s="142">
        <v>1</v>
      </c>
      <c r="B804" s="269" t="s">
        <v>1348</v>
      </c>
      <c r="C804" s="142" t="s">
        <v>16</v>
      </c>
      <c r="D804" s="142" t="s">
        <v>43</v>
      </c>
      <c r="E804" s="142" t="s">
        <v>93</v>
      </c>
      <c r="F804" s="142">
        <v>3</v>
      </c>
      <c r="G804" s="142">
        <v>0</v>
      </c>
      <c r="H804" s="142">
        <f>ROUND(G804/F804*100,2)-100</f>
        <v>-100</v>
      </c>
      <c r="I804" s="269" t="s">
        <v>1467</v>
      </c>
    </row>
    <row r="805" spans="1:9" ht="41.25" customHeight="1" x14ac:dyDescent="0.2">
      <c r="A805" s="165" t="s">
        <v>674</v>
      </c>
      <c r="B805" s="386" t="s">
        <v>1208</v>
      </c>
      <c r="C805" s="386"/>
      <c r="D805" s="386"/>
      <c r="E805" s="386"/>
      <c r="F805" s="386"/>
      <c r="G805" s="386"/>
      <c r="H805" s="386"/>
      <c r="I805" s="386"/>
    </row>
    <row r="806" spans="1:9" ht="31.5" x14ac:dyDescent="0.2">
      <c r="A806" s="145">
        <v>1</v>
      </c>
      <c r="B806" s="274" t="s">
        <v>1207</v>
      </c>
      <c r="C806" s="142" t="s">
        <v>16</v>
      </c>
      <c r="D806" s="142" t="s">
        <v>43</v>
      </c>
      <c r="E806" s="145">
        <v>3698</v>
      </c>
      <c r="F806" s="145">
        <v>3714</v>
      </c>
      <c r="G806" s="145">
        <v>1715</v>
      </c>
      <c r="H806" s="275">
        <f>G806/F806*100-100</f>
        <v>-53.823371028540656</v>
      </c>
      <c r="I806" s="274"/>
    </row>
    <row r="807" spans="1:9" ht="15.75" customHeight="1" x14ac:dyDescent="0.2">
      <c r="A807" s="165" t="s">
        <v>840</v>
      </c>
      <c r="B807" s="386" t="s">
        <v>721</v>
      </c>
      <c r="C807" s="386"/>
      <c r="D807" s="386"/>
      <c r="E807" s="386"/>
      <c r="F807" s="386"/>
      <c r="G807" s="386"/>
      <c r="H807" s="386"/>
      <c r="I807" s="386"/>
    </row>
    <row r="808" spans="1:9" ht="94.5" x14ac:dyDescent="0.2">
      <c r="A808" s="145">
        <v>1</v>
      </c>
      <c r="B808" s="274" t="s">
        <v>1209</v>
      </c>
      <c r="C808" s="145" t="s">
        <v>16</v>
      </c>
      <c r="D808" s="145" t="s">
        <v>94</v>
      </c>
      <c r="E808" s="145">
        <v>235</v>
      </c>
      <c r="F808" s="145">
        <v>205</v>
      </c>
      <c r="G808" s="145">
        <v>46</v>
      </c>
      <c r="H808" s="145">
        <f>ROUND(G808/F808*100,2)-100</f>
        <v>-77.56</v>
      </c>
      <c r="I808" s="274"/>
    </row>
    <row r="809" spans="1:9" x14ac:dyDescent="0.2">
      <c r="A809" s="163" t="s">
        <v>675</v>
      </c>
      <c r="B809" s="345" t="s">
        <v>1158</v>
      </c>
      <c r="C809" s="345"/>
      <c r="D809" s="345"/>
      <c r="E809" s="345"/>
      <c r="F809" s="345"/>
      <c r="G809" s="345"/>
      <c r="H809" s="345"/>
      <c r="I809" s="345"/>
    </row>
    <row r="810" spans="1:9" ht="78.75" x14ac:dyDescent="0.2">
      <c r="A810" s="144">
        <v>1</v>
      </c>
      <c r="B810" s="269" t="s">
        <v>656</v>
      </c>
      <c r="C810" s="269" t="s">
        <v>16</v>
      </c>
      <c r="D810" s="142" t="s">
        <v>676</v>
      </c>
      <c r="E810" s="270">
        <v>252252</v>
      </c>
      <c r="F810" s="142">
        <v>135600</v>
      </c>
      <c r="G810" s="142">
        <v>123229</v>
      </c>
      <c r="H810" s="142">
        <f>ROUND(G810/F810*100,2)-100</f>
        <v>-9.1200000000000045</v>
      </c>
      <c r="I810" s="269" t="s">
        <v>1463</v>
      </c>
    </row>
    <row r="811" spans="1:9" ht="31.5" x14ac:dyDescent="0.2">
      <c r="A811" s="142">
        <v>2</v>
      </c>
      <c r="B811" s="269" t="s">
        <v>657</v>
      </c>
      <c r="C811" s="269" t="s">
        <v>16</v>
      </c>
      <c r="D811" s="142" t="s">
        <v>676</v>
      </c>
      <c r="E811" s="270">
        <v>15343</v>
      </c>
      <c r="F811" s="142">
        <v>0</v>
      </c>
      <c r="G811" s="142">
        <v>1185.2</v>
      </c>
      <c r="H811" s="142" t="s">
        <v>93</v>
      </c>
      <c r="I811" s="269" t="s">
        <v>1468</v>
      </c>
    </row>
    <row r="812" spans="1:9" ht="47.25" x14ac:dyDescent="0.2">
      <c r="A812" s="142">
        <v>3</v>
      </c>
      <c r="B812" s="269" t="s">
        <v>677</v>
      </c>
      <c r="C812" s="269" t="s">
        <v>16</v>
      </c>
      <c r="D812" s="142" t="s">
        <v>17</v>
      </c>
      <c r="E812" s="142">
        <v>96.28</v>
      </c>
      <c r="F812" s="142">
        <v>96.29</v>
      </c>
      <c r="G812" s="142">
        <v>96.28</v>
      </c>
      <c r="H812" s="142">
        <f>ROUND(G812/F812*100,2)-100</f>
        <v>-1.0000000000005116E-2</v>
      </c>
      <c r="I812" s="269"/>
    </row>
    <row r="813" spans="1:9" x14ac:dyDescent="0.2">
      <c r="A813" s="165" t="s">
        <v>678</v>
      </c>
      <c r="B813" s="344" t="s">
        <v>970</v>
      </c>
      <c r="C813" s="344"/>
      <c r="D813" s="344"/>
      <c r="E813" s="344"/>
      <c r="F813" s="344"/>
      <c r="G813" s="344"/>
      <c r="H813" s="344"/>
      <c r="I813" s="344"/>
    </row>
    <row r="814" spans="1:9" ht="31.5" x14ac:dyDescent="0.2">
      <c r="A814" s="144">
        <v>1</v>
      </c>
      <c r="B814" s="269" t="s">
        <v>679</v>
      </c>
      <c r="C814" s="269" t="s">
        <v>16</v>
      </c>
      <c r="D814" s="142" t="s">
        <v>43</v>
      </c>
      <c r="E814" s="142">
        <v>0</v>
      </c>
      <c r="F814" s="142">
        <v>41</v>
      </c>
      <c r="G814" s="142">
        <v>0</v>
      </c>
      <c r="H814" s="142" t="s">
        <v>93</v>
      </c>
      <c r="I814" s="269"/>
    </row>
    <row r="815" spans="1:9" ht="31.5" customHeight="1" x14ac:dyDescent="0.2">
      <c r="A815" s="144">
        <v>2</v>
      </c>
      <c r="B815" s="269" t="s">
        <v>1210</v>
      </c>
      <c r="C815" s="269" t="s">
        <v>16</v>
      </c>
      <c r="D815" s="142" t="s">
        <v>43</v>
      </c>
      <c r="E815" s="142">
        <v>80</v>
      </c>
      <c r="F815" s="142">
        <v>80</v>
      </c>
      <c r="G815" s="142">
        <v>18</v>
      </c>
      <c r="H815" s="142">
        <f>ROUND(G815/F815*100,2)-100</f>
        <v>-77.5</v>
      </c>
      <c r="I815" s="269"/>
    </row>
    <row r="816" spans="1:9" ht="31.5" x14ac:dyDescent="0.2">
      <c r="A816" s="142">
        <v>3</v>
      </c>
      <c r="B816" s="269" t="s">
        <v>680</v>
      </c>
      <c r="C816" s="269" t="s">
        <v>16</v>
      </c>
      <c r="D816" s="142" t="s">
        <v>43</v>
      </c>
      <c r="E816" s="142">
        <v>164</v>
      </c>
      <c r="F816" s="142">
        <v>150</v>
      </c>
      <c r="G816" s="142">
        <v>83</v>
      </c>
      <c r="H816" s="142">
        <f>ROUND(G816/F816*100,2)-100</f>
        <v>-44.67</v>
      </c>
      <c r="I816" s="269"/>
    </row>
    <row r="817" spans="1:73" ht="31.5" x14ac:dyDescent="0.2">
      <c r="A817" s="142">
        <v>4</v>
      </c>
      <c r="B817" s="269" t="s">
        <v>681</v>
      </c>
      <c r="C817" s="269" t="s">
        <v>16</v>
      </c>
      <c r="D817" s="142" t="s">
        <v>43</v>
      </c>
      <c r="E817" s="142">
        <v>128</v>
      </c>
      <c r="F817" s="142">
        <v>80</v>
      </c>
      <c r="G817" s="142">
        <v>27</v>
      </c>
      <c r="H817" s="142">
        <f>ROUND(G817/F817*100,2)-100</f>
        <v>-66.25</v>
      </c>
      <c r="I817" s="269"/>
    </row>
    <row r="818" spans="1:73" ht="31.5" customHeight="1" x14ac:dyDescent="0.2">
      <c r="A818" s="142">
        <v>5</v>
      </c>
      <c r="B818" s="269" t="s">
        <v>1211</v>
      </c>
      <c r="C818" s="269" t="s">
        <v>16</v>
      </c>
      <c r="D818" s="142" t="s">
        <v>43</v>
      </c>
      <c r="E818" s="142">
        <v>89</v>
      </c>
      <c r="F818" s="142">
        <v>65</v>
      </c>
      <c r="G818" s="142">
        <v>48</v>
      </c>
      <c r="H818" s="142">
        <f>ROUND(G818/F818*100,2)-100</f>
        <v>-26.150000000000006</v>
      </c>
      <c r="I818" s="269"/>
    </row>
    <row r="819" spans="1:73" ht="31.5" x14ac:dyDescent="0.2">
      <c r="A819" s="142">
        <v>6</v>
      </c>
      <c r="B819" s="269" t="s">
        <v>866</v>
      </c>
      <c r="C819" s="269" t="s">
        <v>16</v>
      </c>
      <c r="D819" s="142" t="s">
        <v>43</v>
      </c>
      <c r="E819" s="142">
        <v>1535</v>
      </c>
      <c r="F819" s="142">
        <v>1350</v>
      </c>
      <c r="G819" s="142">
        <v>272</v>
      </c>
      <c r="H819" s="142">
        <f>ROUND(G819/F819*100,2)-100</f>
        <v>-79.849999999999994</v>
      </c>
      <c r="I819" s="269"/>
    </row>
    <row r="820" spans="1:73" ht="15" customHeight="1" x14ac:dyDescent="0.2">
      <c r="A820" s="165" t="s">
        <v>971</v>
      </c>
      <c r="B820" s="344" t="s">
        <v>1349</v>
      </c>
      <c r="C820" s="344"/>
      <c r="D820" s="344"/>
      <c r="E820" s="344"/>
      <c r="F820" s="344"/>
      <c r="G820" s="344"/>
      <c r="H820" s="344"/>
      <c r="I820" s="344"/>
    </row>
    <row r="821" spans="1:73" ht="41.25" customHeight="1" x14ac:dyDescent="0.2">
      <c r="A821" s="142">
        <v>1</v>
      </c>
      <c r="B821" s="269" t="s">
        <v>1350</v>
      </c>
      <c r="C821" s="269" t="s">
        <v>16</v>
      </c>
      <c r="D821" s="142" t="s">
        <v>43</v>
      </c>
      <c r="E821" s="142">
        <v>0</v>
      </c>
      <c r="F821" s="142">
        <v>8</v>
      </c>
      <c r="G821" s="142">
        <v>0</v>
      </c>
      <c r="H821" s="142">
        <f>G821/F821*100-100</f>
        <v>-100</v>
      </c>
      <c r="I821" s="269"/>
    </row>
    <row r="822" spans="1:73" s="85" customFormat="1" x14ac:dyDescent="0.2">
      <c r="A822" s="146" t="s">
        <v>1204</v>
      </c>
      <c r="B822" s="393" t="s">
        <v>1351</v>
      </c>
      <c r="C822" s="394"/>
      <c r="D822" s="394"/>
      <c r="E822" s="394"/>
      <c r="F822" s="394"/>
      <c r="G822" s="394"/>
      <c r="H822" s="394"/>
      <c r="I822" s="395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AI822" s="93"/>
      <c r="AJ822" s="93"/>
      <c r="AK822" s="93"/>
      <c r="AL822" s="93"/>
      <c r="AM822" s="93"/>
      <c r="AN822" s="93"/>
      <c r="AO822" s="93"/>
      <c r="AP822" s="93"/>
      <c r="AQ822" s="93"/>
      <c r="AR822" s="93"/>
      <c r="AS822" s="93"/>
      <c r="AT822" s="93"/>
      <c r="AU822" s="93"/>
      <c r="AV822" s="93"/>
      <c r="AW822" s="93"/>
      <c r="AX822" s="93"/>
      <c r="AY822" s="93"/>
      <c r="AZ822" s="93"/>
      <c r="BA822" s="93"/>
      <c r="BB822" s="93"/>
      <c r="BC822" s="93"/>
      <c r="BD822" s="93"/>
      <c r="BE822" s="93"/>
      <c r="BF822" s="93"/>
      <c r="BG822" s="93"/>
      <c r="BH822" s="93"/>
      <c r="BI822" s="93"/>
      <c r="BJ822" s="93"/>
      <c r="BK822" s="93"/>
      <c r="BL822" s="93"/>
      <c r="BM822" s="93"/>
      <c r="BN822" s="93"/>
      <c r="BO822" s="93"/>
      <c r="BP822" s="93"/>
      <c r="BQ822" s="93"/>
      <c r="BR822" s="93"/>
      <c r="BS822" s="93"/>
      <c r="BT822" s="93"/>
      <c r="BU822" s="93"/>
    </row>
    <row r="823" spans="1:73" ht="41.25" customHeight="1" x14ac:dyDescent="0.2">
      <c r="A823" s="142">
        <v>1</v>
      </c>
      <c r="B823" s="269" t="s">
        <v>1352</v>
      </c>
      <c r="C823" s="269" t="s">
        <v>16</v>
      </c>
      <c r="D823" s="142" t="s">
        <v>589</v>
      </c>
      <c r="E823" s="142">
        <v>0</v>
      </c>
      <c r="F823" s="142">
        <v>20.118400000000001</v>
      </c>
      <c r="G823" s="142">
        <v>0</v>
      </c>
      <c r="H823" s="142">
        <f>G823/F823*100-100</f>
        <v>-100</v>
      </c>
      <c r="I823" s="269"/>
    </row>
    <row r="824" spans="1:73" ht="15" customHeight="1" x14ac:dyDescent="0.2">
      <c r="A824" s="163" t="s">
        <v>682</v>
      </c>
      <c r="B824" s="345" t="s">
        <v>683</v>
      </c>
      <c r="C824" s="345"/>
      <c r="D824" s="345"/>
      <c r="E824" s="345"/>
      <c r="F824" s="345"/>
      <c r="G824" s="345"/>
      <c r="H824" s="345"/>
      <c r="I824" s="345"/>
    </row>
    <row r="825" spans="1:73" ht="47.25" x14ac:dyDescent="0.2">
      <c r="A825" s="142">
        <v>1</v>
      </c>
      <c r="B825" s="269" t="s">
        <v>684</v>
      </c>
      <c r="C825" s="269" t="s">
        <v>16</v>
      </c>
      <c r="D825" s="142" t="s">
        <v>17</v>
      </c>
      <c r="E825" s="142">
        <v>90</v>
      </c>
      <c r="F825" s="142">
        <v>95</v>
      </c>
      <c r="G825" s="271"/>
      <c r="H825" s="142">
        <f>ROUND(G825/F825*100,2)-100</f>
        <v>-100</v>
      </c>
      <c r="I825" s="269"/>
    </row>
    <row r="826" spans="1:73" ht="15" customHeight="1" x14ac:dyDescent="0.2">
      <c r="A826" s="165" t="s">
        <v>685</v>
      </c>
      <c r="B826" s="344" t="s">
        <v>972</v>
      </c>
      <c r="C826" s="344"/>
      <c r="D826" s="344"/>
      <c r="E826" s="344"/>
      <c r="F826" s="344"/>
      <c r="G826" s="344"/>
      <c r="H826" s="344"/>
      <c r="I826" s="344"/>
    </row>
    <row r="827" spans="1:73" ht="63" x14ac:dyDescent="0.2">
      <c r="A827" s="142">
        <v>1</v>
      </c>
      <c r="B827" s="269" t="s">
        <v>686</v>
      </c>
      <c r="C827" s="269" t="s">
        <v>16</v>
      </c>
      <c r="D827" s="142" t="s">
        <v>1140</v>
      </c>
      <c r="E827" s="142">
        <v>241</v>
      </c>
      <c r="F827" s="142">
        <v>300</v>
      </c>
      <c r="G827" s="142">
        <v>187</v>
      </c>
      <c r="H827" s="142">
        <f>ROUND(G827/F827*100,2)-100</f>
        <v>-37.67</v>
      </c>
      <c r="I827" s="269" t="s">
        <v>1469</v>
      </c>
    </row>
    <row r="828" spans="1:73" ht="63" x14ac:dyDescent="0.2">
      <c r="A828" s="142">
        <v>2</v>
      </c>
      <c r="B828" s="269" t="s">
        <v>687</v>
      </c>
      <c r="C828" s="269" t="s">
        <v>16</v>
      </c>
      <c r="D828" s="142" t="s">
        <v>1140</v>
      </c>
      <c r="E828" s="142">
        <v>35</v>
      </c>
      <c r="F828" s="142">
        <v>40</v>
      </c>
      <c r="G828" s="142">
        <v>20</v>
      </c>
      <c r="H828" s="142">
        <f>ROUND(G828/F828*100,2)-100</f>
        <v>-50</v>
      </c>
      <c r="I828" s="269" t="s">
        <v>1470</v>
      </c>
    </row>
    <row r="829" spans="1:73" ht="31.5" hidden="1" x14ac:dyDescent="0.2">
      <c r="A829" s="142">
        <v>3</v>
      </c>
      <c r="B829" s="273" t="s">
        <v>670</v>
      </c>
      <c r="C829" s="269" t="s">
        <v>16</v>
      </c>
      <c r="D829" s="142" t="s">
        <v>17</v>
      </c>
      <c r="E829" s="142"/>
      <c r="F829" s="142"/>
      <c r="G829" s="142"/>
      <c r="H829" s="142" t="e">
        <f>ROUND(G829/F829*100,2)-100</f>
        <v>#DIV/0!</v>
      </c>
      <c r="I829" s="269"/>
    </row>
    <row r="830" spans="1:73" ht="31.5" x14ac:dyDescent="0.2">
      <c r="A830" s="142">
        <v>4</v>
      </c>
      <c r="B830" s="273" t="s">
        <v>672</v>
      </c>
      <c r="C830" s="269" t="s">
        <v>16</v>
      </c>
      <c r="D830" s="142" t="s">
        <v>17</v>
      </c>
      <c r="E830" s="142">
        <v>192.1</v>
      </c>
      <c r="F830" s="142">
        <v>95</v>
      </c>
      <c r="G830" s="142"/>
      <c r="H830" s="142">
        <f>ROUND(G830/F830*100,2)-100</f>
        <v>-100</v>
      </c>
      <c r="I830" s="269" t="s">
        <v>1471</v>
      </c>
    </row>
    <row r="831" spans="1:73" ht="28.5" customHeight="1" x14ac:dyDescent="0.2">
      <c r="A831" s="165" t="s">
        <v>688</v>
      </c>
      <c r="B831" s="344" t="s">
        <v>84</v>
      </c>
      <c r="C831" s="344"/>
      <c r="D831" s="344"/>
      <c r="E831" s="344"/>
      <c r="F831" s="344"/>
      <c r="G831" s="344"/>
      <c r="H831" s="344"/>
      <c r="I831" s="344"/>
    </row>
    <row r="832" spans="1:73" ht="31.5" x14ac:dyDescent="0.2">
      <c r="A832" s="142">
        <v>1</v>
      </c>
      <c r="B832" s="269" t="s">
        <v>672</v>
      </c>
      <c r="C832" s="269" t="s">
        <v>16</v>
      </c>
      <c r="D832" s="142" t="s">
        <v>17</v>
      </c>
      <c r="E832" s="142">
        <v>0</v>
      </c>
      <c r="F832" s="142">
        <v>95</v>
      </c>
      <c r="G832" s="142">
        <v>140</v>
      </c>
      <c r="H832" s="142">
        <f>ROUND(G832/F832*100,2)-100</f>
        <v>47.370000000000005</v>
      </c>
      <c r="I832" s="269"/>
    </row>
    <row r="833" spans="1:9" ht="33.75" customHeight="1" x14ac:dyDescent="0.2">
      <c r="A833" s="142">
        <v>2</v>
      </c>
      <c r="B833" s="269" t="s">
        <v>670</v>
      </c>
      <c r="C833" s="269" t="s">
        <v>16</v>
      </c>
      <c r="D833" s="142" t="s">
        <v>17</v>
      </c>
      <c r="E833" s="142">
        <v>100</v>
      </c>
      <c r="F833" s="142">
        <v>100</v>
      </c>
      <c r="G833" s="142"/>
      <c r="H833" s="142">
        <f>ROUND(G833/F833*100,2)-100</f>
        <v>-100</v>
      </c>
      <c r="I833" s="269"/>
    </row>
    <row r="834" spans="1:9" x14ac:dyDescent="0.2">
      <c r="A834" s="312" t="s">
        <v>689</v>
      </c>
      <c r="B834" s="346" t="s">
        <v>690</v>
      </c>
      <c r="C834" s="346"/>
      <c r="D834" s="346"/>
      <c r="E834" s="346"/>
      <c r="F834" s="346"/>
      <c r="G834" s="346"/>
      <c r="H834" s="346"/>
      <c r="I834" s="346"/>
    </row>
    <row r="835" spans="1:9" ht="31.5" x14ac:dyDescent="0.2">
      <c r="A835" s="175">
        <v>1</v>
      </c>
      <c r="B835" s="276" t="s">
        <v>960</v>
      </c>
      <c r="C835" s="277" t="s">
        <v>16</v>
      </c>
      <c r="D835" s="277" t="s">
        <v>17</v>
      </c>
      <c r="E835" s="175">
        <v>76</v>
      </c>
      <c r="F835" s="175">
        <v>78</v>
      </c>
      <c r="G835" s="175">
        <v>78</v>
      </c>
      <c r="H835" s="28">
        <f>G835/F835*100-100</f>
        <v>0</v>
      </c>
      <c r="I835" s="4"/>
    </row>
    <row r="836" spans="1:9" ht="34.5" customHeight="1" x14ac:dyDescent="0.2">
      <c r="A836" s="165" t="s">
        <v>691</v>
      </c>
      <c r="B836" s="387" t="s">
        <v>692</v>
      </c>
      <c r="C836" s="387"/>
      <c r="D836" s="387"/>
      <c r="E836" s="387"/>
      <c r="F836" s="387"/>
      <c r="G836" s="387"/>
      <c r="H836" s="387"/>
      <c r="I836" s="387"/>
    </row>
    <row r="837" spans="1:9" ht="31.5" x14ac:dyDescent="0.2">
      <c r="A837" s="175">
        <v>1</v>
      </c>
      <c r="B837" s="278" t="s">
        <v>961</v>
      </c>
      <c r="C837" s="277" t="s">
        <v>16</v>
      </c>
      <c r="D837" s="277" t="s">
        <v>341</v>
      </c>
      <c r="E837" s="175">
        <v>0</v>
      </c>
      <c r="F837" s="175">
        <v>1</v>
      </c>
      <c r="G837" s="175">
        <v>0</v>
      </c>
      <c r="H837" s="175">
        <f>G837/F837*100-100</f>
        <v>-100</v>
      </c>
      <c r="I837" s="4"/>
    </row>
    <row r="838" spans="1:9" ht="63" x14ac:dyDescent="0.2">
      <c r="A838" s="175">
        <v>2</v>
      </c>
      <c r="B838" s="278" t="s">
        <v>962</v>
      </c>
      <c r="C838" s="277" t="s">
        <v>16</v>
      </c>
      <c r="D838" s="277" t="s">
        <v>341</v>
      </c>
      <c r="E838" s="175">
        <v>1</v>
      </c>
      <c r="F838" s="175">
        <v>1</v>
      </c>
      <c r="G838" s="175">
        <v>1</v>
      </c>
      <c r="H838" s="175">
        <f>G838/F838*100-100</f>
        <v>0</v>
      </c>
      <c r="I838" s="4"/>
    </row>
    <row r="839" spans="1:9" x14ac:dyDescent="0.2">
      <c r="A839" s="165" t="s">
        <v>693</v>
      </c>
      <c r="B839" s="347" t="s">
        <v>694</v>
      </c>
      <c r="C839" s="347"/>
      <c r="D839" s="347"/>
      <c r="E839" s="347"/>
      <c r="F839" s="347"/>
      <c r="G839" s="347"/>
      <c r="H839" s="347"/>
      <c r="I839" s="347"/>
    </row>
    <row r="840" spans="1:9" ht="63" x14ac:dyDescent="0.2">
      <c r="A840" s="175">
        <v>1</v>
      </c>
      <c r="B840" s="278" t="s">
        <v>962</v>
      </c>
      <c r="C840" s="277" t="s">
        <v>16</v>
      </c>
      <c r="D840" s="277" t="s">
        <v>341</v>
      </c>
      <c r="E840" s="175">
        <v>1</v>
      </c>
      <c r="F840" s="175">
        <v>1</v>
      </c>
      <c r="G840" s="175">
        <v>0</v>
      </c>
      <c r="H840" s="175">
        <f>G840/F840*100-100</f>
        <v>-100</v>
      </c>
      <c r="I840" s="4"/>
    </row>
    <row r="841" spans="1:9" ht="46.5" customHeight="1" x14ac:dyDescent="0.2">
      <c r="A841" s="175">
        <v>2</v>
      </c>
      <c r="B841" s="278" t="s">
        <v>961</v>
      </c>
      <c r="C841" s="277" t="s">
        <v>16</v>
      </c>
      <c r="D841" s="277" t="s">
        <v>341</v>
      </c>
      <c r="E841" s="175">
        <v>0</v>
      </c>
      <c r="F841" s="175">
        <v>1</v>
      </c>
      <c r="G841" s="175">
        <v>1</v>
      </c>
      <c r="H841" s="175">
        <f>G841/F841*100-100</f>
        <v>0</v>
      </c>
      <c r="I841" s="4"/>
    </row>
    <row r="842" spans="1:9" ht="20.25" customHeight="1" x14ac:dyDescent="0.2">
      <c r="A842" s="130" t="s">
        <v>695</v>
      </c>
      <c r="B842" s="347" t="s">
        <v>1312</v>
      </c>
      <c r="C842" s="347"/>
      <c r="D842" s="347"/>
      <c r="E842" s="347"/>
      <c r="F842" s="347"/>
      <c r="G842" s="347"/>
      <c r="H842" s="347"/>
      <c r="I842" s="347"/>
    </row>
    <row r="843" spans="1:9" ht="46.5" customHeight="1" x14ac:dyDescent="0.2">
      <c r="A843" s="175">
        <v>1</v>
      </c>
      <c r="B843" s="278" t="s">
        <v>1313</v>
      </c>
      <c r="C843" s="277" t="s">
        <v>16</v>
      </c>
      <c r="D843" s="277" t="s">
        <v>647</v>
      </c>
      <c r="E843" s="175">
        <v>0</v>
      </c>
      <c r="F843" s="175">
        <v>921</v>
      </c>
      <c r="G843" s="175">
        <v>0</v>
      </c>
      <c r="H843" s="175">
        <f>G843/F843*100-100</f>
        <v>-100</v>
      </c>
      <c r="I843" s="4"/>
    </row>
    <row r="844" spans="1:9" x14ac:dyDescent="0.2">
      <c r="A844" s="165" t="s">
        <v>695</v>
      </c>
      <c r="B844" s="347" t="s">
        <v>696</v>
      </c>
      <c r="C844" s="347"/>
      <c r="D844" s="347"/>
      <c r="E844" s="347"/>
      <c r="F844" s="347"/>
      <c r="G844" s="347"/>
      <c r="H844" s="347"/>
      <c r="I844" s="347"/>
    </row>
    <row r="845" spans="1:9" ht="47.25" x14ac:dyDescent="0.2">
      <c r="A845" s="175">
        <v>1</v>
      </c>
      <c r="B845" s="278" t="s">
        <v>963</v>
      </c>
      <c r="C845" s="277" t="s">
        <v>16</v>
      </c>
      <c r="D845" s="277" t="s">
        <v>964</v>
      </c>
      <c r="E845" s="175">
        <v>0</v>
      </c>
      <c r="F845" s="175">
        <v>1</v>
      </c>
      <c r="G845" s="175">
        <v>0</v>
      </c>
      <c r="H845" s="175">
        <f>G845/F845*100-100</f>
        <v>-100</v>
      </c>
      <c r="I845" s="4"/>
    </row>
    <row r="846" spans="1:9" x14ac:dyDescent="0.2">
      <c r="A846" s="165" t="s">
        <v>965</v>
      </c>
      <c r="B846" s="347" t="s">
        <v>966</v>
      </c>
      <c r="C846" s="347"/>
      <c r="D846" s="347"/>
      <c r="E846" s="347"/>
      <c r="F846" s="347"/>
      <c r="G846" s="347"/>
      <c r="H846" s="347"/>
      <c r="I846" s="347"/>
    </row>
    <row r="847" spans="1:9" x14ac:dyDescent="0.2">
      <c r="A847" s="175">
        <v>1</v>
      </c>
      <c r="B847" s="278" t="s">
        <v>967</v>
      </c>
      <c r="C847" s="277" t="s">
        <v>16</v>
      </c>
      <c r="D847" s="277" t="s">
        <v>17</v>
      </c>
      <c r="E847" s="175">
        <v>81.900000000000006</v>
      </c>
      <c r="F847" s="175">
        <v>85.4</v>
      </c>
      <c r="G847" s="175">
        <v>81.900000000000006</v>
      </c>
      <c r="H847" s="28">
        <f>G847/F847*100-100</f>
        <v>-4.0983606557377072</v>
      </c>
      <c r="I847" s="4"/>
    </row>
    <row r="848" spans="1:9" x14ac:dyDescent="0.2">
      <c r="A848" s="165" t="s">
        <v>968</v>
      </c>
      <c r="B848" s="347" t="s">
        <v>969</v>
      </c>
      <c r="C848" s="347"/>
      <c r="D848" s="347"/>
      <c r="E848" s="347"/>
      <c r="F848" s="347"/>
      <c r="G848" s="347"/>
      <c r="H848" s="347"/>
      <c r="I848" s="347"/>
    </row>
    <row r="849" spans="1:73" x14ac:dyDescent="0.2">
      <c r="A849" s="175">
        <v>1</v>
      </c>
      <c r="B849" s="278" t="s">
        <v>967</v>
      </c>
      <c r="C849" s="277" t="s">
        <v>16</v>
      </c>
      <c r="D849" s="277" t="s">
        <v>17</v>
      </c>
      <c r="E849" s="175">
        <v>81.900000000000006</v>
      </c>
      <c r="F849" s="175">
        <v>85.4</v>
      </c>
      <c r="G849" s="175">
        <v>81.900000000000006</v>
      </c>
      <c r="H849" s="28">
        <f>G849/F849*100-100</f>
        <v>-4.0983606557377072</v>
      </c>
      <c r="I849" s="4"/>
    </row>
    <row r="850" spans="1:73" s="85" customFormat="1" x14ac:dyDescent="0.2">
      <c r="A850" s="161" t="s">
        <v>1328</v>
      </c>
      <c r="B850" s="346" t="s">
        <v>1396</v>
      </c>
      <c r="C850" s="346"/>
      <c r="D850" s="346"/>
      <c r="E850" s="346"/>
      <c r="F850" s="346"/>
      <c r="G850" s="346"/>
      <c r="H850" s="346"/>
      <c r="I850" s="346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93"/>
      <c r="AV850" s="93"/>
      <c r="AW850" s="93"/>
      <c r="AX850" s="93"/>
      <c r="AY850" s="93"/>
      <c r="AZ850" s="93"/>
      <c r="BA850" s="93"/>
      <c r="BB850" s="93"/>
      <c r="BC850" s="93"/>
      <c r="BD850" s="93"/>
      <c r="BE850" s="93"/>
      <c r="BF850" s="93"/>
      <c r="BG850" s="93"/>
      <c r="BH850" s="93"/>
      <c r="BI850" s="93"/>
      <c r="BJ850" s="93"/>
      <c r="BK850" s="93"/>
      <c r="BL850" s="93"/>
      <c r="BM850" s="93"/>
      <c r="BN850" s="93"/>
      <c r="BO850" s="93"/>
      <c r="BP850" s="93"/>
      <c r="BQ850" s="93"/>
      <c r="BR850" s="93"/>
      <c r="BS850" s="93"/>
      <c r="BT850" s="93"/>
      <c r="BU850" s="93"/>
    </row>
    <row r="851" spans="1:73" ht="45" x14ac:dyDescent="0.2">
      <c r="A851" s="167">
        <v>1</v>
      </c>
      <c r="B851" s="253" t="s">
        <v>1201</v>
      </c>
      <c r="C851" s="245" t="s">
        <v>523</v>
      </c>
      <c r="D851" s="279" t="s">
        <v>17</v>
      </c>
      <c r="E851" s="167" t="s">
        <v>93</v>
      </c>
      <c r="F851" s="279">
        <v>91.7</v>
      </c>
      <c r="G851" s="280">
        <v>0</v>
      </c>
      <c r="H851" s="281">
        <f>G851/F851*100-100</f>
        <v>-100</v>
      </c>
      <c r="I851" s="338" t="s">
        <v>1472</v>
      </c>
    </row>
    <row r="852" spans="1:73" ht="30" x14ac:dyDescent="0.2">
      <c r="A852" s="167">
        <v>2</v>
      </c>
      <c r="B852" s="282" t="s">
        <v>1397</v>
      </c>
      <c r="C852" s="245" t="s">
        <v>523</v>
      </c>
      <c r="D852" s="256" t="s">
        <v>589</v>
      </c>
      <c r="E852" s="245" t="s">
        <v>93</v>
      </c>
      <c r="F852" s="256">
        <v>48.4</v>
      </c>
      <c r="G852" s="245">
        <v>48.4</v>
      </c>
      <c r="H852" s="245">
        <f>G852/F852*100-100</f>
        <v>0</v>
      </c>
      <c r="I852" s="338" t="s">
        <v>1473</v>
      </c>
    </row>
    <row r="853" spans="1:73" x14ac:dyDescent="0.2">
      <c r="A853" s="165" t="s">
        <v>1331</v>
      </c>
      <c r="B853" s="392" t="s">
        <v>1398</v>
      </c>
      <c r="C853" s="392"/>
      <c r="D853" s="392"/>
      <c r="E853" s="392"/>
      <c r="F853" s="392"/>
      <c r="G853" s="392"/>
      <c r="H853" s="392"/>
      <c r="I853" s="392"/>
    </row>
    <row r="854" spans="1:73" ht="52.5" customHeight="1" x14ac:dyDescent="0.2">
      <c r="A854" s="167">
        <v>1</v>
      </c>
      <c r="B854" s="283" t="s">
        <v>1399</v>
      </c>
      <c r="C854" s="245" t="s">
        <v>16</v>
      </c>
      <c r="D854" s="256" t="s">
        <v>21</v>
      </c>
      <c r="E854" s="245" t="s">
        <v>93</v>
      </c>
      <c r="F854" s="256">
        <v>11</v>
      </c>
      <c r="G854" s="245">
        <v>0</v>
      </c>
      <c r="H854" s="257">
        <f>G854/F854*100-100</f>
        <v>-100</v>
      </c>
      <c r="I854" s="338" t="s">
        <v>1472</v>
      </c>
    </row>
    <row r="855" spans="1:73" x14ac:dyDescent="0.2">
      <c r="A855" s="165" t="s">
        <v>1401</v>
      </c>
      <c r="B855" s="341" t="s">
        <v>1400</v>
      </c>
      <c r="C855" s="341"/>
      <c r="D855" s="341"/>
      <c r="E855" s="341"/>
      <c r="F855" s="341"/>
      <c r="G855" s="341"/>
      <c r="H855" s="341"/>
      <c r="I855" s="341"/>
    </row>
    <row r="856" spans="1:73" ht="31.5" customHeight="1" x14ac:dyDescent="0.2">
      <c r="A856" s="167">
        <v>1</v>
      </c>
      <c r="B856" s="250" t="s">
        <v>1402</v>
      </c>
      <c r="C856" s="245" t="s">
        <v>16</v>
      </c>
      <c r="D856" s="256" t="s">
        <v>21</v>
      </c>
      <c r="E856" s="245" t="s">
        <v>93</v>
      </c>
      <c r="F856" s="256">
        <v>34</v>
      </c>
      <c r="G856" s="245">
        <v>0</v>
      </c>
      <c r="H856" s="257">
        <f>G856/F856*100-100</f>
        <v>-100</v>
      </c>
      <c r="I856" s="338" t="s">
        <v>1474</v>
      </c>
    </row>
  </sheetData>
  <mergeCells count="348">
    <mergeCell ref="B342:I342"/>
    <mergeCell ref="B100:I100"/>
    <mergeCell ref="B240:I240"/>
    <mergeCell ref="B850:I850"/>
    <mergeCell ref="B853:I853"/>
    <mergeCell ref="B855:I855"/>
    <mergeCell ref="B325:I325"/>
    <mergeCell ref="B336:I336"/>
    <mergeCell ref="B338:I338"/>
    <mergeCell ref="B340:I340"/>
    <mergeCell ref="B842:I842"/>
    <mergeCell ref="B272:I272"/>
    <mergeCell ref="B253:I253"/>
    <mergeCell ref="B256:I256"/>
    <mergeCell ref="B822:I822"/>
    <mergeCell ref="B321:I321"/>
    <mergeCell ref="B323:I323"/>
    <mergeCell ref="B307:I307"/>
    <mergeCell ref="B285:I285"/>
    <mergeCell ref="B287:I287"/>
    <mergeCell ref="B289:I289"/>
    <mergeCell ref="B291:I291"/>
    <mergeCell ref="B297:I297"/>
    <mergeCell ref="B274:I274"/>
    <mergeCell ref="B70:I70"/>
    <mergeCell ref="B72:I72"/>
    <mergeCell ref="B96:I96"/>
    <mergeCell ref="B98:I98"/>
    <mergeCell ref="B115:I115"/>
    <mergeCell ref="B117:I117"/>
    <mergeCell ref="B119:I119"/>
    <mergeCell ref="B121:I121"/>
    <mergeCell ref="B113:I113"/>
    <mergeCell ref="B102:I102"/>
    <mergeCell ref="B106:I106"/>
    <mergeCell ref="B110:I110"/>
    <mergeCell ref="B83:I83"/>
    <mergeCell ref="B86:I86"/>
    <mergeCell ref="B89:I89"/>
    <mergeCell ref="B92:I92"/>
    <mergeCell ref="B74:I74"/>
    <mergeCell ref="B226:I226"/>
    <mergeCell ref="B228:I228"/>
    <mergeCell ref="B276:I276"/>
    <mergeCell ref="B260:I260"/>
    <mergeCell ref="B262:I262"/>
    <mergeCell ref="B264:I264"/>
    <mergeCell ref="B266:I266"/>
    <mergeCell ref="B189:I189"/>
    <mergeCell ref="B199:I199"/>
    <mergeCell ref="B834:I834"/>
    <mergeCell ref="B836:I836"/>
    <mergeCell ref="B220:I220"/>
    <mergeCell ref="B224:I224"/>
    <mergeCell ref="B131:I131"/>
    <mergeCell ref="B133:I133"/>
    <mergeCell ref="B139:I139"/>
    <mergeCell ref="B137:I137"/>
    <mergeCell ref="B141:I141"/>
    <mergeCell ref="B154:I154"/>
    <mergeCell ref="B151:I151"/>
    <mergeCell ref="B149:I149"/>
    <mergeCell ref="B146:I146"/>
    <mergeCell ref="B156:I156"/>
    <mergeCell ref="B159:I159"/>
    <mergeCell ref="B162:I162"/>
    <mergeCell ref="B175:I175"/>
    <mergeCell ref="B173:I173"/>
    <mergeCell ref="B171:I171"/>
    <mergeCell ref="B168:I168"/>
    <mergeCell ref="B268:I268"/>
    <mergeCell ref="B270:I270"/>
    <mergeCell ref="B184:I184"/>
    <mergeCell ref="B238:I238"/>
    <mergeCell ref="B839:I839"/>
    <mergeCell ref="B844:I844"/>
    <mergeCell ref="B846:I846"/>
    <mergeCell ref="B787:I787"/>
    <mergeCell ref="B791:I791"/>
    <mergeCell ref="B641:I641"/>
    <mergeCell ref="B279:I279"/>
    <mergeCell ref="B281:I281"/>
    <mergeCell ref="B283:I283"/>
    <mergeCell ref="B293:I293"/>
    <mergeCell ref="B295:I295"/>
    <mergeCell ref="B299:I299"/>
    <mergeCell ref="B301:I301"/>
    <mergeCell ref="B303:I303"/>
    <mergeCell ref="B305:I305"/>
    <mergeCell ref="B309:I309"/>
    <mergeCell ref="B311:I311"/>
    <mergeCell ref="B314:I314"/>
    <mergeCell ref="B317:I317"/>
    <mergeCell ref="B319:I319"/>
    <mergeCell ref="B807:I807"/>
    <mergeCell ref="B805:I805"/>
    <mergeCell ref="B364:I364"/>
    <mergeCell ref="B344:I344"/>
    <mergeCell ref="B8:I8"/>
    <mergeCell ref="B15:I15"/>
    <mergeCell ref="B66:I66"/>
    <mergeCell ref="B68:I68"/>
    <mergeCell ref="B39:I39"/>
    <mergeCell ref="B42:I42"/>
    <mergeCell ref="B44:I44"/>
    <mergeCell ref="B46:I46"/>
    <mergeCell ref="B50:I50"/>
    <mergeCell ref="B52:I52"/>
    <mergeCell ref="B54:I54"/>
    <mergeCell ref="B56:I56"/>
    <mergeCell ref="B60:I60"/>
    <mergeCell ref="B62:I62"/>
    <mergeCell ref="B19:H19"/>
    <mergeCell ref="B22:H22"/>
    <mergeCell ref="B29:I29"/>
    <mergeCell ref="B31:I31"/>
    <mergeCell ref="B33:I33"/>
    <mergeCell ref="B35:I35"/>
    <mergeCell ref="B37:H37"/>
    <mergeCell ref="A2:I2"/>
    <mergeCell ref="A4:A6"/>
    <mergeCell ref="B4:B6"/>
    <mergeCell ref="C4:C6"/>
    <mergeCell ref="D4:D6"/>
    <mergeCell ref="E4:H4"/>
    <mergeCell ref="I4:I6"/>
    <mergeCell ref="E5:E6"/>
    <mergeCell ref="F5:H5"/>
    <mergeCell ref="B350:I350"/>
    <mergeCell ref="B352:I352"/>
    <mergeCell ref="B164:I164"/>
    <mergeCell ref="B230:I230"/>
    <mergeCell ref="B346:I346"/>
    <mergeCell ref="B348:I348"/>
    <mergeCell ref="B94:I94"/>
    <mergeCell ref="B125:I125"/>
    <mergeCell ref="B127:I127"/>
    <mergeCell ref="B129:I129"/>
    <mergeCell ref="B123:I123"/>
    <mergeCell ref="B242:I242"/>
    <mergeCell ref="B245:I245"/>
    <mergeCell ref="B247:I247"/>
    <mergeCell ref="B236:I236"/>
    <mergeCell ref="B232:I232"/>
    <mergeCell ref="B234:I234"/>
    <mergeCell ref="B249:I249"/>
    <mergeCell ref="B251:I251"/>
    <mergeCell ref="B258:I258"/>
    <mergeCell ref="B177:I177"/>
    <mergeCell ref="B180:I180"/>
    <mergeCell ref="B182:I182"/>
    <mergeCell ref="B213:I213"/>
    <mergeCell ref="B354:I354"/>
    <mergeCell ref="B356:I356"/>
    <mergeCell ref="B358:I358"/>
    <mergeCell ref="B360:I360"/>
    <mergeCell ref="B362:I362"/>
    <mergeCell ref="B366:I366"/>
    <mergeCell ref="B368:I368"/>
    <mergeCell ref="B370:I370"/>
    <mergeCell ref="B372:I372"/>
    <mergeCell ref="B374:I374"/>
    <mergeCell ref="B376:I376"/>
    <mergeCell ref="B378:I378"/>
    <mergeCell ref="B380:I380"/>
    <mergeCell ref="B384:I384"/>
    <mergeCell ref="B386:I386"/>
    <mergeCell ref="B388:I388"/>
    <mergeCell ref="B390:I390"/>
    <mergeCell ref="B392:I392"/>
    <mergeCell ref="B394:I394"/>
    <mergeCell ref="B396:I396"/>
    <mergeCell ref="B398:I398"/>
    <mergeCell ref="B400:I400"/>
    <mergeCell ref="B402:I402"/>
    <mergeCell ref="B406:I406"/>
    <mergeCell ref="B408:I408"/>
    <mergeCell ref="B410:I410"/>
    <mergeCell ref="B412:I412"/>
    <mergeCell ref="B414:I414"/>
    <mergeCell ref="B416:I416"/>
    <mergeCell ref="B418:I418"/>
    <mergeCell ref="B420:I420"/>
    <mergeCell ref="B422:I422"/>
    <mergeCell ref="B424:I424"/>
    <mergeCell ref="B426:I426"/>
    <mergeCell ref="B428:I428"/>
    <mergeCell ref="B430:I430"/>
    <mergeCell ref="B438:I438"/>
    <mergeCell ref="B441:I441"/>
    <mergeCell ref="B445:I445"/>
    <mergeCell ref="B432:I432"/>
    <mergeCell ref="B436:I436"/>
    <mergeCell ref="B449:I449"/>
    <mergeCell ref="B452:I452"/>
    <mergeCell ref="B454:I454"/>
    <mergeCell ref="B456:I456"/>
    <mergeCell ref="B434:I434"/>
    <mergeCell ref="B458:I458"/>
    <mergeCell ref="B481:I481"/>
    <mergeCell ref="B491:I491"/>
    <mergeCell ref="B487:J487"/>
    <mergeCell ref="B460:I460"/>
    <mergeCell ref="B462:I462"/>
    <mergeCell ref="B464:I464"/>
    <mergeCell ref="B466:I466"/>
    <mergeCell ref="B468:I468"/>
    <mergeCell ref="B472:I472"/>
    <mergeCell ref="B470:I470"/>
    <mergeCell ref="B474:I474"/>
    <mergeCell ref="B477:I477"/>
    <mergeCell ref="B479:I479"/>
    <mergeCell ref="B489:I489"/>
    <mergeCell ref="B497:I497"/>
    <mergeCell ref="B499:I499"/>
    <mergeCell ref="B493:I493"/>
    <mergeCell ref="B501:I501"/>
    <mergeCell ref="B503:I503"/>
    <mergeCell ref="B505:I505"/>
    <mergeCell ref="B507:I507"/>
    <mergeCell ref="B513:I513"/>
    <mergeCell ref="B515:I515"/>
    <mergeCell ref="B495:I495"/>
    <mergeCell ref="B517:I517"/>
    <mergeCell ref="B519:I519"/>
    <mergeCell ref="B509:I509"/>
    <mergeCell ref="B511:I511"/>
    <mergeCell ref="B521:I521"/>
    <mergeCell ref="B523:I523"/>
    <mergeCell ref="B527:I527"/>
    <mergeCell ref="B529:I529"/>
    <mergeCell ref="B525:I525"/>
    <mergeCell ref="B531:I531"/>
    <mergeCell ref="B533:I533"/>
    <mergeCell ref="B535:I535"/>
    <mergeCell ref="B540:I540"/>
    <mergeCell ref="B544:I544"/>
    <mergeCell ref="B542:I542"/>
    <mergeCell ref="B546:I546"/>
    <mergeCell ref="B548:I548"/>
    <mergeCell ref="B550:I550"/>
    <mergeCell ref="B552:I552"/>
    <mergeCell ref="B554:I554"/>
    <mergeCell ref="B556:I556"/>
    <mergeCell ref="B558:I558"/>
    <mergeCell ref="B560:I560"/>
    <mergeCell ref="B562:I562"/>
    <mergeCell ref="B564:I564"/>
    <mergeCell ref="B566:I566"/>
    <mergeCell ref="B571:I571"/>
    <mergeCell ref="B573:I573"/>
    <mergeCell ref="B575:I575"/>
    <mergeCell ref="B578:I578"/>
    <mergeCell ref="B581:I581"/>
    <mergeCell ref="B585:I585"/>
    <mergeCell ref="B587:I587"/>
    <mergeCell ref="B589:I589"/>
    <mergeCell ref="B593:I593"/>
    <mergeCell ref="B598:I598"/>
    <mergeCell ref="B713:I713"/>
    <mergeCell ref="B601:I601"/>
    <mergeCell ref="B628:I628"/>
    <mergeCell ref="B630:I630"/>
    <mergeCell ref="B633:I633"/>
    <mergeCell ref="B635:I635"/>
    <mergeCell ref="B637:I637"/>
    <mergeCell ref="B639:I639"/>
    <mergeCell ref="B651:I651"/>
    <mergeCell ref="B604:I604"/>
    <mergeCell ref="B609:I609"/>
    <mergeCell ref="B612:I612"/>
    <mergeCell ref="B615:I615"/>
    <mergeCell ref="B618:I618"/>
    <mergeCell ref="B620:I620"/>
    <mergeCell ref="B622:I622"/>
    <mergeCell ref="B624:I624"/>
    <mergeCell ref="B647:I647"/>
    <mergeCell ref="B643:I643"/>
    <mergeCell ref="B645:I645"/>
    <mergeCell ref="B626:I626"/>
    <mergeCell ref="B709:I709"/>
    <mergeCell ref="B711:I711"/>
    <mergeCell ref="B690:I690"/>
    <mergeCell ref="B649:I649"/>
    <mergeCell ref="I653:I654"/>
    <mergeCell ref="I676:I678"/>
    <mergeCell ref="B663:I663"/>
    <mergeCell ref="B665:I665"/>
    <mergeCell ref="B696:I696"/>
    <mergeCell ref="B698:I698"/>
    <mergeCell ref="B702:I702"/>
    <mergeCell ref="B707:I707"/>
    <mergeCell ref="B667:I667"/>
    <mergeCell ref="B670:I670"/>
    <mergeCell ref="B673:I673"/>
    <mergeCell ref="B675:I675"/>
    <mergeCell ref="B679:I679"/>
    <mergeCell ref="B681:I681"/>
    <mergeCell ref="B683:I683"/>
    <mergeCell ref="B686:I686"/>
    <mergeCell ref="B688:I688"/>
    <mergeCell ref="I668:I669"/>
    <mergeCell ref="B831:I831"/>
    <mergeCell ref="B813:I813"/>
    <mergeCell ref="B757:I757"/>
    <mergeCell ref="B759:I759"/>
    <mergeCell ref="B761:I761"/>
    <mergeCell ref="B763:I763"/>
    <mergeCell ref="B777:I777"/>
    <mergeCell ref="B848:I848"/>
    <mergeCell ref="B186:I186"/>
    <mergeCell ref="B191:I191"/>
    <mergeCell ref="B197:I197"/>
    <mergeCell ref="B201:I201"/>
    <mergeCell ref="B203:I203"/>
    <mergeCell ref="B205:I205"/>
    <mergeCell ref="B765:I765"/>
    <mergeCell ref="B768:I768"/>
    <mergeCell ref="B770:I770"/>
    <mergeCell ref="B809:I809"/>
    <mergeCell ref="B803:I803"/>
    <mergeCell ref="B800:I800"/>
    <mergeCell ref="B207:I207"/>
    <mergeCell ref="B211:I211"/>
    <mergeCell ref="B209:I209"/>
    <mergeCell ref="I671:I672"/>
    <mergeCell ref="B717:I717"/>
    <mergeCell ref="B719:I719"/>
    <mergeCell ref="B729:I729"/>
    <mergeCell ref="B731:I731"/>
    <mergeCell ref="B733:I733"/>
    <mergeCell ref="B735:I735"/>
    <mergeCell ref="B820:I820"/>
    <mergeCell ref="B824:I824"/>
    <mergeCell ref="B826:I826"/>
    <mergeCell ref="B773:I773"/>
    <mergeCell ref="B775:I775"/>
    <mergeCell ref="B779:I779"/>
    <mergeCell ref="B721:I721"/>
    <mergeCell ref="B723:I723"/>
    <mergeCell ref="B739:I739"/>
    <mergeCell ref="B742:I742"/>
    <mergeCell ref="B749:I749"/>
    <mergeCell ref="B752:I752"/>
    <mergeCell ref="B755:I755"/>
    <mergeCell ref="B745:I745"/>
    <mergeCell ref="B747:I747"/>
    <mergeCell ref="B737:I737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  <rowBreaks count="31" manualBreakCount="31">
    <brk id="26" max="16383" man="1"/>
    <brk id="45" max="16383" man="1"/>
    <brk id="73" max="16383" man="1"/>
    <brk id="91" max="16383" man="1"/>
    <brk id="130" max="16383" man="1"/>
    <brk id="158" max="16383" man="1"/>
    <brk id="176" max="16383" man="1"/>
    <brk id="206" max="16383" man="1"/>
    <brk id="227" max="16383" man="1"/>
    <brk id="252" max="16383" man="1"/>
    <brk id="341" max="16383" man="1"/>
    <brk id="359" max="16383" man="1"/>
    <brk id="385" max="16383" man="1"/>
    <brk id="401" max="16383" man="1"/>
    <brk id="421" max="8" man="1"/>
    <brk id="448" max="16383" man="1"/>
    <brk id="467" max="16383" man="1"/>
    <brk id="496" max="16383" man="1"/>
    <brk id="524" max="16383" man="1"/>
    <brk id="547" max="16383" man="1"/>
    <brk id="572" max="16383" man="1"/>
    <brk id="588" max="16383" man="1"/>
    <brk id="614" max="16383" man="1"/>
    <brk id="627" max="16383" man="1"/>
    <brk id="662" max="16383" man="1"/>
    <brk id="678" max="16383" man="1"/>
    <brk id="712" max="16383" man="1"/>
    <brk id="744" max="16383" man="1"/>
    <brk id="769" max="16383" man="1"/>
    <brk id="786" max="16383" man="1"/>
    <brk id="8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O1476"/>
  <sheetViews>
    <sheetView view="pageBreakPreview" zoomScale="60" zoomScaleNormal="85" workbookViewId="0">
      <pane ySplit="5" topLeftCell="A1462" activePane="bottomLeft" state="frozen"/>
      <selection activeCell="C400" sqref="C399:C400"/>
      <selection pane="bottomLeft" activeCell="D1482" sqref="D1482"/>
    </sheetView>
  </sheetViews>
  <sheetFormatPr defaultRowHeight="15.75" outlineLevelRow="1" x14ac:dyDescent="0.2"/>
  <cols>
    <col min="1" max="1" width="8.5703125" style="5" customWidth="1"/>
    <col min="2" max="2" width="52.7109375" style="6" customWidth="1"/>
    <col min="3" max="3" width="25.5703125" style="6" customWidth="1"/>
    <col min="4" max="4" width="16.5703125" style="5" customWidth="1"/>
    <col min="5" max="5" width="18.140625" style="5" customWidth="1"/>
    <col min="6" max="6" width="20.28515625" style="5" customWidth="1"/>
    <col min="7" max="7" width="14" style="5" customWidth="1"/>
    <col min="8" max="8" width="15.85546875" style="46" customWidth="1"/>
    <col min="9" max="9" width="12.140625" style="2" customWidth="1"/>
    <col min="10" max="10" width="11.28515625" style="2" bestFit="1" customWidth="1"/>
    <col min="11" max="16384" width="9.140625" style="2"/>
  </cols>
  <sheetData>
    <row r="2" spans="1:8" x14ac:dyDescent="0.2">
      <c r="A2" s="502" t="s">
        <v>1443</v>
      </c>
      <c r="B2" s="502"/>
      <c r="C2" s="502"/>
      <c r="D2" s="502"/>
      <c r="E2" s="502"/>
      <c r="F2" s="502"/>
      <c r="G2" s="502"/>
      <c r="H2" s="502"/>
    </row>
    <row r="4" spans="1:8" ht="18" customHeight="1" x14ac:dyDescent="0.2">
      <c r="A4" s="423" t="s">
        <v>0</v>
      </c>
      <c r="B4" s="503" t="s">
        <v>697</v>
      </c>
      <c r="C4" s="504" t="s">
        <v>698</v>
      </c>
      <c r="D4" s="504" t="s">
        <v>699</v>
      </c>
      <c r="E4" s="504"/>
      <c r="F4" s="504" t="s">
        <v>700</v>
      </c>
      <c r="G4" s="504"/>
      <c r="H4" s="505" t="s">
        <v>701</v>
      </c>
    </row>
    <row r="5" spans="1:8" ht="31.5" x14ac:dyDescent="0.2">
      <c r="A5" s="423"/>
      <c r="B5" s="503"/>
      <c r="C5" s="504"/>
      <c r="D5" s="117" t="s">
        <v>702</v>
      </c>
      <c r="E5" s="117" t="s">
        <v>703</v>
      </c>
      <c r="F5" s="117" t="s">
        <v>702</v>
      </c>
      <c r="G5" s="117" t="s">
        <v>703</v>
      </c>
      <c r="H5" s="505"/>
    </row>
    <row r="6" spans="1:8" s="1" customFormat="1" x14ac:dyDescent="0.2">
      <c r="A6" s="297">
        <v>1</v>
      </c>
      <c r="B6" s="297">
        <v>2</v>
      </c>
      <c r="C6" s="297">
        <v>3</v>
      </c>
      <c r="D6" s="297">
        <v>4</v>
      </c>
      <c r="E6" s="297">
        <v>5</v>
      </c>
      <c r="F6" s="297">
        <v>6</v>
      </c>
      <c r="G6" s="297">
        <v>7</v>
      </c>
      <c r="H6" s="297">
        <v>8</v>
      </c>
    </row>
    <row r="7" spans="1:8" s="7" customFormat="1" ht="15.75" customHeight="1" x14ac:dyDescent="0.2">
      <c r="A7" s="454" t="s">
        <v>1</v>
      </c>
      <c r="B7" s="455" t="s">
        <v>704</v>
      </c>
      <c r="C7" s="296" t="s">
        <v>705</v>
      </c>
      <c r="D7" s="293">
        <f>D8+D9+D10+D11</f>
        <v>52595</v>
      </c>
      <c r="E7" s="293">
        <f>E8+E9+E10+E11</f>
        <v>100</v>
      </c>
      <c r="F7" s="293">
        <f>F12+F62+F77+F97+F117</f>
        <v>17971.100000000002</v>
      </c>
      <c r="G7" s="293">
        <f>G8+G9+G10+G11</f>
        <v>100</v>
      </c>
      <c r="H7" s="293">
        <f>F7/D7*100-100</f>
        <v>-65.831162658047333</v>
      </c>
    </row>
    <row r="8" spans="1:8" s="7" customFormat="1" ht="31.5" x14ac:dyDescent="0.2">
      <c r="A8" s="454"/>
      <c r="B8" s="455"/>
      <c r="C8" s="296" t="s">
        <v>706</v>
      </c>
      <c r="D8" s="293">
        <f>D13+D63+D78+D98+D118</f>
        <v>43619</v>
      </c>
      <c r="E8" s="293">
        <f>D8/D7*100</f>
        <v>82.933738948569257</v>
      </c>
      <c r="F8" s="293">
        <f>F13+F63+F78+F98+F118</f>
        <v>15492.600000000002</v>
      </c>
      <c r="G8" s="293">
        <f>F8/F7*100</f>
        <v>86.20841239545716</v>
      </c>
      <c r="H8" s="293">
        <f>F8/D8*100-100</f>
        <v>-64.481991792567456</v>
      </c>
    </row>
    <row r="9" spans="1:8" s="7" customFormat="1" ht="17.25" customHeight="1" x14ac:dyDescent="0.2">
      <c r="A9" s="454"/>
      <c r="B9" s="455"/>
      <c r="C9" s="296" t="s">
        <v>707</v>
      </c>
      <c r="D9" s="293">
        <f t="shared" ref="D9:F11" si="0">D14+D64+D79+D99+D119</f>
        <v>0</v>
      </c>
      <c r="E9" s="293">
        <f>E14+E64+E79+E99</f>
        <v>0</v>
      </c>
      <c r="F9" s="293">
        <f t="shared" si="0"/>
        <v>0</v>
      </c>
      <c r="G9" s="293">
        <f>G14+G64+G79+G99</f>
        <v>0</v>
      </c>
      <c r="H9" s="293" t="s">
        <v>93</v>
      </c>
    </row>
    <row r="10" spans="1:8" s="7" customFormat="1" ht="20.25" customHeight="1" x14ac:dyDescent="0.2">
      <c r="A10" s="454"/>
      <c r="B10" s="455"/>
      <c r="C10" s="296" t="s">
        <v>708</v>
      </c>
      <c r="D10" s="293">
        <f t="shared" si="0"/>
        <v>1590</v>
      </c>
      <c r="E10" s="293">
        <f>D10/D7*100</f>
        <v>3.0231010552333872</v>
      </c>
      <c r="F10" s="293">
        <f t="shared" si="0"/>
        <v>791.8</v>
      </c>
      <c r="G10" s="293">
        <f>F10/F7*100</f>
        <v>4.4059629071119728</v>
      </c>
      <c r="H10" s="293">
        <f>F10/D10*100-100</f>
        <v>-50.20125786163522</v>
      </c>
    </row>
    <row r="11" spans="1:8" s="7" customFormat="1" ht="19.5" customHeight="1" x14ac:dyDescent="0.2">
      <c r="A11" s="454"/>
      <c r="B11" s="455"/>
      <c r="C11" s="296" t="s">
        <v>709</v>
      </c>
      <c r="D11" s="293">
        <f t="shared" si="0"/>
        <v>7386</v>
      </c>
      <c r="E11" s="293">
        <f>D11/D7*100</f>
        <v>14.043159996197357</v>
      </c>
      <c r="F11" s="293">
        <f t="shared" si="0"/>
        <v>1686.7</v>
      </c>
      <c r="G11" s="293">
        <f>F11/F7*100</f>
        <v>9.3856246974308757</v>
      </c>
      <c r="H11" s="293">
        <f>F11/D11*100-100</f>
        <v>-77.163552667208236</v>
      </c>
    </row>
    <row r="12" spans="1:8" s="8" customFormat="1" ht="15.75" customHeight="1" x14ac:dyDescent="0.2">
      <c r="A12" s="426" t="s">
        <v>27</v>
      </c>
      <c r="B12" s="427" t="s">
        <v>710</v>
      </c>
      <c r="C12" s="47" t="s">
        <v>705</v>
      </c>
      <c r="D12" s="48">
        <f>D13+D14+D15+D16</f>
        <v>33422</v>
      </c>
      <c r="E12" s="48">
        <f>E13+E14+E15+E16</f>
        <v>99.999999999999986</v>
      </c>
      <c r="F12" s="48">
        <f>F13+F14+F15+F16</f>
        <v>10931.300000000001</v>
      </c>
      <c r="G12" s="48">
        <f>G13+G14+G15+G16</f>
        <v>100</v>
      </c>
      <c r="H12" s="48">
        <f>F12/D12*100-100</f>
        <v>-67.293100353060851</v>
      </c>
    </row>
    <row r="13" spans="1:8" s="8" customFormat="1" ht="31.5" x14ac:dyDescent="0.2">
      <c r="A13" s="426"/>
      <c r="B13" s="427"/>
      <c r="C13" s="47" t="s">
        <v>706</v>
      </c>
      <c r="D13" s="48">
        <f>D18+D23+D48+D53</f>
        <v>27845</v>
      </c>
      <c r="E13" s="48">
        <f>D13/D12*100</f>
        <v>83.313386392196747</v>
      </c>
      <c r="F13" s="48">
        <f>F18+F23+F48+F53</f>
        <v>9485.3000000000011</v>
      </c>
      <c r="G13" s="48">
        <f>F13/F12*100</f>
        <v>86.771930145545355</v>
      </c>
      <c r="H13" s="48">
        <f>F13/D13*100-100</f>
        <v>-65.935356437421433</v>
      </c>
    </row>
    <row r="14" spans="1:8" s="8" customFormat="1" x14ac:dyDescent="0.2">
      <c r="A14" s="426"/>
      <c r="B14" s="427"/>
      <c r="C14" s="47" t="s">
        <v>707</v>
      </c>
      <c r="D14" s="48">
        <v>0</v>
      </c>
      <c r="E14" s="48">
        <v>0</v>
      </c>
      <c r="F14" s="48">
        <v>0</v>
      </c>
      <c r="G14" s="48">
        <v>0</v>
      </c>
      <c r="H14" s="48" t="s">
        <v>93</v>
      </c>
    </row>
    <row r="15" spans="1:8" s="8" customFormat="1" x14ac:dyDescent="0.2">
      <c r="A15" s="426"/>
      <c r="B15" s="427"/>
      <c r="C15" s="47" t="s">
        <v>708</v>
      </c>
      <c r="D15" s="48">
        <f>D60</f>
        <v>27</v>
      </c>
      <c r="E15" s="48">
        <f>D15/D12*100</f>
        <v>8.0785111603135659E-2</v>
      </c>
      <c r="F15" s="48">
        <f>F60</f>
        <v>0</v>
      </c>
      <c r="G15" s="48">
        <f>F15/F12*100</f>
        <v>0</v>
      </c>
      <c r="H15" s="48">
        <f>F15/D15*100-100</f>
        <v>-100</v>
      </c>
    </row>
    <row r="16" spans="1:8" s="8" customFormat="1" x14ac:dyDescent="0.2">
      <c r="A16" s="426"/>
      <c r="B16" s="427"/>
      <c r="C16" s="47" t="s">
        <v>709</v>
      </c>
      <c r="D16" s="48">
        <f>D21+D26+D51+D56+D61</f>
        <v>5550</v>
      </c>
      <c r="E16" s="48">
        <f>D16/D12*100</f>
        <v>16.605828496200107</v>
      </c>
      <c r="F16" s="48">
        <f>F51</f>
        <v>1446</v>
      </c>
      <c r="G16" s="48">
        <f>F16/F12*100</f>
        <v>13.228069854454638</v>
      </c>
      <c r="H16" s="48">
        <f>F16/D16*100-100</f>
        <v>-73.945945945945937</v>
      </c>
    </row>
    <row r="17" spans="1:8" s="8" customFormat="1" ht="24" customHeight="1" x14ac:dyDescent="0.2">
      <c r="A17" s="415" t="s">
        <v>29</v>
      </c>
      <c r="B17" s="416" t="s">
        <v>711</v>
      </c>
      <c r="C17" s="4" t="s">
        <v>705</v>
      </c>
      <c r="D17" s="23">
        <f>D18+D19+D20+D21</f>
        <v>1399</v>
      </c>
      <c r="E17" s="23">
        <f>E18+E19+E20+E21</f>
        <v>100</v>
      </c>
      <c r="F17" s="23">
        <f>F18+F19+F20+F21</f>
        <v>468.4</v>
      </c>
      <c r="G17" s="23">
        <f>G18+G19+G20+G21</f>
        <v>100</v>
      </c>
      <c r="H17" s="23">
        <f>F17/D17*100-100</f>
        <v>-66.518942101501068</v>
      </c>
    </row>
    <row r="18" spans="1:8" s="8" customFormat="1" ht="37.5" customHeight="1" x14ac:dyDescent="0.2">
      <c r="A18" s="415"/>
      <c r="B18" s="416"/>
      <c r="C18" s="4" t="s">
        <v>706</v>
      </c>
      <c r="D18" s="23">
        <v>1399</v>
      </c>
      <c r="E18" s="23">
        <f>D18/D17*100</f>
        <v>100</v>
      </c>
      <c r="F18" s="23">
        <v>468.4</v>
      </c>
      <c r="G18" s="23">
        <f>F18/F17*100</f>
        <v>100</v>
      </c>
      <c r="H18" s="23">
        <f>F18/D18*100-100</f>
        <v>-66.518942101501068</v>
      </c>
    </row>
    <row r="19" spans="1:8" s="8" customFormat="1" x14ac:dyDescent="0.2">
      <c r="A19" s="415"/>
      <c r="B19" s="416"/>
      <c r="C19" s="4" t="s">
        <v>707</v>
      </c>
      <c r="D19" s="23">
        <v>0</v>
      </c>
      <c r="E19" s="23">
        <v>0</v>
      </c>
      <c r="F19" s="23">
        <v>0</v>
      </c>
      <c r="G19" s="23">
        <v>0</v>
      </c>
      <c r="H19" s="23" t="s">
        <v>93</v>
      </c>
    </row>
    <row r="20" spans="1:8" s="8" customFormat="1" ht="15.75" customHeight="1" x14ac:dyDescent="0.2">
      <c r="A20" s="415"/>
      <c r="B20" s="416"/>
      <c r="C20" s="4" t="s">
        <v>708</v>
      </c>
      <c r="D20" s="23">
        <v>0</v>
      </c>
      <c r="E20" s="23">
        <v>0</v>
      </c>
      <c r="F20" s="23">
        <v>0</v>
      </c>
      <c r="G20" s="23">
        <v>0</v>
      </c>
      <c r="H20" s="23" t="s">
        <v>93</v>
      </c>
    </row>
    <row r="21" spans="1:8" s="8" customFormat="1" x14ac:dyDescent="0.2">
      <c r="A21" s="415"/>
      <c r="B21" s="416"/>
      <c r="C21" s="4" t="s">
        <v>709</v>
      </c>
      <c r="D21" s="23">
        <v>0</v>
      </c>
      <c r="E21" s="23">
        <v>0</v>
      </c>
      <c r="F21" s="23">
        <v>0</v>
      </c>
      <c r="G21" s="23">
        <v>0</v>
      </c>
      <c r="H21" s="23" t="s">
        <v>93</v>
      </c>
    </row>
    <row r="22" spans="1:8" ht="15.75" customHeight="1" x14ac:dyDescent="0.2">
      <c r="A22" s="415" t="s">
        <v>33</v>
      </c>
      <c r="B22" s="416" t="s">
        <v>712</v>
      </c>
      <c r="C22" s="4" t="s">
        <v>705</v>
      </c>
      <c r="D22" s="23">
        <f>D23+D24+D25+D26</f>
        <v>25475</v>
      </c>
      <c r="E22" s="23">
        <f>E23+E24+E25+E26</f>
        <v>100</v>
      </c>
      <c r="F22" s="23">
        <f>F23+F24+F25+F26</f>
        <v>8346.7000000000007</v>
      </c>
      <c r="G22" s="23">
        <f>G23+G24+G25+G26</f>
        <v>100</v>
      </c>
      <c r="H22" s="23">
        <f>F22/D22*100-100</f>
        <v>-67.235721295387634</v>
      </c>
    </row>
    <row r="23" spans="1:8" ht="31.5" x14ac:dyDescent="0.2">
      <c r="A23" s="415"/>
      <c r="B23" s="416"/>
      <c r="C23" s="4" t="s">
        <v>706</v>
      </c>
      <c r="D23" s="23">
        <f>D38+D43</f>
        <v>25475</v>
      </c>
      <c r="E23" s="23">
        <f>D23/D22*100</f>
        <v>100</v>
      </c>
      <c r="F23" s="23">
        <v>8346.7000000000007</v>
      </c>
      <c r="G23" s="23">
        <f>F23/F22*100</f>
        <v>100</v>
      </c>
      <c r="H23" s="23">
        <f>F23/D23*100-100</f>
        <v>-67.235721295387634</v>
      </c>
    </row>
    <row r="24" spans="1:8" x14ac:dyDescent="0.2">
      <c r="A24" s="415"/>
      <c r="B24" s="416"/>
      <c r="C24" s="4" t="s">
        <v>707</v>
      </c>
      <c r="D24" s="23">
        <v>0</v>
      </c>
      <c r="E24" s="23">
        <v>0</v>
      </c>
      <c r="F24" s="23">
        <v>0</v>
      </c>
      <c r="G24" s="23">
        <v>0</v>
      </c>
      <c r="H24" s="23" t="s">
        <v>93</v>
      </c>
    </row>
    <row r="25" spans="1:8" x14ac:dyDescent="0.2">
      <c r="A25" s="415"/>
      <c r="B25" s="416"/>
      <c r="C25" s="4" t="s">
        <v>708</v>
      </c>
      <c r="D25" s="23">
        <v>0</v>
      </c>
      <c r="E25" s="23">
        <v>0</v>
      </c>
      <c r="F25" s="23">
        <v>0</v>
      </c>
      <c r="G25" s="23">
        <v>0</v>
      </c>
      <c r="H25" s="23" t="s">
        <v>93</v>
      </c>
    </row>
    <row r="26" spans="1:8" x14ac:dyDescent="0.2">
      <c r="A26" s="415"/>
      <c r="B26" s="416"/>
      <c r="C26" s="4" t="s">
        <v>709</v>
      </c>
      <c r="D26" s="23">
        <v>0</v>
      </c>
      <c r="E26" s="23">
        <v>0</v>
      </c>
      <c r="F26" s="23">
        <v>0</v>
      </c>
      <c r="G26" s="23">
        <v>0</v>
      </c>
      <c r="H26" s="23" t="s">
        <v>93</v>
      </c>
    </row>
    <row r="27" spans="1:8" ht="18" hidden="1" customHeight="1" x14ac:dyDescent="0.2">
      <c r="A27" s="415" t="s">
        <v>37</v>
      </c>
      <c r="B27" s="416" t="s">
        <v>713</v>
      </c>
      <c r="C27" s="4" t="s">
        <v>705</v>
      </c>
      <c r="D27" s="23"/>
      <c r="E27" s="23">
        <v>0</v>
      </c>
      <c r="F27" s="23"/>
      <c r="G27" s="23">
        <v>0</v>
      </c>
      <c r="H27" s="23" t="s">
        <v>93</v>
      </c>
    </row>
    <row r="28" spans="1:8" ht="30" hidden="1" customHeight="1" x14ac:dyDescent="0.2">
      <c r="A28" s="415"/>
      <c r="B28" s="416"/>
      <c r="C28" s="4" t="s">
        <v>706</v>
      </c>
      <c r="D28" s="23"/>
      <c r="E28" s="23">
        <v>0</v>
      </c>
      <c r="F28" s="23"/>
      <c r="G28" s="23">
        <v>0</v>
      </c>
      <c r="H28" s="23" t="s">
        <v>93</v>
      </c>
    </row>
    <row r="29" spans="1:8" ht="22.5" hidden="1" customHeight="1" x14ac:dyDescent="0.2">
      <c r="A29" s="415"/>
      <c r="B29" s="416"/>
      <c r="C29" s="4" t="s">
        <v>707</v>
      </c>
      <c r="D29" s="23"/>
      <c r="E29" s="23">
        <v>0</v>
      </c>
      <c r="F29" s="23"/>
      <c r="G29" s="23">
        <v>0</v>
      </c>
      <c r="H29" s="23" t="s">
        <v>93</v>
      </c>
    </row>
    <row r="30" spans="1:8" ht="14.25" hidden="1" customHeight="1" x14ac:dyDescent="0.2">
      <c r="A30" s="415"/>
      <c r="B30" s="416"/>
      <c r="C30" s="4" t="s">
        <v>708</v>
      </c>
      <c r="D30" s="23"/>
      <c r="E30" s="23">
        <v>0</v>
      </c>
      <c r="F30" s="23"/>
      <c r="G30" s="23">
        <v>0</v>
      </c>
      <c r="H30" s="23" t="s">
        <v>93</v>
      </c>
    </row>
    <row r="31" spans="1:8" ht="21.75" hidden="1" customHeight="1" x14ac:dyDescent="0.2">
      <c r="A31" s="415"/>
      <c r="B31" s="416"/>
      <c r="C31" s="4" t="s">
        <v>709</v>
      </c>
      <c r="D31" s="23"/>
      <c r="E31" s="23">
        <v>0</v>
      </c>
      <c r="F31" s="23"/>
      <c r="G31" s="23">
        <v>0</v>
      </c>
      <c r="H31" s="23" t="s">
        <v>93</v>
      </c>
    </row>
    <row r="32" spans="1:8" ht="15.75" hidden="1" customHeight="1" x14ac:dyDescent="0.2">
      <c r="A32" s="415" t="s">
        <v>40</v>
      </c>
      <c r="B32" s="416" t="s">
        <v>714</v>
      </c>
      <c r="C32" s="4" t="s">
        <v>705</v>
      </c>
      <c r="D32" s="23"/>
      <c r="E32" s="23" t="e">
        <f>E33+E34+E35+E36</f>
        <v>#DIV/0!</v>
      </c>
      <c r="F32" s="23"/>
      <c r="G32" s="23">
        <v>0</v>
      </c>
      <c r="H32" s="23" t="e">
        <f>F32/D32*100-100</f>
        <v>#DIV/0!</v>
      </c>
    </row>
    <row r="33" spans="1:8" ht="31.5" hidden="1" x14ac:dyDescent="0.2">
      <c r="A33" s="415"/>
      <c r="B33" s="416"/>
      <c r="C33" s="4" t="s">
        <v>706</v>
      </c>
      <c r="D33" s="23"/>
      <c r="E33" s="23" t="e">
        <f>D33/D32*100</f>
        <v>#DIV/0!</v>
      </c>
      <c r="F33" s="23"/>
      <c r="G33" s="23">
        <v>0</v>
      </c>
      <c r="H33" s="23" t="e">
        <f>F33/D33*100-100</f>
        <v>#DIV/0!</v>
      </c>
    </row>
    <row r="34" spans="1:8" hidden="1" x14ac:dyDescent="0.2">
      <c r="A34" s="415"/>
      <c r="B34" s="416"/>
      <c r="C34" s="4" t="s">
        <v>707</v>
      </c>
      <c r="D34" s="23"/>
      <c r="E34" s="23">
        <v>0</v>
      </c>
      <c r="F34" s="23"/>
      <c r="G34" s="23">
        <v>0</v>
      </c>
      <c r="H34" s="23" t="s">
        <v>93</v>
      </c>
    </row>
    <row r="35" spans="1:8" hidden="1" x14ac:dyDescent="0.2">
      <c r="A35" s="415"/>
      <c r="B35" s="416"/>
      <c r="C35" s="4" t="s">
        <v>708</v>
      </c>
      <c r="D35" s="23"/>
      <c r="E35" s="23">
        <v>0</v>
      </c>
      <c r="F35" s="23"/>
      <c r="G35" s="23">
        <v>0</v>
      </c>
      <c r="H35" s="23" t="s">
        <v>93</v>
      </c>
    </row>
    <row r="36" spans="1:8" hidden="1" x14ac:dyDescent="0.2">
      <c r="A36" s="415"/>
      <c r="B36" s="416"/>
      <c r="C36" s="4" t="s">
        <v>709</v>
      </c>
      <c r="D36" s="23"/>
      <c r="E36" s="23">
        <v>0</v>
      </c>
      <c r="F36" s="23"/>
      <c r="G36" s="23">
        <v>0</v>
      </c>
      <c r="H36" s="23" t="s">
        <v>93</v>
      </c>
    </row>
    <row r="37" spans="1:8" ht="15.75" customHeight="1" x14ac:dyDescent="0.2">
      <c r="A37" s="415" t="s">
        <v>37</v>
      </c>
      <c r="B37" s="416" t="s">
        <v>44</v>
      </c>
      <c r="C37" s="4" t="s">
        <v>705</v>
      </c>
      <c r="D37" s="23">
        <f>D38+D39+D40+D41</f>
        <v>50</v>
      </c>
      <c r="E37" s="23">
        <f>E38</f>
        <v>100</v>
      </c>
      <c r="F37" s="23">
        <f>F38+F39+F40+F41</f>
        <v>29.8</v>
      </c>
      <c r="G37" s="23">
        <v>100</v>
      </c>
      <c r="H37" s="23">
        <f>F37/D37*100-100</f>
        <v>-40.400000000000006</v>
      </c>
    </row>
    <row r="38" spans="1:8" ht="31.5" x14ac:dyDescent="0.2">
      <c r="A38" s="415"/>
      <c r="B38" s="416"/>
      <c r="C38" s="4" t="s">
        <v>706</v>
      </c>
      <c r="D38" s="23">
        <v>50</v>
      </c>
      <c r="E38" s="23">
        <f>D38/D37*100</f>
        <v>100</v>
      </c>
      <c r="F38" s="23">
        <v>29.8</v>
      </c>
      <c r="G38" s="23">
        <v>100</v>
      </c>
      <c r="H38" s="23">
        <f>F38/D38*100-100</f>
        <v>-40.400000000000006</v>
      </c>
    </row>
    <row r="39" spans="1:8" x14ac:dyDescent="0.2">
      <c r="A39" s="415"/>
      <c r="B39" s="416"/>
      <c r="C39" s="4" t="s">
        <v>707</v>
      </c>
      <c r="D39" s="23">
        <v>0</v>
      </c>
      <c r="E39" s="23">
        <v>0</v>
      </c>
      <c r="F39" s="23">
        <v>0</v>
      </c>
      <c r="G39" s="23">
        <v>0</v>
      </c>
      <c r="H39" s="23" t="s">
        <v>93</v>
      </c>
    </row>
    <row r="40" spans="1:8" x14ac:dyDescent="0.2">
      <c r="A40" s="415"/>
      <c r="B40" s="416"/>
      <c r="C40" s="4" t="s">
        <v>708</v>
      </c>
      <c r="D40" s="23">
        <v>0</v>
      </c>
      <c r="E40" s="23">
        <v>0</v>
      </c>
      <c r="F40" s="23">
        <v>0</v>
      </c>
      <c r="G40" s="23">
        <v>0</v>
      </c>
      <c r="H40" s="23" t="s">
        <v>93</v>
      </c>
    </row>
    <row r="41" spans="1:8" x14ac:dyDescent="0.2">
      <c r="A41" s="415"/>
      <c r="B41" s="416"/>
      <c r="C41" s="4" t="s">
        <v>709</v>
      </c>
      <c r="D41" s="23">
        <v>0</v>
      </c>
      <c r="E41" s="23">
        <v>0</v>
      </c>
      <c r="F41" s="23">
        <v>0</v>
      </c>
      <c r="G41" s="23">
        <v>0</v>
      </c>
      <c r="H41" s="23" t="s">
        <v>93</v>
      </c>
    </row>
    <row r="42" spans="1:8" x14ac:dyDescent="0.2">
      <c r="A42" s="415" t="s">
        <v>40</v>
      </c>
      <c r="B42" s="416" t="s">
        <v>46</v>
      </c>
      <c r="C42" s="4" t="s">
        <v>705</v>
      </c>
      <c r="D42" s="23">
        <f>D43+D44+D45+D46</f>
        <v>25425</v>
      </c>
      <c r="E42" s="23">
        <f>E43</f>
        <v>100</v>
      </c>
      <c r="F42" s="23">
        <f>F43+F44+F45+F46</f>
        <v>8316.9</v>
      </c>
      <c r="G42" s="23">
        <f>G43</f>
        <v>100</v>
      </c>
      <c r="H42" s="23">
        <f>F42/D42*100-100</f>
        <v>-67.288495575221248</v>
      </c>
    </row>
    <row r="43" spans="1:8" ht="31.5" x14ac:dyDescent="0.2">
      <c r="A43" s="415"/>
      <c r="B43" s="416"/>
      <c r="C43" s="4" t="s">
        <v>706</v>
      </c>
      <c r="D43" s="23">
        <v>25425</v>
      </c>
      <c r="E43" s="23">
        <f>D43/D42*100</f>
        <v>100</v>
      </c>
      <c r="F43" s="23">
        <v>8316.9</v>
      </c>
      <c r="G43" s="23">
        <f>F43/F42*100</f>
        <v>100</v>
      </c>
      <c r="H43" s="23">
        <f>F43/D43*100-100</f>
        <v>-67.288495575221248</v>
      </c>
    </row>
    <row r="44" spans="1:8" x14ac:dyDescent="0.2">
      <c r="A44" s="415"/>
      <c r="B44" s="416"/>
      <c r="C44" s="4" t="s">
        <v>707</v>
      </c>
      <c r="D44" s="23">
        <v>0</v>
      </c>
      <c r="E44" s="23">
        <v>0</v>
      </c>
      <c r="F44" s="23">
        <v>0</v>
      </c>
      <c r="G44" s="23">
        <v>0</v>
      </c>
      <c r="H44" s="23" t="s">
        <v>93</v>
      </c>
    </row>
    <row r="45" spans="1:8" x14ac:dyDescent="0.2">
      <c r="A45" s="415"/>
      <c r="B45" s="416"/>
      <c r="C45" s="4" t="s">
        <v>708</v>
      </c>
      <c r="D45" s="23">
        <v>0</v>
      </c>
      <c r="E45" s="23">
        <v>0</v>
      </c>
      <c r="F45" s="23">
        <v>0</v>
      </c>
      <c r="G45" s="23">
        <v>0</v>
      </c>
      <c r="H45" s="23" t="s">
        <v>93</v>
      </c>
    </row>
    <row r="46" spans="1:8" x14ac:dyDescent="0.2">
      <c r="A46" s="415"/>
      <c r="B46" s="416"/>
      <c r="C46" s="4" t="s">
        <v>709</v>
      </c>
      <c r="D46" s="23">
        <v>0</v>
      </c>
      <c r="E46" s="23">
        <v>0</v>
      </c>
      <c r="F46" s="23">
        <v>0</v>
      </c>
      <c r="G46" s="23">
        <v>0</v>
      </c>
      <c r="H46" s="23" t="s">
        <v>93</v>
      </c>
    </row>
    <row r="47" spans="1:8" x14ac:dyDescent="0.2">
      <c r="A47" s="415" t="s">
        <v>48</v>
      </c>
      <c r="B47" s="416" t="s">
        <v>715</v>
      </c>
      <c r="C47" s="4" t="s">
        <v>705</v>
      </c>
      <c r="D47" s="23">
        <f>D48+D49+D50+D51</f>
        <v>6371</v>
      </c>
      <c r="E47" s="23">
        <f>E48+E49+E50+E51</f>
        <v>100</v>
      </c>
      <c r="F47" s="23">
        <f>F48+F49+F50+F51</f>
        <v>2111.6999999999998</v>
      </c>
      <c r="G47" s="23">
        <f>G48+G49+G50+G51</f>
        <v>100.00000000000001</v>
      </c>
      <c r="H47" s="23">
        <f>F47/D47*100-100</f>
        <v>-66.854496939256009</v>
      </c>
    </row>
    <row r="48" spans="1:8" ht="31.5" x14ac:dyDescent="0.2">
      <c r="A48" s="501"/>
      <c r="B48" s="416"/>
      <c r="C48" s="4" t="s">
        <v>706</v>
      </c>
      <c r="D48" s="23">
        <v>821</v>
      </c>
      <c r="E48" s="23">
        <f>D48/D47*100</f>
        <v>12.886517030293518</v>
      </c>
      <c r="F48" s="23">
        <v>665.7</v>
      </c>
      <c r="G48" s="23">
        <f>F48/F47*100</f>
        <v>31.524364256286407</v>
      </c>
      <c r="H48" s="23">
        <f>F48/D48*100-100</f>
        <v>-18.915956151035317</v>
      </c>
    </row>
    <row r="49" spans="1:8" x14ac:dyDescent="0.2">
      <c r="A49" s="501"/>
      <c r="B49" s="416"/>
      <c r="C49" s="4" t="s">
        <v>707</v>
      </c>
      <c r="D49" s="23">
        <v>0</v>
      </c>
      <c r="E49" s="23">
        <v>0</v>
      </c>
      <c r="F49" s="23">
        <v>0</v>
      </c>
      <c r="G49" s="23">
        <v>0</v>
      </c>
      <c r="H49" s="23" t="s">
        <v>93</v>
      </c>
    </row>
    <row r="50" spans="1:8" ht="19.5" customHeight="1" x14ac:dyDescent="0.2">
      <c r="A50" s="501"/>
      <c r="B50" s="416"/>
      <c r="C50" s="4" t="s">
        <v>708</v>
      </c>
      <c r="D50" s="23">
        <v>0</v>
      </c>
      <c r="E50" s="23">
        <v>0</v>
      </c>
      <c r="F50" s="23">
        <v>0</v>
      </c>
      <c r="G50" s="23">
        <v>0</v>
      </c>
      <c r="H50" s="23" t="s">
        <v>93</v>
      </c>
    </row>
    <row r="51" spans="1:8" ht="22.5" customHeight="1" x14ac:dyDescent="0.2">
      <c r="A51" s="501"/>
      <c r="B51" s="416"/>
      <c r="C51" s="4" t="s">
        <v>709</v>
      </c>
      <c r="D51" s="23">
        <v>5550</v>
      </c>
      <c r="E51" s="23">
        <f>D51/D47*100</f>
        <v>87.113482969706482</v>
      </c>
      <c r="F51" s="23">
        <v>1446</v>
      </c>
      <c r="G51" s="23">
        <f>F51/F47*100</f>
        <v>68.47563574371361</v>
      </c>
      <c r="H51" s="23">
        <f>F51/D51*100-100</f>
        <v>-73.945945945945937</v>
      </c>
    </row>
    <row r="52" spans="1:8" ht="26.25" customHeight="1" x14ac:dyDescent="0.2">
      <c r="A52" s="415" t="s">
        <v>51</v>
      </c>
      <c r="B52" s="416" t="s">
        <v>1216</v>
      </c>
      <c r="C52" s="4" t="s">
        <v>705</v>
      </c>
      <c r="D52" s="23">
        <f>D53+D54+D55+D56</f>
        <v>150</v>
      </c>
      <c r="E52" s="23">
        <f>E53+E54+E55+E56</f>
        <v>100</v>
      </c>
      <c r="F52" s="23">
        <f>F53+F54+F55+F56</f>
        <v>4.5</v>
      </c>
      <c r="G52" s="23">
        <f>G53+G54+G55+G56</f>
        <v>0</v>
      </c>
      <c r="H52" s="23">
        <f>F52/D52*100-100</f>
        <v>-97</v>
      </c>
    </row>
    <row r="53" spans="1:8" ht="31.5" x14ac:dyDescent="0.2">
      <c r="A53" s="501"/>
      <c r="B53" s="416"/>
      <c r="C53" s="4" t="s">
        <v>706</v>
      </c>
      <c r="D53" s="23">
        <v>150</v>
      </c>
      <c r="E53" s="23">
        <f>D53/D52*100</f>
        <v>100</v>
      </c>
      <c r="F53" s="23">
        <v>4.5</v>
      </c>
      <c r="G53" s="23">
        <v>0</v>
      </c>
      <c r="H53" s="23">
        <f>F53/D53*100-100</f>
        <v>-97</v>
      </c>
    </row>
    <row r="54" spans="1:8" ht="22.5" customHeight="1" x14ac:dyDescent="0.2">
      <c r="A54" s="501"/>
      <c r="B54" s="416"/>
      <c r="C54" s="4" t="s">
        <v>707</v>
      </c>
      <c r="D54" s="23">
        <v>0</v>
      </c>
      <c r="E54" s="23">
        <v>0</v>
      </c>
      <c r="F54" s="23">
        <v>0</v>
      </c>
      <c r="G54" s="23">
        <v>0</v>
      </c>
      <c r="H54" s="23" t="s">
        <v>93</v>
      </c>
    </row>
    <row r="55" spans="1:8" ht="22.5" customHeight="1" x14ac:dyDescent="0.2">
      <c r="A55" s="501"/>
      <c r="B55" s="416"/>
      <c r="C55" s="4" t="s">
        <v>708</v>
      </c>
      <c r="D55" s="23">
        <v>0</v>
      </c>
      <c r="E55" s="23">
        <v>0</v>
      </c>
      <c r="F55" s="23">
        <v>0</v>
      </c>
      <c r="G55" s="23">
        <v>0</v>
      </c>
      <c r="H55" s="23" t="s">
        <v>93</v>
      </c>
    </row>
    <row r="56" spans="1:8" ht="22.5" customHeight="1" x14ac:dyDescent="0.2">
      <c r="A56" s="501"/>
      <c r="B56" s="416"/>
      <c r="C56" s="4" t="s">
        <v>709</v>
      </c>
      <c r="D56" s="23">
        <v>0</v>
      </c>
      <c r="E56" s="23">
        <v>0</v>
      </c>
      <c r="F56" s="23">
        <v>0</v>
      </c>
      <c r="G56" s="23">
        <v>0</v>
      </c>
      <c r="H56" s="23" t="s">
        <v>93</v>
      </c>
    </row>
    <row r="57" spans="1:8" ht="15.75" customHeight="1" x14ac:dyDescent="0.2">
      <c r="A57" s="415" t="s">
        <v>55</v>
      </c>
      <c r="B57" s="416" t="s">
        <v>1217</v>
      </c>
      <c r="C57" s="4" t="s">
        <v>705</v>
      </c>
      <c r="D57" s="23">
        <f>D58+D59+D60+D61</f>
        <v>27</v>
      </c>
      <c r="E57" s="23">
        <f>E58+E59+E60+E61</f>
        <v>100</v>
      </c>
      <c r="F57" s="23">
        <f>F58+F59+F60+F61</f>
        <v>0</v>
      </c>
      <c r="G57" s="23">
        <f>G58+G59+G60+G61</f>
        <v>0</v>
      </c>
      <c r="H57" s="23">
        <f>F57/D57*100-100</f>
        <v>-100</v>
      </c>
    </row>
    <row r="58" spans="1:8" ht="31.5" x14ac:dyDescent="0.2">
      <c r="A58" s="415"/>
      <c r="B58" s="416"/>
      <c r="C58" s="4" t="s">
        <v>706</v>
      </c>
      <c r="D58" s="23">
        <v>0</v>
      </c>
      <c r="E58" s="23">
        <v>0</v>
      </c>
      <c r="F58" s="23">
        <v>0</v>
      </c>
      <c r="G58" s="23">
        <v>0</v>
      </c>
      <c r="H58" s="23" t="s">
        <v>93</v>
      </c>
    </row>
    <row r="59" spans="1:8" x14ac:dyDescent="0.2">
      <c r="A59" s="415"/>
      <c r="B59" s="416"/>
      <c r="C59" s="4" t="s">
        <v>707</v>
      </c>
      <c r="D59" s="23">
        <v>0</v>
      </c>
      <c r="E59" s="23">
        <v>0</v>
      </c>
      <c r="F59" s="23">
        <v>0</v>
      </c>
      <c r="G59" s="23">
        <v>0</v>
      </c>
      <c r="H59" s="23" t="s">
        <v>93</v>
      </c>
    </row>
    <row r="60" spans="1:8" x14ac:dyDescent="0.2">
      <c r="A60" s="415"/>
      <c r="B60" s="416"/>
      <c r="C60" s="4" t="s">
        <v>708</v>
      </c>
      <c r="D60" s="23">
        <v>27</v>
      </c>
      <c r="E60" s="23">
        <f>D60/D57*100</f>
        <v>100</v>
      </c>
      <c r="F60" s="23">
        <v>0</v>
      </c>
      <c r="G60" s="23">
        <v>0</v>
      </c>
      <c r="H60" s="23">
        <f>F60/D60*100-100</f>
        <v>-100</v>
      </c>
    </row>
    <row r="61" spans="1:8" x14ac:dyDescent="0.2">
      <c r="A61" s="415"/>
      <c r="B61" s="416"/>
      <c r="C61" s="4" t="s">
        <v>709</v>
      </c>
      <c r="D61" s="23">
        <v>0</v>
      </c>
      <c r="E61" s="23">
        <v>0</v>
      </c>
      <c r="F61" s="23">
        <v>0</v>
      </c>
      <c r="G61" s="23">
        <v>0</v>
      </c>
      <c r="H61" s="21" t="s">
        <v>93</v>
      </c>
    </row>
    <row r="62" spans="1:8" ht="15.75" customHeight="1" x14ac:dyDescent="0.2">
      <c r="A62" s="426" t="s">
        <v>58</v>
      </c>
      <c r="B62" s="427" t="s">
        <v>1016</v>
      </c>
      <c r="C62" s="47" t="s">
        <v>705</v>
      </c>
      <c r="D62" s="48">
        <f>D63+D64+D65+D66</f>
        <v>229</v>
      </c>
      <c r="E62" s="48">
        <f>E63+E64+E65+E66</f>
        <v>100</v>
      </c>
      <c r="F62" s="48">
        <f>F63+F64+F65+F66</f>
        <v>96.100000000000009</v>
      </c>
      <c r="G62" s="48">
        <f>G63+G64+G65+G66</f>
        <v>100</v>
      </c>
      <c r="H62" s="48">
        <f>F62/D62*100-100</f>
        <v>-58.034934497816593</v>
      </c>
    </row>
    <row r="63" spans="1:8" ht="37.5" customHeight="1" x14ac:dyDescent="0.2">
      <c r="A63" s="426"/>
      <c r="B63" s="427"/>
      <c r="C63" s="47" t="s">
        <v>706</v>
      </c>
      <c r="D63" s="48">
        <f>D68+D73</f>
        <v>229</v>
      </c>
      <c r="E63" s="48">
        <f>D63/D62*100</f>
        <v>100</v>
      </c>
      <c r="F63" s="48">
        <f>F68+F73</f>
        <v>96.100000000000009</v>
      </c>
      <c r="G63" s="48">
        <f>F63/F62*100</f>
        <v>100</v>
      </c>
      <c r="H63" s="48">
        <f>F63/D63*100-100</f>
        <v>-58.034934497816593</v>
      </c>
    </row>
    <row r="64" spans="1:8" ht="18" customHeight="1" x14ac:dyDescent="0.2">
      <c r="A64" s="426"/>
      <c r="B64" s="427"/>
      <c r="C64" s="47" t="s">
        <v>707</v>
      </c>
      <c r="D64" s="48">
        <v>0</v>
      </c>
      <c r="E64" s="48">
        <v>0</v>
      </c>
      <c r="F64" s="48">
        <v>0</v>
      </c>
      <c r="G64" s="48">
        <v>0</v>
      </c>
      <c r="H64" s="48" t="s">
        <v>93</v>
      </c>
    </row>
    <row r="65" spans="1:8" x14ac:dyDescent="0.2">
      <c r="A65" s="426"/>
      <c r="B65" s="427"/>
      <c r="C65" s="47" t="s">
        <v>708</v>
      </c>
      <c r="D65" s="48">
        <v>0</v>
      </c>
      <c r="E65" s="48">
        <v>0</v>
      </c>
      <c r="F65" s="48">
        <v>0</v>
      </c>
      <c r="G65" s="48">
        <v>0</v>
      </c>
      <c r="H65" s="48" t="s">
        <v>93</v>
      </c>
    </row>
    <row r="66" spans="1:8" ht="19.5" customHeight="1" x14ac:dyDescent="0.2">
      <c r="A66" s="426"/>
      <c r="B66" s="427"/>
      <c r="C66" s="47" t="s">
        <v>709</v>
      </c>
      <c r="D66" s="48">
        <v>0</v>
      </c>
      <c r="E66" s="48">
        <v>0</v>
      </c>
      <c r="F66" s="48">
        <v>0</v>
      </c>
      <c r="G66" s="48">
        <v>0</v>
      </c>
      <c r="H66" s="48" t="s">
        <v>93</v>
      </c>
    </row>
    <row r="67" spans="1:8" ht="20.25" customHeight="1" x14ac:dyDescent="0.2">
      <c r="A67" s="500" t="s">
        <v>62</v>
      </c>
      <c r="B67" s="416" t="s">
        <v>63</v>
      </c>
      <c r="C67" s="4" t="s">
        <v>705</v>
      </c>
      <c r="D67" s="23">
        <f>D68+D69+D70+D71</f>
        <v>162</v>
      </c>
      <c r="E67" s="23">
        <f>E68+E69+E70+E71</f>
        <v>100</v>
      </c>
      <c r="F67" s="23">
        <f>F68+F69+F70+F71</f>
        <v>91.7</v>
      </c>
      <c r="G67" s="23">
        <f>G68+G69+G70+G71</f>
        <v>100</v>
      </c>
      <c r="H67" s="23">
        <f>F67/D67*100-100</f>
        <v>-43.395061728395056</v>
      </c>
    </row>
    <row r="68" spans="1:8" ht="31.5" x14ac:dyDescent="0.2">
      <c r="A68" s="415"/>
      <c r="B68" s="416"/>
      <c r="C68" s="4" t="s">
        <v>706</v>
      </c>
      <c r="D68" s="23">
        <v>162</v>
      </c>
      <c r="E68" s="23">
        <f>D68/D67*100</f>
        <v>100</v>
      </c>
      <c r="F68" s="23">
        <v>91.7</v>
      </c>
      <c r="G68" s="23">
        <f>F68/F67*100</f>
        <v>100</v>
      </c>
      <c r="H68" s="23">
        <f>F68/D68*100-100</f>
        <v>-43.395061728395056</v>
      </c>
    </row>
    <row r="69" spans="1:8" x14ac:dyDescent="0.2">
      <c r="A69" s="415"/>
      <c r="B69" s="416"/>
      <c r="C69" s="4" t="s">
        <v>707</v>
      </c>
      <c r="D69" s="23">
        <v>0</v>
      </c>
      <c r="E69" s="23">
        <v>0</v>
      </c>
      <c r="F69" s="23">
        <v>0</v>
      </c>
      <c r="G69" s="23">
        <v>0</v>
      </c>
      <c r="H69" s="23" t="s">
        <v>93</v>
      </c>
    </row>
    <row r="70" spans="1:8" x14ac:dyDescent="0.2">
      <c r="A70" s="415"/>
      <c r="B70" s="416"/>
      <c r="C70" s="4" t="s">
        <v>708</v>
      </c>
      <c r="D70" s="23">
        <v>0</v>
      </c>
      <c r="E70" s="23">
        <v>0</v>
      </c>
      <c r="F70" s="23">
        <v>0</v>
      </c>
      <c r="G70" s="23">
        <v>0</v>
      </c>
      <c r="H70" s="23" t="s">
        <v>93</v>
      </c>
    </row>
    <row r="71" spans="1:8" x14ac:dyDescent="0.2">
      <c r="A71" s="415"/>
      <c r="B71" s="416"/>
      <c r="C71" s="4" t="s">
        <v>709</v>
      </c>
      <c r="D71" s="23">
        <v>0</v>
      </c>
      <c r="E71" s="23">
        <v>0</v>
      </c>
      <c r="F71" s="23">
        <v>0</v>
      </c>
      <c r="G71" s="23">
        <v>0</v>
      </c>
      <c r="H71" s="23" t="s">
        <v>93</v>
      </c>
    </row>
    <row r="72" spans="1:8" ht="15.75" customHeight="1" x14ac:dyDescent="0.2">
      <c r="A72" s="415" t="s">
        <v>716</v>
      </c>
      <c r="B72" s="416" t="s">
        <v>717</v>
      </c>
      <c r="C72" s="4" t="s">
        <v>705</v>
      </c>
      <c r="D72" s="23">
        <f>D73+D74+D75+D76</f>
        <v>67</v>
      </c>
      <c r="E72" s="23">
        <f>E73+E74+E75+E76</f>
        <v>100</v>
      </c>
      <c r="F72" s="23">
        <f>F73+F74+F75+F76</f>
        <v>4.4000000000000004</v>
      </c>
      <c r="G72" s="23">
        <f>G73+G74+G75+G76</f>
        <v>0</v>
      </c>
      <c r="H72" s="23">
        <f>F72/D72*100-100</f>
        <v>-93.432835820895519</v>
      </c>
    </row>
    <row r="73" spans="1:8" ht="31.5" x14ac:dyDescent="0.2">
      <c r="A73" s="415"/>
      <c r="B73" s="416"/>
      <c r="C73" s="4" t="s">
        <v>706</v>
      </c>
      <c r="D73" s="23">
        <v>67</v>
      </c>
      <c r="E73" s="23">
        <f>D73/D72*100</f>
        <v>100</v>
      </c>
      <c r="F73" s="23">
        <v>4.4000000000000004</v>
      </c>
      <c r="G73" s="23">
        <v>0</v>
      </c>
      <c r="H73" s="23">
        <f>F73/D73*100-100</f>
        <v>-93.432835820895519</v>
      </c>
    </row>
    <row r="74" spans="1:8" x14ac:dyDescent="0.2">
      <c r="A74" s="415"/>
      <c r="B74" s="416"/>
      <c r="C74" s="4" t="s">
        <v>707</v>
      </c>
      <c r="D74" s="23">
        <v>0</v>
      </c>
      <c r="E74" s="23">
        <v>0</v>
      </c>
      <c r="F74" s="23">
        <v>0</v>
      </c>
      <c r="G74" s="23">
        <v>0</v>
      </c>
      <c r="H74" s="23" t="s">
        <v>93</v>
      </c>
    </row>
    <row r="75" spans="1:8" x14ac:dyDescent="0.2">
      <c r="A75" s="415"/>
      <c r="B75" s="416"/>
      <c r="C75" s="4" t="s">
        <v>708</v>
      </c>
      <c r="D75" s="23">
        <v>0</v>
      </c>
      <c r="E75" s="23">
        <v>0</v>
      </c>
      <c r="F75" s="23">
        <v>0</v>
      </c>
      <c r="G75" s="23">
        <v>0</v>
      </c>
      <c r="H75" s="23" t="s">
        <v>93</v>
      </c>
    </row>
    <row r="76" spans="1:8" x14ac:dyDescent="0.2">
      <c r="A76" s="415"/>
      <c r="B76" s="416"/>
      <c r="C76" s="4" t="s">
        <v>709</v>
      </c>
      <c r="D76" s="23">
        <v>0</v>
      </c>
      <c r="E76" s="23">
        <v>0</v>
      </c>
      <c r="F76" s="23">
        <v>0</v>
      </c>
      <c r="G76" s="23">
        <v>0</v>
      </c>
      <c r="H76" s="23" t="s">
        <v>93</v>
      </c>
    </row>
    <row r="77" spans="1:8" ht="15.75" customHeight="1" x14ac:dyDescent="0.2">
      <c r="A77" s="426" t="s">
        <v>66</v>
      </c>
      <c r="B77" s="427" t="s">
        <v>718</v>
      </c>
      <c r="C77" s="47" t="s">
        <v>705</v>
      </c>
      <c r="D77" s="48">
        <f>D78+D80+D81</f>
        <v>5164</v>
      </c>
      <c r="E77" s="48">
        <f>E78+E79+E80+E81</f>
        <v>100</v>
      </c>
      <c r="F77" s="48">
        <f>F78+F79+F80+F81</f>
        <v>1272.5999999999999</v>
      </c>
      <c r="G77" s="48">
        <f>G78+G79+G80+G81</f>
        <v>100</v>
      </c>
      <c r="H77" s="48">
        <f>F77/D77*100-100</f>
        <v>-75.356312935708758</v>
      </c>
    </row>
    <row r="78" spans="1:8" ht="31.5" x14ac:dyDescent="0.2">
      <c r="A78" s="426"/>
      <c r="B78" s="427"/>
      <c r="C78" s="47" t="s">
        <v>706</v>
      </c>
      <c r="D78" s="48">
        <f>D83+D88</f>
        <v>1765</v>
      </c>
      <c r="E78" s="48">
        <f>D78/D77*100</f>
        <v>34.178931061192877</v>
      </c>
      <c r="F78" s="48">
        <f>F83+F88</f>
        <v>240.1</v>
      </c>
      <c r="G78" s="48">
        <f>F78/F77*100</f>
        <v>18.866886688668867</v>
      </c>
      <c r="H78" s="48">
        <f>F78/D78*100-100</f>
        <v>-86.396600566572232</v>
      </c>
    </row>
    <row r="79" spans="1:8" x14ac:dyDescent="0.2">
      <c r="A79" s="426"/>
      <c r="B79" s="427"/>
      <c r="C79" s="47" t="s">
        <v>707</v>
      </c>
      <c r="D79" s="48">
        <v>0</v>
      </c>
      <c r="E79" s="48">
        <v>0</v>
      </c>
      <c r="F79" s="48">
        <v>0</v>
      </c>
      <c r="G79" s="48">
        <v>0</v>
      </c>
      <c r="H79" s="48" t="s">
        <v>93</v>
      </c>
    </row>
    <row r="80" spans="1:8" x14ac:dyDescent="0.2">
      <c r="A80" s="426"/>
      <c r="B80" s="427"/>
      <c r="C80" s="47" t="s">
        <v>708</v>
      </c>
      <c r="D80" s="48">
        <f>D95</f>
        <v>1563</v>
      </c>
      <c r="E80" s="48">
        <f>D80/D77*100</f>
        <v>30.267234701781565</v>
      </c>
      <c r="F80" s="48">
        <f>F95</f>
        <v>791.8</v>
      </c>
      <c r="G80" s="48">
        <f>F80/F77*100</f>
        <v>62.219079050762218</v>
      </c>
      <c r="H80" s="48">
        <f>F80/D80*100-100</f>
        <v>-49.341010876519519</v>
      </c>
    </row>
    <row r="81" spans="1:8" x14ac:dyDescent="0.2">
      <c r="A81" s="426"/>
      <c r="B81" s="427"/>
      <c r="C81" s="47" t="s">
        <v>709</v>
      </c>
      <c r="D81" s="48">
        <f>D86+D91</f>
        <v>1836</v>
      </c>
      <c r="E81" s="48">
        <f>D81/D77*100</f>
        <v>35.553834237025562</v>
      </c>
      <c r="F81" s="48">
        <f>F86+F91</f>
        <v>240.7</v>
      </c>
      <c r="G81" s="48">
        <f>F81/F77*100</f>
        <v>18.914034260568915</v>
      </c>
      <c r="H81" s="48">
        <f>F81/D81*100-100</f>
        <v>-86.889978213507632</v>
      </c>
    </row>
    <row r="82" spans="1:8" ht="15.75" customHeight="1" x14ac:dyDescent="0.2">
      <c r="A82" s="415" t="s">
        <v>70</v>
      </c>
      <c r="B82" s="416" t="s">
        <v>719</v>
      </c>
      <c r="C82" s="4" t="s">
        <v>705</v>
      </c>
      <c r="D82" s="23">
        <f>D83+D84+D85+D86</f>
        <v>3576</v>
      </c>
      <c r="E82" s="23">
        <f>E83+E84+E85+E86</f>
        <v>100</v>
      </c>
      <c r="F82" s="23">
        <f>F83+F84+F85+F86</f>
        <v>480.79999999999995</v>
      </c>
      <c r="G82" s="23">
        <f>G83+G84+G85+G86</f>
        <v>100</v>
      </c>
      <c r="H82" s="23">
        <f>F82/D82*100-100</f>
        <v>-86.554809843400449</v>
      </c>
    </row>
    <row r="83" spans="1:8" ht="31.5" x14ac:dyDescent="0.2">
      <c r="A83" s="415"/>
      <c r="B83" s="416"/>
      <c r="C83" s="4" t="s">
        <v>706</v>
      </c>
      <c r="D83" s="23">
        <v>1740</v>
      </c>
      <c r="E83" s="23">
        <f>D83/D82*100</f>
        <v>48.65771812080537</v>
      </c>
      <c r="F83" s="23">
        <v>240.1</v>
      </c>
      <c r="G83" s="23">
        <f>F83/F82*100</f>
        <v>49.937603993344432</v>
      </c>
      <c r="H83" s="23">
        <f>F83/D83*100-100</f>
        <v>-86.201149425287355</v>
      </c>
    </row>
    <row r="84" spans="1:8" x14ac:dyDescent="0.2">
      <c r="A84" s="415"/>
      <c r="B84" s="416"/>
      <c r="C84" s="4" t="s">
        <v>707</v>
      </c>
      <c r="D84" s="23">
        <v>0</v>
      </c>
      <c r="E84" s="23">
        <v>0</v>
      </c>
      <c r="F84" s="23">
        <v>0</v>
      </c>
      <c r="G84" s="23">
        <v>0</v>
      </c>
      <c r="H84" s="23" t="s">
        <v>93</v>
      </c>
    </row>
    <row r="85" spans="1:8" x14ac:dyDescent="0.2">
      <c r="A85" s="415"/>
      <c r="B85" s="416"/>
      <c r="C85" s="4" t="s">
        <v>708</v>
      </c>
      <c r="D85" s="23">
        <v>0</v>
      </c>
      <c r="E85" s="23">
        <v>0</v>
      </c>
      <c r="F85" s="23">
        <v>0</v>
      </c>
      <c r="G85" s="23">
        <v>0</v>
      </c>
      <c r="H85" s="23" t="s">
        <v>93</v>
      </c>
    </row>
    <row r="86" spans="1:8" x14ac:dyDescent="0.2">
      <c r="A86" s="415"/>
      <c r="B86" s="416"/>
      <c r="C86" s="4" t="s">
        <v>709</v>
      </c>
      <c r="D86" s="23">
        <v>1836</v>
      </c>
      <c r="E86" s="23">
        <f>D86/D82*100</f>
        <v>51.34228187919463</v>
      </c>
      <c r="F86" s="23">
        <v>240.7</v>
      </c>
      <c r="G86" s="23">
        <f>F86/F82*100</f>
        <v>50.062396006655575</v>
      </c>
      <c r="H86" s="23">
        <f>F86/D86*100-100</f>
        <v>-86.889978213507632</v>
      </c>
    </row>
    <row r="87" spans="1:8" ht="15.75" customHeight="1" x14ac:dyDescent="0.2">
      <c r="A87" s="415" t="s">
        <v>74</v>
      </c>
      <c r="B87" s="416" t="s">
        <v>720</v>
      </c>
      <c r="C87" s="4" t="s">
        <v>705</v>
      </c>
      <c r="D87" s="23">
        <f>D88+D89+D90+D91</f>
        <v>25</v>
      </c>
      <c r="E87" s="23">
        <f>E88+E89+E90+E91</f>
        <v>100</v>
      </c>
      <c r="F87" s="23">
        <f>F88+F89+F90+F91</f>
        <v>0</v>
      </c>
      <c r="G87" s="23">
        <f>G88+G89+G90+G91</f>
        <v>0</v>
      </c>
      <c r="H87" s="23">
        <f>F87/D87*100-100</f>
        <v>-100</v>
      </c>
    </row>
    <row r="88" spans="1:8" ht="31.5" x14ac:dyDescent="0.2">
      <c r="A88" s="415"/>
      <c r="B88" s="416"/>
      <c r="C88" s="4" t="s">
        <v>706</v>
      </c>
      <c r="D88" s="23">
        <v>25</v>
      </c>
      <c r="E88" s="23">
        <f>D88/D87*100</f>
        <v>100</v>
      </c>
      <c r="F88" s="23">
        <v>0</v>
      </c>
      <c r="G88" s="23">
        <v>0</v>
      </c>
      <c r="H88" s="23">
        <f>F88/D88*100-100</f>
        <v>-100</v>
      </c>
    </row>
    <row r="89" spans="1:8" x14ac:dyDescent="0.2">
      <c r="A89" s="415"/>
      <c r="B89" s="416"/>
      <c r="C89" s="4" t="s">
        <v>707</v>
      </c>
      <c r="D89" s="23">
        <v>0</v>
      </c>
      <c r="E89" s="23">
        <v>0</v>
      </c>
      <c r="F89" s="23">
        <v>0</v>
      </c>
      <c r="G89" s="23">
        <v>0</v>
      </c>
      <c r="H89" s="23" t="s">
        <v>93</v>
      </c>
    </row>
    <row r="90" spans="1:8" x14ac:dyDescent="0.2">
      <c r="A90" s="415"/>
      <c r="B90" s="416"/>
      <c r="C90" s="4" t="s">
        <v>708</v>
      </c>
      <c r="D90" s="23">
        <v>0</v>
      </c>
      <c r="E90" s="23">
        <v>0</v>
      </c>
      <c r="F90" s="23">
        <v>0</v>
      </c>
      <c r="G90" s="23">
        <v>0</v>
      </c>
      <c r="H90" s="23" t="s">
        <v>93</v>
      </c>
    </row>
    <row r="91" spans="1:8" x14ac:dyDescent="0.2">
      <c r="A91" s="415"/>
      <c r="B91" s="416"/>
      <c r="C91" s="4" t="s">
        <v>709</v>
      </c>
      <c r="D91" s="23">
        <v>0</v>
      </c>
      <c r="E91" s="23">
        <v>0</v>
      </c>
      <c r="F91" s="23">
        <v>0</v>
      </c>
      <c r="G91" s="23">
        <v>0</v>
      </c>
      <c r="H91" s="23" t="s">
        <v>93</v>
      </c>
    </row>
    <row r="92" spans="1:8" ht="15.75" customHeight="1" x14ac:dyDescent="0.2">
      <c r="A92" s="415" t="s">
        <v>77</v>
      </c>
      <c r="B92" s="416" t="s">
        <v>721</v>
      </c>
      <c r="C92" s="4" t="s">
        <v>705</v>
      </c>
      <c r="D92" s="23">
        <f>D93+D94+D95+D96</f>
        <v>1563</v>
      </c>
      <c r="E92" s="23">
        <f>E93+E94+E95+E96</f>
        <v>100</v>
      </c>
      <c r="F92" s="23">
        <f>F93+F94+F95+F96</f>
        <v>791.8</v>
      </c>
      <c r="G92" s="23">
        <f>G93+G94+G95+G96</f>
        <v>100</v>
      </c>
      <c r="H92" s="23">
        <f>F92/D92*100-100</f>
        <v>-49.341010876519519</v>
      </c>
    </row>
    <row r="93" spans="1:8" ht="31.5" x14ac:dyDescent="0.2">
      <c r="A93" s="415"/>
      <c r="B93" s="416"/>
      <c r="C93" s="4" t="s">
        <v>706</v>
      </c>
      <c r="D93" s="23">
        <v>0</v>
      </c>
      <c r="E93" s="23">
        <v>0</v>
      </c>
      <c r="F93" s="23">
        <v>0</v>
      </c>
      <c r="G93" s="23">
        <v>0</v>
      </c>
      <c r="H93" s="23" t="s">
        <v>93</v>
      </c>
    </row>
    <row r="94" spans="1:8" x14ac:dyDescent="0.2">
      <c r="A94" s="415"/>
      <c r="B94" s="416"/>
      <c r="C94" s="4" t="s">
        <v>707</v>
      </c>
      <c r="D94" s="23">
        <v>0</v>
      </c>
      <c r="E94" s="23">
        <v>0</v>
      </c>
      <c r="F94" s="23">
        <v>0</v>
      </c>
      <c r="G94" s="23">
        <v>0</v>
      </c>
      <c r="H94" s="23" t="s">
        <v>93</v>
      </c>
    </row>
    <row r="95" spans="1:8" x14ac:dyDescent="0.2">
      <c r="A95" s="415"/>
      <c r="B95" s="416"/>
      <c r="C95" s="4" t="s">
        <v>708</v>
      </c>
      <c r="D95" s="23">
        <v>1563</v>
      </c>
      <c r="E95" s="23">
        <f>D95/D92*100</f>
        <v>100</v>
      </c>
      <c r="F95" s="23">
        <v>791.8</v>
      </c>
      <c r="G95" s="23">
        <f>F95/F92*100</f>
        <v>100</v>
      </c>
      <c r="H95" s="23">
        <f>F95/D95*100-100</f>
        <v>-49.341010876519519</v>
      </c>
    </row>
    <row r="96" spans="1:8" x14ac:dyDescent="0.2">
      <c r="A96" s="415"/>
      <c r="B96" s="416"/>
      <c r="C96" s="4" t="s">
        <v>709</v>
      </c>
      <c r="D96" s="23">
        <v>0</v>
      </c>
      <c r="E96" s="23">
        <v>0</v>
      </c>
      <c r="F96" s="23">
        <v>0</v>
      </c>
      <c r="G96" s="23">
        <v>0</v>
      </c>
      <c r="H96" s="23" t="s">
        <v>93</v>
      </c>
    </row>
    <row r="97" spans="1:8" ht="15.75" customHeight="1" x14ac:dyDescent="0.2">
      <c r="A97" s="426" t="s">
        <v>722</v>
      </c>
      <c r="B97" s="427" t="s">
        <v>81</v>
      </c>
      <c r="C97" s="47" t="s">
        <v>705</v>
      </c>
      <c r="D97" s="48">
        <f>D98</f>
        <v>11780</v>
      </c>
      <c r="E97" s="48">
        <f>E98+E99+E100+E101</f>
        <v>100</v>
      </c>
      <c r="F97" s="48">
        <f>F98+F99+F100+F101</f>
        <v>5093.0999999999995</v>
      </c>
      <c r="G97" s="48">
        <f>G98+G99+G100+G101</f>
        <v>100</v>
      </c>
      <c r="H97" s="48">
        <f>F97/D97*100-100</f>
        <v>-56.764855687606122</v>
      </c>
    </row>
    <row r="98" spans="1:8" ht="31.5" x14ac:dyDescent="0.2">
      <c r="A98" s="495"/>
      <c r="B98" s="427"/>
      <c r="C98" s="47" t="s">
        <v>706</v>
      </c>
      <c r="D98" s="48">
        <f>D103+D108+D113</f>
        <v>11780</v>
      </c>
      <c r="E98" s="48">
        <f>D98/D97*100</f>
        <v>100</v>
      </c>
      <c r="F98" s="48">
        <f>F103+F108+F113</f>
        <v>5093.0999999999995</v>
      </c>
      <c r="G98" s="48">
        <f>F98/F97*100</f>
        <v>100</v>
      </c>
      <c r="H98" s="48">
        <f>F98/D98*100-100</f>
        <v>-56.764855687606122</v>
      </c>
    </row>
    <row r="99" spans="1:8" x14ac:dyDescent="0.2">
      <c r="A99" s="495"/>
      <c r="B99" s="427"/>
      <c r="C99" s="47" t="s">
        <v>707</v>
      </c>
      <c r="D99" s="48">
        <v>0</v>
      </c>
      <c r="E99" s="48">
        <v>0</v>
      </c>
      <c r="F99" s="48">
        <v>0</v>
      </c>
      <c r="G99" s="48">
        <v>0</v>
      </c>
      <c r="H99" s="48" t="s">
        <v>93</v>
      </c>
    </row>
    <row r="100" spans="1:8" x14ac:dyDescent="0.2">
      <c r="A100" s="495"/>
      <c r="B100" s="427"/>
      <c r="C100" s="47" t="s">
        <v>708</v>
      </c>
      <c r="D100" s="48">
        <v>0</v>
      </c>
      <c r="E100" s="48">
        <v>0</v>
      </c>
      <c r="F100" s="48">
        <v>0</v>
      </c>
      <c r="G100" s="48">
        <v>0</v>
      </c>
      <c r="H100" s="48" t="s">
        <v>93</v>
      </c>
    </row>
    <row r="101" spans="1:8" x14ac:dyDescent="0.2">
      <c r="A101" s="495"/>
      <c r="B101" s="427"/>
      <c r="C101" s="47" t="s">
        <v>709</v>
      </c>
      <c r="D101" s="48">
        <v>0</v>
      </c>
      <c r="E101" s="48">
        <v>0</v>
      </c>
      <c r="F101" s="48">
        <v>0</v>
      </c>
      <c r="G101" s="48">
        <v>0</v>
      </c>
      <c r="H101" s="48" t="s">
        <v>93</v>
      </c>
    </row>
    <row r="102" spans="1:8" ht="29.25" customHeight="1" x14ac:dyDescent="0.2">
      <c r="A102" s="496" t="s">
        <v>83</v>
      </c>
      <c r="B102" s="416" t="s">
        <v>84</v>
      </c>
      <c r="C102" s="4" t="s">
        <v>705</v>
      </c>
      <c r="D102" s="23">
        <f>D103+D104+D105+D106</f>
        <v>9892</v>
      </c>
      <c r="E102" s="23">
        <f>E103+E104+E105+E106</f>
        <v>100</v>
      </c>
      <c r="F102" s="23">
        <f>F103+F104+F105+F106</f>
        <v>4348.3999999999996</v>
      </c>
      <c r="G102" s="23">
        <f>G103+G104+G105+G106</f>
        <v>100</v>
      </c>
      <c r="H102" s="23">
        <f>F102/D102*100-100</f>
        <v>-56.04124545086939</v>
      </c>
    </row>
    <row r="103" spans="1:8" ht="33" customHeight="1" x14ac:dyDescent="0.2">
      <c r="A103" s="496"/>
      <c r="B103" s="416"/>
      <c r="C103" s="4" t="s">
        <v>706</v>
      </c>
      <c r="D103" s="23">
        <v>9892</v>
      </c>
      <c r="E103" s="23">
        <f>D103/D102*100</f>
        <v>100</v>
      </c>
      <c r="F103" s="23">
        <v>4348.3999999999996</v>
      </c>
      <c r="G103" s="23">
        <f>F103/F102*100</f>
        <v>100</v>
      </c>
      <c r="H103" s="23">
        <f>F103/D103*100-100</f>
        <v>-56.04124545086939</v>
      </c>
    </row>
    <row r="104" spans="1:8" x14ac:dyDescent="0.2">
      <c r="A104" s="496"/>
      <c r="B104" s="416"/>
      <c r="C104" s="4" t="s">
        <v>707</v>
      </c>
      <c r="D104" s="23">
        <v>0</v>
      </c>
      <c r="E104" s="23">
        <v>0</v>
      </c>
      <c r="F104" s="23">
        <v>0</v>
      </c>
      <c r="G104" s="23">
        <v>0</v>
      </c>
      <c r="H104" s="23" t="s">
        <v>93</v>
      </c>
    </row>
    <row r="105" spans="1:8" x14ac:dyDescent="0.2">
      <c r="A105" s="496"/>
      <c r="B105" s="416"/>
      <c r="C105" s="4" t="s">
        <v>708</v>
      </c>
      <c r="D105" s="23">
        <v>0</v>
      </c>
      <c r="E105" s="23">
        <v>0</v>
      </c>
      <c r="F105" s="23">
        <v>0</v>
      </c>
      <c r="G105" s="23">
        <v>0</v>
      </c>
      <c r="H105" s="23" t="s">
        <v>93</v>
      </c>
    </row>
    <row r="106" spans="1:8" ht="27" customHeight="1" x14ac:dyDescent="0.2">
      <c r="A106" s="496"/>
      <c r="B106" s="416"/>
      <c r="C106" s="4" t="s">
        <v>709</v>
      </c>
      <c r="D106" s="23">
        <v>0</v>
      </c>
      <c r="E106" s="23">
        <v>0</v>
      </c>
      <c r="F106" s="23">
        <v>0</v>
      </c>
      <c r="G106" s="23">
        <v>0</v>
      </c>
      <c r="H106" s="23" t="s">
        <v>93</v>
      </c>
    </row>
    <row r="107" spans="1:8" ht="21.75" customHeight="1" x14ac:dyDescent="0.2">
      <c r="A107" s="496" t="s">
        <v>86</v>
      </c>
      <c r="B107" s="416" t="s">
        <v>87</v>
      </c>
      <c r="C107" s="4" t="s">
        <v>705</v>
      </c>
      <c r="D107" s="23">
        <f>D108+D109+D110+D111</f>
        <v>1588</v>
      </c>
      <c r="E107" s="23">
        <f>E108+E109+E110+E111</f>
        <v>100</v>
      </c>
      <c r="F107" s="23">
        <f>F108+F109+F110+F111</f>
        <v>744.7</v>
      </c>
      <c r="G107" s="23">
        <f>G108+G109+G110+G111</f>
        <v>100</v>
      </c>
      <c r="H107" s="23">
        <f>F107/D107*100-100</f>
        <v>-53.104534005037777</v>
      </c>
    </row>
    <row r="108" spans="1:8" ht="31.5" x14ac:dyDescent="0.2">
      <c r="A108" s="496"/>
      <c r="B108" s="416"/>
      <c r="C108" s="4" t="s">
        <v>706</v>
      </c>
      <c r="D108" s="23">
        <v>1588</v>
      </c>
      <c r="E108" s="23">
        <f>D108/D107*100</f>
        <v>100</v>
      </c>
      <c r="F108" s="23">
        <v>744.7</v>
      </c>
      <c r="G108" s="23">
        <f>F108/F107*100</f>
        <v>100</v>
      </c>
      <c r="H108" s="23">
        <f>F108/D108*100-100</f>
        <v>-53.104534005037777</v>
      </c>
    </row>
    <row r="109" spans="1:8" x14ac:dyDescent="0.2">
      <c r="A109" s="496"/>
      <c r="B109" s="416"/>
      <c r="C109" s="4" t="s">
        <v>707</v>
      </c>
      <c r="D109" s="23">
        <v>0</v>
      </c>
      <c r="E109" s="23">
        <v>0</v>
      </c>
      <c r="F109" s="23">
        <v>0</v>
      </c>
      <c r="G109" s="23">
        <v>0</v>
      </c>
      <c r="H109" s="23" t="s">
        <v>93</v>
      </c>
    </row>
    <row r="110" spans="1:8" x14ac:dyDescent="0.2">
      <c r="A110" s="496"/>
      <c r="B110" s="416"/>
      <c r="C110" s="4" t="s">
        <v>708</v>
      </c>
      <c r="D110" s="23">
        <v>0</v>
      </c>
      <c r="E110" s="23">
        <v>0</v>
      </c>
      <c r="F110" s="23">
        <v>0</v>
      </c>
      <c r="G110" s="23">
        <v>0</v>
      </c>
      <c r="H110" s="23" t="s">
        <v>93</v>
      </c>
    </row>
    <row r="111" spans="1:8" x14ac:dyDescent="0.2">
      <c r="A111" s="496"/>
      <c r="B111" s="416"/>
      <c r="C111" s="4" t="s">
        <v>709</v>
      </c>
      <c r="D111" s="23">
        <v>0</v>
      </c>
      <c r="E111" s="23">
        <v>0</v>
      </c>
      <c r="F111" s="23">
        <v>0</v>
      </c>
      <c r="G111" s="23">
        <v>0</v>
      </c>
      <c r="H111" s="23" t="s">
        <v>93</v>
      </c>
    </row>
    <row r="112" spans="1:8" x14ac:dyDescent="0.2">
      <c r="A112" s="496" t="s">
        <v>979</v>
      </c>
      <c r="B112" s="497" t="s">
        <v>1215</v>
      </c>
      <c r="C112" s="4" t="s">
        <v>705</v>
      </c>
      <c r="D112" s="23">
        <f>D113+D114+D115+D116</f>
        <v>300</v>
      </c>
      <c r="E112" s="23">
        <f>E113+E114+E115+E116</f>
        <v>100</v>
      </c>
      <c r="F112" s="23">
        <f>F113+F114+F115+F116</f>
        <v>0</v>
      </c>
      <c r="G112" s="23">
        <f>G113+G114+G115+G116</f>
        <v>0</v>
      </c>
      <c r="H112" s="23">
        <f>F112/D112*100-100</f>
        <v>-100</v>
      </c>
    </row>
    <row r="113" spans="1:8" ht="31.5" x14ac:dyDescent="0.2">
      <c r="A113" s="496"/>
      <c r="B113" s="498"/>
      <c r="C113" s="4" t="s">
        <v>706</v>
      </c>
      <c r="D113" s="23">
        <v>300</v>
      </c>
      <c r="E113" s="23">
        <f>D113/D112*100</f>
        <v>100</v>
      </c>
      <c r="F113" s="23">
        <v>0</v>
      </c>
      <c r="G113" s="23">
        <v>0</v>
      </c>
      <c r="H113" s="23">
        <f>F113/D113*100-100</f>
        <v>-100</v>
      </c>
    </row>
    <row r="114" spans="1:8" x14ac:dyDescent="0.2">
      <c r="A114" s="496"/>
      <c r="B114" s="498"/>
      <c r="C114" s="4" t="s">
        <v>707</v>
      </c>
      <c r="D114" s="23">
        <v>0</v>
      </c>
      <c r="E114" s="23">
        <v>0</v>
      </c>
      <c r="F114" s="23">
        <v>0</v>
      </c>
      <c r="G114" s="23">
        <v>0</v>
      </c>
      <c r="H114" s="23" t="s">
        <v>93</v>
      </c>
    </row>
    <row r="115" spans="1:8" x14ac:dyDescent="0.2">
      <c r="A115" s="496"/>
      <c r="B115" s="498"/>
      <c r="C115" s="4" t="s">
        <v>708</v>
      </c>
      <c r="D115" s="23">
        <v>0</v>
      </c>
      <c r="E115" s="23">
        <v>0</v>
      </c>
      <c r="F115" s="23">
        <v>0</v>
      </c>
      <c r="G115" s="23">
        <v>0</v>
      </c>
      <c r="H115" s="23" t="s">
        <v>93</v>
      </c>
    </row>
    <row r="116" spans="1:8" x14ac:dyDescent="0.2">
      <c r="A116" s="496"/>
      <c r="B116" s="499"/>
      <c r="C116" s="4" t="s">
        <v>709</v>
      </c>
      <c r="D116" s="23">
        <v>0</v>
      </c>
      <c r="E116" s="23">
        <v>0</v>
      </c>
      <c r="F116" s="23">
        <v>0</v>
      </c>
      <c r="G116" s="23">
        <v>0</v>
      </c>
      <c r="H116" s="23" t="s">
        <v>93</v>
      </c>
    </row>
    <row r="117" spans="1:8" ht="24.75" customHeight="1" x14ac:dyDescent="0.2">
      <c r="A117" s="492" t="s">
        <v>1212</v>
      </c>
      <c r="B117" s="428" t="s">
        <v>1214</v>
      </c>
      <c r="C117" s="47" t="s">
        <v>705</v>
      </c>
      <c r="D117" s="48">
        <f>D118+D119+D120+D121</f>
        <v>2000</v>
      </c>
      <c r="E117" s="48">
        <f t="shared" ref="E117:G117" si="1">E118+E119+E120+E121</f>
        <v>100</v>
      </c>
      <c r="F117" s="48">
        <f t="shared" si="1"/>
        <v>578</v>
      </c>
      <c r="G117" s="48">
        <f t="shared" si="1"/>
        <v>0</v>
      </c>
      <c r="H117" s="48">
        <f>F117/D117*100-100</f>
        <v>-71.099999999999994</v>
      </c>
    </row>
    <row r="118" spans="1:8" ht="31.5" x14ac:dyDescent="0.2">
      <c r="A118" s="493"/>
      <c r="B118" s="429"/>
      <c r="C118" s="47" t="s">
        <v>706</v>
      </c>
      <c r="D118" s="48">
        <f>D123</f>
        <v>2000</v>
      </c>
      <c r="E118" s="48">
        <f>D118/D117*100</f>
        <v>100</v>
      </c>
      <c r="F118" s="48">
        <f>F123</f>
        <v>578</v>
      </c>
      <c r="G118" s="48">
        <v>0</v>
      </c>
      <c r="H118" s="48">
        <f t="shared" ref="H118:H123" si="2">F118/D118*100-100</f>
        <v>-71.099999999999994</v>
      </c>
    </row>
    <row r="119" spans="1:8" ht="21" customHeight="1" x14ac:dyDescent="0.2">
      <c r="A119" s="493"/>
      <c r="B119" s="429"/>
      <c r="C119" s="47" t="s">
        <v>707</v>
      </c>
      <c r="D119" s="48">
        <v>0</v>
      </c>
      <c r="E119" s="48">
        <v>0</v>
      </c>
      <c r="F119" s="48">
        <v>0</v>
      </c>
      <c r="G119" s="48">
        <v>0</v>
      </c>
      <c r="H119" s="48" t="s">
        <v>93</v>
      </c>
    </row>
    <row r="120" spans="1:8" ht="18.75" customHeight="1" x14ac:dyDescent="0.2">
      <c r="A120" s="493"/>
      <c r="B120" s="429"/>
      <c r="C120" s="47" t="s">
        <v>708</v>
      </c>
      <c r="D120" s="48">
        <v>0</v>
      </c>
      <c r="E120" s="48">
        <v>0</v>
      </c>
      <c r="F120" s="48">
        <v>0</v>
      </c>
      <c r="G120" s="48">
        <v>0</v>
      </c>
      <c r="H120" s="48" t="s">
        <v>93</v>
      </c>
    </row>
    <row r="121" spans="1:8" ht="19.5" customHeight="1" x14ac:dyDescent="0.2">
      <c r="A121" s="494"/>
      <c r="B121" s="430"/>
      <c r="C121" s="47" t="s">
        <v>709</v>
      </c>
      <c r="D121" s="48">
        <v>0</v>
      </c>
      <c r="E121" s="48">
        <v>0</v>
      </c>
      <c r="F121" s="48">
        <v>0</v>
      </c>
      <c r="G121" s="48">
        <v>0</v>
      </c>
      <c r="H121" s="48" t="s">
        <v>93</v>
      </c>
    </row>
    <row r="122" spans="1:8" x14ac:dyDescent="0.2">
      <c r="A122" s="488" t="s">
        <v>1213</v>
      </c>
      <c r="B122" s="483" t="s">
        <v>1438</v>
      </c>
      <c r="C122" s="4" t="s">
        <v>705</v>
      </c>
      <c r="D122" s="23">
        <f>D123+D124+D125+D126</f>
        <v>2000</v>
      </c>
      <c r="E122" s="23">
        <f>E123+E124+E125+E126</f>
        <v>100</v>
      </c>
      <c r="F122" s="23">
        <f>F123+F124+F125+F126</f>
        <v>578</v>
      </c>
      <c r="G122" s="23">
        <f>G123+G124+G125+G126</f>
        <v>0</v>
      </c>
      <c r="H122" s="23">
        <f t="shared" si="2"/>
        <v>-71.099999999999994</v>
      </c>
    </row>
    <row r="123" spans="1:8" ht="31.5" x14ac:dyDescent="0.2">
      <c r="A123" s="489"/>
      <c r="B123" s="491"/>
      <c r="C123" s="4" t="s">
        <v>706</v>
      </c>
      <c r="D123" s="23">
        <v>2000</v>
      </c>
      <c r="E123" s="23">
        <f>D123/D122*100</f>
        <v>100</v>
      </c>
      <c r="F123" s="23">
        <v>578</v>
      </c>
      <c r="G123" s="23">
        <v>0</v>
      </c>
      <c r="H123" s="23">
        <f t="shared" si="2"/>
        <v>-71.099999999999994</v>
      </c>
    </row>
    <row r="124" spans="1:8" x14ac:dyDescent="0.2">
      <c r="A124" s="489"/>
      <c r="B124" s="491"/>
      <c r="C124" s="4" t="s">
        <v>707</v>
      </c>
      <c r="D124" s="23">
        <v>0</v>
      </c>
      <c r="E124" s="23">
        <v>0</v>
      </c>
      <c r="F124" s="23">
        <v>0</v>
      </c>
      <c r="G124" s="23">
        <v>0</v>
      </c>
      <c r="H124" s="23" t="s">
        <v>93</v>
      </c>
    </row>
    <row r="125" spans="1:8" x14ac:dyDescent="0.2">
      <c r="A125" s="489"/>
      <c r="B125" s="491"/>
      <c r="C125" s="4" t="s">
        <v>708</v>
      </c>
      <c r="D125" s="23">
        <v>0</v>
      </c>
      <c r="E125" s="23">
        <v>0</v>
      </c>
      <c r="F125" s="23">
        <v>0</v>
      </c>
      <c r="G125" s="23">
        <v>0</v>
      </c>
      <c r="H125" s="23" t="s">
        <v>93</v>
      </c>
    </row>
    <row r="126" spans="1:8" x14ac:dyDescent="0.2">
      <c r="A126" s="490"/>
      <c r="B126" s="491"/>
      <c r="C126" s="4" t="s">
        <v>709</v>
      </c>
      <c r="D126" s="23">
        <v>0</v>
      </c>
      <c r="E126" s="23">
        <v>0</v>
      </c>
      <c r="F126" s="23">
        <v>0</v>
      </c>
      <c r="G126" s="23">
        <v>0</v>
      </c>
      <c r="H126" s="23" t="s">
        <v>93</v>
      </c>
    </row>
    <row r="127" spans="1:8" s="9" customFormat="1" ht="29.25" customHeight="1" x14ac:dyDescent="0.2">
      <c r="A127" s="486">
        <v>2</v>
      </c>
      <c r="B127" s="487" t="s">
        <v>857</v>
      </c>
      <c r="C127" s="305" t="s">
        <v>705</v>
      </c>
      <c r="D127" s="304">
        <f>SUM(D128:D131)</f>
        <v>1641329</v>
      </c>
      <c r="E127" s="304">
        <f>SUM(E128:E131)</f>
        <v>99.999999999999986</v>
      </c>
      <c r="F127" s="304">
        <f>SUM(F128:F131)</f>
        <v>864119.1</v>
      </c>
      <c r="G127" s="304">
        <f>SUM(G128:G131)</f>
        <v>100.00000000000003</v>
      </c>
      <c r="H127" s="289">
        <f t="shared" ref="H127:H133" si="3">F127/D127*100-100</f>
        <v>-47.352474732366268</v>
      </c>
    </row>
    <row r="128" spans="1:8" s="9" customFormat="1" ht="39.75" customHeight="1" x14ac:dyDescent="0.2">
      <c r="A128" s="486"/>
      <c r="B128" s="487"/>
      <c r="C128" s="305" t="s">
        <v>706</v>
      </c>
      <c r="D128" s="304">
        <f>D133+D173+D243+D268+D283+D308+D338+D353</f>
        <v>658195</v>
      </c>
      <c r="E128" s="304">
        <f>D128/D127*100</f>
        <v>40.101344702981542</v>
      </c>
      <c r="F128" s="304">
        <f>F133+F173+F243+F268+F283+F308+F338+F353</f>
        <v>340645.10000000003</v>
      </c>
      <c r="G128" s="304">
        <f>F128/F127*100</f>
        <v>39.421082117036882</v>
      </c>
      <c r="H128" s="289">
        <f t="shared" si="3"/>
        <v>-48.245565523894882</v>
      </c>
    </row>
    <row r="129" spans="1:8" s="9" customFormat="1" ht="19.5" customHeight="1" x14ac:dyDescent="0.2">
      <c r="A129" s="486"/>
      <c r="B129" s="487"/>
      <c r="C129" s="305" t="s">
        <v>707</v>
      </c>
      <c r="D129" s="304">
        <f>D134+D174+D244+D269+D284+D309+D339+D354</f>
        <v>1307</v>
      </c>
      <c r="E129" s="304">
        <f>D129/D127*100</f>
        <v>7.9630592038524878E-2</v>
      </c>
      <c r="F129" s="304">
        <f>F134+F174+F244+F269+F284+F309+F339+F354</f>
        <v>0</v>
      </c>
      <c r="G129" s="304">
        <f>F129/F127*100</f>
        <v>0</v>
      </c>
      <c r="H129" s="289">
        <f t="shared" si="3"/>
        <v>-100</v>
      </c>
    </row>
    <row r="130" spans="1:8" s="9" customFormat="1" ht="19.5" customHeight="1" x14ac:dyDescent="0.2">
      <c r="A130" s="486"/>
      <c r="B130" s="487"/>
      <c r="C130" s="305" t="s">
        <v>708</v>
      </c>
      <c r="D130" s="304">
        <f>D135+D175+D245+D270+D285+D310+D340+D355</f>
        <v>852887</v>
      </c>
      <c r="E130" s="304">
        <f>D130/D127*100</f>
        <v>51.96319567862384</v>
      </c>
      <c r="F130" s="304">
        <f>F135+F175+F245+F270+F285+F310+F340+F355</f>
        <v>460521.8</v>
      </c>
      <c r="G130" s="304">
        <f>F130/F127*100</f>
        <v>53.293787858641252</v>
      </c>
      <c r="H130" s="289">
        <f t="shared" si="3"/>
        <v>-46.004359311374188</v>
      </c>
    </row>
    <row r="131" spans="1:8" s="9" customFormat="1" ht="19.5" customHeight="1" x14ac:dyDescent="0.2">
      <c r="A131" s="486"/>
      <c r="B131" s="487"/>
      <c r="C131" s="305" t="s">
        <v>709</v>
      </c>
      <c r="D131" s="304">
        <f>D136+D176+D246+D271+D286+D311+D341+D356</f>
        <v>128940</v>
      </c>
      <c r="E131" s="304">
        <f>D131/D127*100</f>
        <v>7.8558290263560817</v>
      </c>
      <c r="F131" s="304">
        <f>F136+F176+F246+F271+F286+F311+F341+F356-0.1</f>
        <v>62952.200000000004</v>
      </c>
      <c r="G131" s="304">
        <f>F131/F127*100</f>
        <v>7.2851300243218802</v>
      </c>
      <c r="H131" s="289">
        <f t="shared" si="3"/>
        <v>-51.177136652706686</v>
      </c>
    </row>
    <row r="132" spans="1:8" x14ac:dyDescent="0.2">
      <c r="A132" s="339" t="s">
        <v>91</v>
      </c>
      <c r="B132" s="427" t="s">
        <v>1218</v>
      </c>
      <c r="C132" s="49" t="s">
        <v>705</v>
      </c>
      <c r="D132" s="119">
        <f>D133+D134+D135+D136</f>
        <v>562567</v>
      </c>
      <c r="E132" s="119">
        <f>SUM(E133:E136)</f>
        <v>100.00000000000001</v>
      </c>
      <c r="F132" s="119">
        <f>F133+F134+F135+F136</f>
        <v>272305.09999999998</v>
      </c>
      <c r="G132" s="119">
        <f>SUM(G133:G136)</f>
        <v>100</v>
      </c>
      <c r="H132" s="80">
        <f t="shared" si="3"/>
        <v>-51.595969902251646</v>
      </c>
    </row>
    <row r="133" spans="1:8" ht="31.5" x14ac:dyDescent="0.2">
      <c r="A133" s="339"/>
      <c r="B133" s="427"/>
      <c r="C133" s="49" t="s">
        <v>706</v>
      </c>
      <c r="D133" s="48">
        <f>D138+D143+D148+D163</f>
        <v>246342</v>
      </c>
      <c r="E133" s="119">
        <f>D133/D132*100</f>
        <v>43.788917586705232</v>
      </c>
      <c r="F133" s="48">
        <f>F138+F143+F148+F163</f>
        <v>116532.9</v>
      </c>
      <c r="G133" s="119">
        <f>F133/F132*100</f>
        <v>42.79497519510285</v>
      </c>
      <c r="H133" s="80">
        <f t="shared" si="3"/>
        <v>-52.694668387851038</v>
      </c>
    </row>
    <row r="134" spans="1:8" x14ac:dyDescent="0.2">
      <c r="A134" s="339"/>
      <c r="B134" s="427"/>
      <c r="C134" s="49" t="s">
        <v>707</v>
      </c>
      <c r="D134" s="48">
        <f>D139+D144+D149+D164</f>
        <v>0</v>
      </c>
      <c r="E134" s="119">
        <v>0</v>
      </c>
      <c r="F134" s="48">
        <f>F139+F144+F149+F164</f>
        <v>0</v>
      </c>
      <c r="G134" s="119">
        <f>F134/F133*100</f>
        <v>0</v>
      </c>
      <c r="H134" s="80">
        <v>0</v>
      </c>
    </row>
    <row r="135" spans="1:8" x14ac:dyDescent="0.2">
      <c r="A135" s="339"/>
      <c r="B135" s="427"/>
      <c r="C135" s="49" t="s">
        <v>708</v>
      </c>
      <c r="D135" s="48">
        <f>D140+D145+D150+D165</f>
        <v>238518</v>
      </c>
      <c r="E135" s="119">
        <f>D135/D132*100</f>
        <v>42.398149909255253</v>
      </c>
      <c r="F135" s="48">
        <f>F140+F145+F150+F165</f>
        <v>119134.79999999999</v>
      </c>
      <c r="G135" s="119">
        <f>F135/F132*100</f>
        <v>43.750484291333507</v>
      </c>
      <c r="H135" s="80">
        <f>F135/D135*100-100</f>
        <v>-50.052071541770438</v>
      </c>
    </row>
    <row r="136" spans="1:8" x14ac:dyDescent="0.2">
      <c r="A136" s="339"/>
      <c r="B136" s="427"/>
      <c r="C136" s="49" t="s">
        <v>709</v>
      </c>
      <c r="D136" s="48">
        <f>D141+D146+D151+D166</f>
        <v>77707</v>
      </c>
      <c r="E136" s="119">
        <f>D136/D132*100</f>
        <v>13.812932504039518</v>
      </c>
      <c r="F136" s="48">
        <f>F141+F146+F151+F166</f>
        <v>36637.4</v>
      </c>
      <c r="G136" s="119">
        <f>F136/F132*100</f>
        <v>13.454540513563648</v>
      </c>
      <c r="H136" s="80">
        <f>F136/D136*100-100</f>
        <v>-52.851866627202185</v>
      </c>
    </row>
    <row r="137" spans="1:8" ht="15" customHeight="1" x14ac:dyDescent="0.2">
      <c r="A137" s="479" t="s">
        <v>862</v>
      </c>
      <c r="B137" s="405" t="s">
        <v>1219</v>
      </c>
      <c r="C137" s="20" t="s">
        <v>705</v>
      </c>
      <c r="D137" s="81">
        <f>D138+D139+D140+D141</f>
        <v>237616</v>
      </c>
      <c r="E137" s="121">
        <f>SUM(E138:E141)</f>
        <v>100</v>
      </c>
      <c r="F137" s="81">
        <f>F138+F139+F140+F141</f>
        <v>118906.4</v>
      </c>
      <c r="G137" s="121">
        <f>SUM(G138:G141)</f>
        <v>100</v>
      </c>
      <c r="H137" s="82">
        <f>F137/D137*100-100</f>
        <v>-49.958588647229142</v>
      </c>
    </row>
    <row r="138" spans="1:8" ht="30.75" customHeight="1" x14ac:dyDescent="0.2">
      <c r="A138" s="479"/>
      <c r="B138" s="405"/>
      <c r="C138" s="20" t="s">
        <v>706</v>
      </c>
      <c r="D138" s="22">
        <v>0</v>
      </c>
      <c r="E138" s="121">
        <v>0</v>
      </c>
      <c r="F138" s="22">
        <v>0</v>
      </c>
      <c r="G138" s="121">
        <v>0</v>
      </c>
      <c r="H138" s="82" t="s">
        <v>93</v>
      </c>
    </row>
    <row r="139" spans="1:8" ht="18.75" customHeight="1" x14ac:dyDescent="0.2">
      <c r="A139" s="479"/>
      <c r="B139" s="405"/>
      <c r="C139" s="20" t="s">
        <v>707</v>
      </c>
      <c r="D139" s="22">
        <v>0</v>
      </c>
      <c r="E139" s="121">
        <v>0</v>
      </c>
      <c r="F139" s="22">
        <v>0</v>
      </c>
      <c r="G139" s="121">
        <v>0</v>
      </c>
      <c r="H139" s="82" t="s">
        <v>93</v>
      </c>
    </row>
    <row r="140" spans="1:8" ht="21" customHeight="1" x14ac:dyDescent="0.2">
      <c r="A140" s="479"/>
      <c r="B140" s="405"/>
      <c r="C140" s="20" t="s">
        <v>708</v>
      </c>
      <c r="D140" s="23">
        <v>237616</v>
      </c>
      <c r="E140" s="121">
        <f>D140/D137*100</f>
        <v>100</v>
      </c>
      <c r="F140" s="23">
        <v>118906.4</v>
      </c>
      <c r="G140" s="121">
        <f>F140/F137*100</f>
        <v>100</v>
      </c>
      <c r="H140" s="82">
        <f>F140/D140*100-100</f>
        <v>-49.958588647229142</v>
      </c>
    </row>
    <row r="141" spans="1:8" ht="23.25" customHeight="1" x14ac:dyDescent="0.2">
      <c r="A141" s="479"/>
      <c r="B141" s="405"/>
      <c r="C141" s="20" t="s">
        <v>709</v>
      </c>
      <c r="D141" s="22">
        <v>0</v>
      </c>
      <c r="E141" s="121">
        <v>0</v>
      </c>
      <c r="F141" s="22">
        <v>0</v>
      </c>
      <c r="G141" s="150">
        <v>0</v>
      </c>
      <c r="H141" s="82" t="s">
        <v>93</v>
      </c>
    </row>
    <row r="142" spans="1:8" ht="33.75" customHeight="1" x14ac:dyDescent="0.2">
      <c r="A142" s="479" t="s">
        <v>863</v>
      </c>
      <c r="B142" s="405" t="s">
        <v>1220</v>
      </c>
      <c r="C142" s="20" t="s">
        <v>705</v>
      </c>
      <c r="D142" s="23">
        <f>D143+D144+D145+D146</f>
        <v>318037</v>
      </c>
      <c r="E142" s="121">
        <f>SUM(E143:E146)</f>
        <v>100</v>
      </c>
      <c r="F142" s="23">
        <f>F143+F144+F145+F146</f>
        <v>151123</v>
      </c>
      <c r="G142" s="121">
        <f>SUM(G143:G146)</f>
        <v>100</v>
      </c>
      <c r="H142" s="82">
        <f>F142/D142*100-100</f>
        <v>-52.482572782412106</v>
      </c>
    </row>
    <row r="143" spans="1:8" ht="30.75" customHeight="1" x14ac:dyDescent="0.2">
      <c r="A143" s="479"/>
      <c r="B143" s="405"/>
      <c r="C143" s="20" t="s">
        <v>706</v>
      </c>
      <c r="D143" s="23">
        <v>240330</v>
      </c>
      <c r="E143" s="121">
        <f>D143/D142*100</f>
        <v>75.566679348629251</v>
      </c>
      <c r="F143" s="23">
        <v>114485.6</v>
      </c>
      <c r="G143" s="121">
        <f>F143/F142*100</f>
        <v>75.756569152279937</v>
      </c>
      <c r="H143" s="82">
        <f>F143/D143*100-100</f>
        <v>-52.363167311613196</v>
      </c>
    </row>
    <row r="144" spans="1:8" ht="25.5" customHeight="1" x14ac:dyDescent="0.2">
      <c r="A144" s="479"/>
      <c r="B144" s="405"/>
      <c r="C144" s="20" t="s">
        <v>707</v>
      </c>
      <c r="D144" s="22">
        <v>0</v>
      </c>
      <c r="E144" s="121">
        <v>0</v>
      </c>
      <c r="F144" s="22">
        <v>0</v>
      </c>
      <c r="G144" s="22">
        <v>0</v>
      </c>
      <c r="H144" s="82" t="s">
        <v>93</v>
      </c>
    </row>
    <row r="145" spans="1:8" ht="27" customHeight="1" x14ac:dyDescent="0.2">
      <c r="A145" s="479"/>
      <c r="B145" s="405"/>
      <c r="C145" s="20" t="s">
        <v>708</v>
      </c>
      <c r="D145" s="22">
        <v>0</v>
      </c>
      <c r="E145" s="121">
        <v>0</v>
      </c>
      <c r="F145" s="22">
        <v>0</v>
      </c>
      <c r="G145" s="22">
        <v>0</v>
      </c>
      <c r="H145" s="82" t="s">
        <v>93</v>
      </c>
    </row>
    <row r="146" spans="1:8" ht="27.75" customHeight="1" x14ac:dyDescent="0.2">
      <c r="A146" s="479"/>
      <c r="B146" s="405"/>
      <c r="C146" s="20" t="s">
        <v>709</v>
      </c>
      <c r="D146" s="23">
        <v>77707</v>
      </c>
      <c r="E146" s="121">
        <f>D146/D142*100</f>
        <v>24.433320651370753</v>
      </c>
      <c r="F146" s="23">
        <v>36637.4</v>
      </c>
      <c r="G146" s="121">
        <f>F146/F142*100</f>
        <v>24.24343084772007</v>
      </c>
      <c r="H146" s="82">
        <f>F146/D146*100-100</f>
        <v>-52.851866627202185</v>
      </c>
    </row>
    <row r="147" spans="1:8" ht="22.5" customHeight="1" x14ac:dyDescent="0.2">
      <c r="A147" s="479" t="s">
        <v>864</v>
      </c>
      <c r="B147" s="405" t="s">
        <v>1221</v>
      </c>
      <c r="C147" s="20" t="s">
        <v>705</v>
      </c>
      <c r="D147" s="23">
        <f>D148+D149+D150+D151</f>
        <v>5110</v>
      </c>
      <c r="E147" s="121">
        <f>SUM(E148:E151)</f>
        <v>100</v>
      </c>
      <c r="F147" s="23">
        <f>F148+F149+F150+F151</f>
        <v>1818.9</v>
      </c>
      <c r="G147" s="121">
        <f>SUM(G148:G151)</f>
        <v>100</v>
      </c>
      <c r="H147" s="82">
        <f>F147/D147*100-100</f>
        <v>-64.405088062622298</v>
      </c>
    </row>
    <row r="148" spans="1:8" ht="33" customHeight="1" x14ac:dyDescent="0.2">
      <c r="A148" s="479"/>
      <c r="B148" s="405"/>
      <c r="C148" s="20" t="s">
        <v>706</v>
      </c>
      <c r="D148" s="23">
        <v>5110</v>
      </c>
      <c r="E148" s="121">
        <f>D148/D147*100</f>
        <v>100</v>
      </c>
      <c r="F148" s="23">
        <v>1818.9</v>
      </c>
      <c r="G148" s="121">
        <f>F148/F147*100</f>
        <v>100</v>
      </c>
      <c r="H148" s="82">
        <f>F148/D148*100-100</f>
        <v>-64.405088062622298</v>
      </c>
    </row>
    <row r="149" spans="1:8" ht="20.25" customHeight="1" x14ac:dyDescent="0.2">
      <c r="A149" s="479"/>
      <c r="B149" s="405"/>
      <c r="C149" s="20" t="s">
        <v>707</v>
      </c>
      <c r="D149" s="23">
        <v>0</v>
      </c>
      <c r="E149" s="22">
        <v>0</v>
      </c>
      <c r="F149" s="23">
        <v>0</v>
      </c>
      <c r="G149" s="22">
        <v>0</v>
      </c>
      <c r="H149" s="82" t="s">
        <v>93</v>
      </c>
    </row>
    <row r="150" spans="1:8" x14ac:dyDescent="0.2">
      <c r="A150" s="479"/>
      <c r="B150" s="405"/>
      <c r="C150" s="20" t="s">
        <v>708</v>
      </c>
      <c r="D150" s="23">
        <v>0</v>
      </c>
      <c r="E150" s="22">
        <v>0</v>
      </c>
      <c r="F150" s="23">
        <v>0</v>
      </c>
      <c r="G150" s="22">
        <v>0</v>
      </c>
      <c r="H150" s="82" t="s">
        <v>93</v>
      </c>
    </row>
    <row r="151" spans="1:8" x14ac:dyDescent="0.2">
      <c r="A151" s="479"/>
      <c r="B151" s="405"/>
      <c r="C151" s="20" t="s">
        <v>709</v>
      </c>
      <c r="D151" s="23">
        <v>0</v>
      </c>
      <c r="E151" s="22">
        <v>0</v>
      </c>
      <c r="F151" s="23">
        <v>0</v>
      </c>
      <c r="G151" s="22">
        <v>0</v>
      </c>
      <c r="H151" s="82" t="s">
        <v>93</v>
      </c>
    </row>
    <row r="152" spans="1:8" x14ac:dyDescent="0.2">
      <c r="A152" s="402" t="s">
        <v>1222</v>
      </c>
      <c r="B152" s="483" t="s">
        <v>1224</v>
      </c>
      <c r="C152" s="20" t="s">
        <v>705</v>
      </c>
      <c r="D152" s="23">
        <f>D153+D154+D155+D156</f>
        <v>5110</v>
      </c>
      <c r="E152" s="23">
        <f t="shared" ref="E152:G152" si="4">E153+E154+E155+E156</f>
        <v>100</v>
      </c>
      <c r="F152" s="23">
        <f t="shared" si="4"/>
        <v>1818.9</v>
      </c>
      <c r="G152" s="23">
        <f t="shared" si="4"/>
        <v>100</v>
      </c>
      <c r="H152" s="82">
        <f>F152/D152*100-100</f>
        <v>-64.405088062622298</v>
      </c>
    </row>
    <row r="153" spans="1:8" ht="31.5" x14ac:dyDescent="0.2">
      <c r="A153" s="403"/>
      <c r="B153" s="483"/>
      <c r="C153" s="20" t="s">
        <v>706</v>
      </c>
      <c r="D153" s="23">
        <v>5110</v>
      </c>
      <c r="E153" s="121">
        <f>D153/D152*100</f>
        <v>100</v>
      </c>
      <c r="F153" s="23">
        <v>1818.9</v>
      </c>
      <c r="G153" s="22">
        <f>F153/F152*100</f>
        <v>100</v>
      </c>
      <c r="H153" s="82">
        <f t="shared" ref="H153:H158" si="5">F153/D153*100-100</f>
        <v>-64.405088062622298</v>
      </c>
    </row>
    <row r="154" spans="1:8" x14ac:dyDescent="0.2">
      <c r="A154" s="403"/>
      <c r="B154" s="483"/>
      <c r="C154" s="20" t="s">
        <v>707</v>
      </c>
      <c r="D154" s="22">
        <v>0</v>
      </c>
      <c r="E154" s="22">
        <v>0</v>
      </c>
      <c r="F154" s="22">
        <v>0</v>
      </c>
      <c r="G154" s="22">
        <v>0</v>
      </c>
      <c r="H154" s="82" t="s">
        <v>93</v>
      </c>
    </row>
    <row r="155" spans="1:8" x14ac:dyDescent="0.2">
      <c r="A155" s="403"/>
      <c r="B155" s="483"/>
      <c r="C155" s="20" t="s">
        <v>708</v>
      </c>
      <c r="D155" s="22">
        <v>0</v>
      </c>
      <c r="E155" s="22">
        <v>0</v>
      </c>
      <c r="F155" s="22">
        <v>0</v>
      </c>
      <c r="G155" s="22">
        <v>0</v>
      </c>
      <c r="H155" s="82" t="s">
        <v>93</v>
      </c>
    </row>
    <row r="156" spans="1:8" x14ac:dyDescent="0.2">
      <c r="A156" s="404"/>
      <c r="B156" s="483"/>
      <c r="C156" s="20" t="s">
        <v>709</v>
      </c>
      <c r="D156" s="22">
        <v>0</v>
      </c>
      <c r="E156" s="22">
        <v>0</v>
      </c>
      <c r="F156" s="22">
        <v>0</v>
      </c>
      <c r="G156" s="22">
        <v>0</v>
      </c>
      <c r="H156" s="82" t="s">
        <v>93</v>
      </c>
    </row>
    <row r="157" spans="1:8" hidden="1" x14ac:dyDescent="0.2">
      <c r="A157" s="402" t="s">
        <v>1223</v>
      </c>
      <c r="B157" s="483" t="s">
        <v>1225</v>
      </c>
      <c r="C157" s="20" t="s">
        <v>705</v>
      </c>
      <c r="D157" s="23">
        <f>D158+D159+D160+D161</f>
        <v>0</v>
      </c>
      <c r="E157" s="23" t="e">
        <f t="shared" ref="E157" si="6">E158+E159+E160+E161</f>
        <v>#DIV/0!</v>
      </c>
      <c r="F157" s="23">
        <f>F158+F159+F160+F161</f>
        <v>0</v>
      </c>
      <c r="G157" s="23" t="e">
        <f t="shared" ref="G157" si="7">G158+G159+G160+G161</f>
        <v>#DIV/0!</v>
      </c>
      <c r="H157" s="82" t="e">
        <f t="shared" si="5"/>
        <v>#DIV/0!</v>
      </c>
    </row>
    <row r="158" spans="1:8" ht="31.5" hidden="1" x14ac:dyDescent="0.2">
      <c r="A158" s="403"/>
      <c r="B158" s="483"/>
      <c r="C158" s="20" t="s">
        <v>706</v>
      </c>
      <c r="D158" s="23"/>
      <c r="E158" s="22" t="e">
        <f>D158/D157*100</f>
        <v>#DIV/0!</v>
      </c>
      <c r="F158" s="23"/>
      <c r="G158" s="22" t="e">
        <f>F158/F157*100</f>
        <v>#DIV/0!</v>
      </c>
      <c r="H158" s="82" t="e">
        <f t="shared" si="5"/>
        <v>#DIV/0!</v>
      </c>
    </row>
    <row r="159" spans="1:8" hidden="1" x14ac:dyDescent="0.2">
      <c r="A159" s="403"/>
      <c r="B159" s="483"/>
      <c r="C159" s="20" t="s">
        <v>707</v>
      </c>
      <c r="D159" s="22"/>
      <c r="E159" s="22">
        <v>0</v>
      </c>
      <c r="F159" s="22"/>
      <c r="G159" s="22">
        <v>0</v>
      </c>
      <c r="H159" s="82" t="s">
        <v>93</v>
      </c>
    </row>
    <row r="160" spans="1:8" hidden="1" x14ac:dyDescent="0.2">
      <c r="A160" s="403"/>
      <c r="B160" s="483"/>
      <c r="C160" s="20" t="s">
        <v>708</v>
      </c>
      <c r="D160" s="22"/>
      <c r="E160" s="22">
        <v>0</v>
      </c>
      <c r="F160" s="22"/>
      <c r="G160" s="22">
        <v>0</v>
      </c>
      <c r="H160" s="82" t="s">
        <v>93</v>
      </c>
    </row>
    <row r="161" spans="1:10" hidden="1" x14ac:dyDescent="0.2">
      <c r="A161" s="404"/>
      <c r="B161" s="483"/>
      <c r="C161" s="20" t="s">
        <v>709</v>
      </c>
      <c r="D161" s="22"/>
      <c r="E161" s="22">
        <v>0</v>
      </c>
      <c r="F161" s="22"/>
      <c r="G161" s="22">
        <v>0</v>
      </c>
      <c r="H161" s="82" t="s">
        <v>93</v>
      </c>
    </row>
    <row r="162" spans="1:10" s="9" customFormat="1" ht="15" customHeight="1" x14ac:dyDescent="0.2">
      <c r="A162" s="479" t="s">
        <v>865</v>
      </c>
      <c r="B162" s="405" t="s">
        <v>1228</v>
      </c>
      <c r="C162" s="20" t="s">
        <v>705</v>
      </c>
      <c r="D162" s="23">
        <f>D163+D164+D165+D166</f>
        <v>1804</v>
      </c>
      <c r="E162" s="121">
        <f>SUM(E163:E166)</f>
        <v>100</v>
      </c>
      <c r="F162" s="23">
        <f>F163+F164+F165+F166</f>
        <v>456.8</v>
      </c>
      <c r="G162" s="121">
        <f>SUM(G163:G166)</f>
        <v>100</v>
      </c>
      <c r="H162" s="82">
        <f>F162/D162*100-100</f>
        <v>-74.678492239467843</v>
      </c>
    </row>
    <row r="163" spans="1:10" s="9" customFormat="1" ht="31.5" customHeight="1" x14ac:dyDescent="0.2">
      <c r="A163" s="479"/>
      <c r="B163" s="405"/>
      <c r="C163" s="20" t="s">
        <v>706</v>
      </c>
      <c r="D163" s="23">
        <v>902</v>
      </c>
      <c r="E163" s="121">
        <f>D163/D162*100</f>
        <v>50</v>
      </c>
      <c r="F163" s="23">
        <v>228.4</v>
      </c>
      <c r="G163" s="121">
        <f>F163/F162*100</f>
        <v>50</v>
      </c>
      <c r="H163" s="82">
        <f>F163/D163*100-100</f>
        <v>-74.678492239467843</v>
      </c>
    </row>
    <row r="164" spans="1:10" s="9" customFormat="1" ht="15" customHeight="1" x14ac:dyDescent="0.2">
      <c r="A164" s="479"/>
      <c r="B164" s="405"/>
      <c r="C164" s="20" t="s">
        <v>707</v>
      </c>
      <c r="D164" s="22">
        <v>0</v>
      </c>
      <c r="E164" s="22">
        <v>0</v>
      </c>
      <c r="F164" s="22">
        <v>0</v>
      </c>
      <c r="G164" s="22">
        <v>0</v>
      </c>
      <c r="H164" s="82" t="s">
        <v>93</v>
      </c>
    </row>
    <row r="165" spans="1:10" s="9" customFormat="1" ht="15" customHeight="1" x14ac:dyDescent="0.2">
      <c r="A165" s="479"/>
      <c r="B165" s="405"/>
      <c r="C165" s="20" t="s">
        <v>708</v>
      </c>
      <c r="D165" s="23">
        <v>902</v>
      </c>
      <c r="E165" s="121">
        <f>D165/D162*100</f>
        <v>50</v>
      </c>
      <c r="F165" s="23">
        <v>228.4</v>
      </c>
      <c r="G165" s="121">
        <f>F165/F162*100</f>
        <v>50</v>
      </c>
      <c r="H165" s="82">
        <f>F165/D165*100-100</f>
        <v>-74.678492239467843</v>
      </c>
    </row>
    <row r="166" spans="1:10" s="9" customFormat="1" ht="15" customHeight="1" x14ac:dyDescent="0.2">
      <c r="A166" s="479"/>
      <c r="B166" s="405"/>
      <c r="C166" s="20" t="s">
        <v>709</v>
      </c>
      <c r="D166" s="22">
        <v>0</v>
      </c>
      <c r="E166" s="22">
        <v>0</v>
      </c>
      <c r="F166" s="22">
        <v>0</v>
      </c>
      <c r="G166" s="22">
        <v>0</v>
      </c>
      <c r="H166" s="82" t="s">
        <v>93</v>
      </c>
    </row>
    <row r="167" spans="1:10" ht="18.75" hidden="1" customHeight="1" x14ac:dyDescent="0.2">
      <c r="A167" s="479" t="s">
        <v>867</v>
      </c>
      <c r="B167" s="405" t="s">
        <v>858</v>
      </c>
      <c r="C167" s="20" t="s">
        <v>705</v>
      </c>
      <c r="D167" s="22">
        <f>SUM(D168:D171)</f>
        <v>0</v>
      </c>
      <c r="E167" s="121">
        <v>0</v>
      </c>
      <c r="F167" s="22">
        <f>SUM(F168:F171)</f>
        <v>0</v>
      </c>
      <c r="G167" s="121">
        <v>0</v>
      </c>
      <c r="H167" s="82" t="s">
        <v>93</v>
      </c>
    </row>
    <row r="168" spans="1:10" ht="34.5" hidden="1" customHeight="1" x14ac:dyDescent="0.2">
      <c r="A168" s="479"/>
      <c r="B168" s="405"/>
      <c r="C168" s="20" t="s">
        <v>706</v>
      </c>
      <c r="D168" s="22">
        <v>0</v>
      </c>
      <c r="E168" s="121">
        <f>D168/D165*100</f>
        <v>0</v>
      </c>
      <c r="F168" s="22">
        <v>0</v>
      </c>
      <c r="G168" s="121">
        <f>F168/F165*100</f>
        <v>0</v>
      </c>
      <c r="H168" s="82" t="s">
        <v>93</v>
      </c>
    </row>
    <row r="169" spans="1:10" ht="21" hidden="1" customHeight="1" x14ac:dyDescent="0.2">
      <c r="A169" s="479"/>
      <c r="B169" s="405"/>
      <c r="C169" s="20" t="s">
        <v>707</v>
      </c>
      <c r="D169" s="22">
        <v>0</v>
      </c>
      <c r="E169" s="121">
        <v>0</v>
      </c>
      <c r="F169" s="22">
        <v>0</v>
      </c>
      <c r="G169" s="121">
        <v>0</v>
      </c>
      <c r="H169" s="82" t="s">
        <v>93</v>
      </c>
    </row>
    <row r="170" spans="1:10" hidden="1" x14ac:dyDescent="0.2">
      <c r="A170" s="479"/>
      <c r="B170" s="405"/>
      <c r="C170" s="20" t="s">
        <v>708</v>
      </c>
      <c r="D170" s="22">
        <v>0</v>
      </c>
      <c r="E170" s="121">
        <v>0</v>
      </c>
      <c r="F170" s="22">
        <v>0</v>
      </c>
      <c r="G170" s="121">
        <v>0</v>
      </c>
      <c r="H170" s="82" t="s">
        <v>93</v>
      </c>
    </row>
    <row r="171" spans="1:10" hidden="1" x14ac:dyDescent="0.2">
      <c r="A171" s="479"/>
      <c r="B171" s="405"/>
      <c r="C171" s="20" t="s">
        <v>709</v>
      </c>
      <c r="D171" s="22">
        <v>0</v>
      </c>
      <c r="E171" s="121">
        <v>0</v>
      </c>
      <c r="F171" s="22">
        <v>0</v>
      </c>
      <c r="G171" s="121">
        <v>0</v>
      </c>
      <c r="H171" s="82" t="s">
        <v>93</v>
      </c>
    </row>
    <row r="172" spans="1:10" ht="19.5" customHeight="1" x14ac:dyDescent="0.2">
      <c r="A172" s="355" t="s">
        <v>95</v>
      </c>
      <c r="B172" s="427" t="s">
        <v>96</v>
      </c>
      <c r="C172" s="49" t="s">
        <v>705</v>
      </c>
      <c r="D172" s="48">
        <f>SUM(D173:D176)</f>
        <v>806339</v>
      </c>
      <c r="E172" s="48">
        <f>SUM(E173:E176)</f>
        <v>99.999999999999986</v>
      </c>
      <c r="F172" s="48">
        <f>SUM(F173:F176)</f>
        <v>447862.2</v>
      </c>
      <c r="G172" s="119">
        <v>100</v>
      </c>
      <c r="H172" s="80">
        <f t="shared" ref="H172:H177" si="8">F172/D172*100-100</f>
        <v>-44.457331221731799</v>
      </c>
    </row>
    <row r="173" spans="1:10" ht="29.25" customHeight="1" x14ac:dyDescent="0.2">
      <c r="A173" s="355"/>
      <c r="B173" s="427"/>
      <c r="C173" s="49" t="s">
        <v>706</v>
      </c>
      <c r="D173" s="48">
        <f>D178+D183+D223+D228+D233+D238+D188+D203</f>
        <v>171009</v>
      </c>
      <c r="E173" s="48">
        <f>D173/D172*100</f>
        <v>21.208077495941531</v>
      </c>
      <c r="F173" s="48">
        <f>F178+F183+F223+F228+F233+F238+F188+F203</f>
        <v>95926.700000000012</v>
      </c>
      <c r="G173" s="119">
        <f>F173/F172*100</f>
        <v>21.418798014210623</v>
      </c>
      <c r="H173" s="80">
        <f t="shared" si="8"/>
        <v>-43.905466963727044</v>
      </c>
      <c r="I173" s="79"/>
      <c r="J173" s="79"/>
    </row>
    <row r="174" spans="1:10" ht="18" customHeight="1" x14ac:dyDescent="0.2">
      <c r="A174" s="355"/>
      <c r="B174" s="427"/>
      <c r="C174" s="49" t="s">
        <v>707</v>
      </c>
      <c r="D174" s="48">
        <f>D179+D184+D224+D229+D234+D239+D189+D204</f>
        <v>1307</v>
      </c>
      <c r="E174" s="48">
        <f>D174/D172*100</f>
        <v>0.16209063433617871</v>
      </c>
      <c r="F174" s="48">
        <f>F179+F184+F224+F229+F234+F239+F189+F204</f>
        <v>0</v>
      </c>
      <c r="G174" s="119">
        <f>F174/F172*100</f>
        <v>0</v>
      </c>
      <c r="H174" s="80">
        <f t="shared" si="8"/>
        <v>-100</v>
      </c>
      <c r="I174" s="79"/>
    </row>
    <row r="175" spans="1:10" ht="18" customHeight="1" x14ac:dyDescent="0.2">
      <c r="A175" s="355"/>
      <c r="B175" s="427"/>
      <c r="C175" s="49" t="s">
        <v>708</v>
      </c>
      <c r="D175" s="48">
        <f>D180+D185+D225+D230+D235+D240+D190+D205</f>
        <v>600055</v>
      </c>
      <c r="E175" s="48">
        <f>D175/D172*100</f>
        <v>74.417211619430532</v>
      </c>
      <c r="F175" s="48">
        <f>F180+F185+F225+F230+F235+F240+F190+F205</f>
        <v>332646</v>
      </c>
      <c r="G175" s="119">
        <f>F175/F172*100</f>
        <v>74.274185229295981</v>
      </c>
      <c r="H175" s="80">
        <f t="shared" si="8"/>
        <v>-44.56408162585096</v>
      </c>
      <c r="I175" s="79"/>
    </row>
    <row r="176" spans="1:10" ht="16.5" customHeight="1" x14ac:dyDescent="0.2">
      <c r="A176" s="355"/>
      <c r="B176" s="427"/>
      <c r="C176" s="49" t="s">
        <v>709</v>
      </c>
      <c r="D176" s="48">
        <f>D181+D186+D226+D231+D236+D241+D191+D206</f>
        <v>33968</v>
      </c>
      <c r="E176" s="48">
        <f>D176/D172*100</f>
        <v>4.2126202502917511</v>
      </c>
      <c r="F176" s="48">
        <f>F181+F186+F226+F231+F236+F241+F191+F206</f>
        <v>19289.5</v>
      </c>
      <c r="G176" s="119">
        <f>F176/F172*100</f>
        <v>4.3070167564934039</v>
      </c>
      <c r="H176" s="80">
        <f t="shared" si="8"/>
        <v>-43.212729627885068</v>
      </c>
    </row>
    <row r="177" spans="1:8" x14ac:dyDescent="0.2">
      <c r="A177" s="479" t="s">
        <v>886</v>
      </c>
      <c r="B177" s="405" t="s">
        <v>1229</v>
      </c>
      <c r="C177" s="20" t="s">
        <v>705</v>
      </c>
      <c r="D177" s="81">
        <f>D178+D179+D180+D181</f>
        <v>591916</v>
      </c>
      <c r="E177" s="100">
        <f>SUM(E178:E181)</f>
        <v>100</v>
      </c>
      <c r="F177" s="81">
        <f>F178+F179+F180+F181</f>
        <v>329496</v>
      </c>
      <c r="G177" s="121">
        <f>SUM(G178:G181)</f>
        <v>100</v>
      </c>
      <c r="H177" s="82">
        <f t="shared" si="8"/>
        <v>-44.333993336892398</v>
      </c>
    </row>
    <row r="178" spans="1:8" ht="31.5" customHeight="1" x14ac:dyDescent="0.2">
      <c r="A178" s="479"/>
      <c r="B178" s="405"/>
      <c r="C178" s="20" t="s">
        <v>706</v>
      </c>
      <c r="D178" s="22">
        <v>0</v>
      </c>
      <c r="E178" s="150">
        <v>0</v>
      </c>
      <c r="F178" s="22">
        <v>0</v>
      </c>
      <c r="G178" s="25">
        <v>0</v>
      </c>
      <c r="H178" s="82" t="s">
        <v>93</v>
      </c>
    </row>
    <row r="179" spans="1:8" x14ac:dyDescent="0.2">
      <c r="A179" s="479"/>
      <c r="B179" s="405"/>
      <c r="C179" s="20" t="s">
        <v>707</v>
      </c>
      <c r="D179" s="22">
        <v>0</v>
      </c>
      <c r="E179" s="150">
        <v>0</v>
      </c>
      <c r="F179" s="22">
        <v>0</v>
      </c>
      <c r="G179" s="25">
        <v>0</v>
      </c>
      <c r="H179" s="82" t="s">
        <v>93</v>
      </c>
    </row>
    <row r="180" spans="1:8" ht="23.25" customHeight="1" x14ac:dyDescent="0.2">
      <c r="A180" s="479"/>
      <c r="B180" s="405"/>
      <c r="C180" s="20" t="s">
        <v>708</v>
      </c>
      <c r="D180" s="23">
        <v>591916</v>
      </c>
      <c r="E180" s="121">
        <f>D180/D177*100</f>
        <v>100</v>
      </c>
      <c r="F180" s="23">
        <v>329496</v>
      </c>
      <c r="G180" s="121">
        <f>F180/F177*100</f>
        <v>100</v>
      </c>
      <c r="H180" s="82">
        <f>F180/D180*100-100</f>
        <v>-44.333993336892398</v>
      </c>
    </row>
    <row r="181" spans="1:8" x14ac:dyDescent="0.2">
      <c r="A181" s="479"/>
      <c r="B181" s="405"/>
      <c r="C181" s="20" t="s">
        <v>709</v>
      </c>
      <c r="D181" s="22">
        <v>0</v>
      </c>
      <c r="E181" s="150">
        <v>0</v>
      </c>
      <c r="F181" s="22">
        <v>0</v>
      </c>
      <c r="G181" s="25">
        <v>0</v>
      </c>
      <c r="H181" s="82" t="s">
        <v>93</v>
      </c>
    </row>
    <row r="182" spans="1:8" ht="15.75" customHeight="1" x14ac:dyDescent="0.2">
      <c r="A182" s="479" t="s">
        <v>890</v>
      </c>
      <c r="B182" s="405" t="s">
        <v>1230</v>
      </c>
      <c r="C182" s="20" t="s">
        <v>705</v>
      </c>
      <c r="D182" s="23">
        <f>D183+D184+D185+D186</f>
        <v>109466</v>
      </c>
      <c r="E182" s="121">
        <f>SUM(E183:E186)</f>
        <v>100</v>
      </c>
      <c r="F182" s="23">
        <f>F183+F184+F185+F186</f>
        <v>58020.9</v>
      </c>
      <c r="G182" s="121">
        <f>SUM(G183:G186)</f>
        <v>100</v>
      </c>
      <c r="H182" s="82">
        <f>F182/D182*100-100</f>
        <v>-46.996418979409128</v>
      </c>
    </row>
    <row r="183" spans="1:8" ht="31.5" x14ac:dyDescent="0.2">
      <c r="A183" s="479"/>
      <c r="B183" s="405"/>
      <c r="C183" s="20" t="s">
        <v>706</v>
      </c>
      <c r="D183" s="23">
        <v>95377</v>
      </c>
      <c r="E183" s="121">
        <f>D183/D182*100</f>
        <v>87.129336963075289</v>
      </c>
      <c r="F183" s="23">
        <v>47947.9</v>
      </c>
      <c r="G183" s="121">
        <f>F183/F182*100</f>
        <v>82.639014561994045</v>
      </c>
      <c r="H183" s="82">
        <f>F183/D183*100-100</f>
        <v>-49.728026673097283</v>
      </c>
    </row>
    <row r="184" spans="1:8" x14ac:dyDescent="0.2">
      <c r="A184" s="479"/>
      <c r="B184" s="405"/>
      <c r="C184" s="20" t="s">
        <v>707</v>
      </c>
      <c r="D184" s="22">
        <v>0</v>
      </c>
      <c r="E184" s="121">
        <v>0</v>
      </c>
      <c r="F184" s="22">
        <v>0</v>
      </c>
      <c r="G184" s="25">
        <v>0</v>
      </c>
      <c r="H184" s="82" t="s">
        <v>93</v>
      </c>
    </row>
    <row r="185" spans="1:8" x14ac:dyDescent="0.2">
      <c r="A185" s="479"/>
      <c r="B185" s="405"/>
      <c r="C185" s="20" t="s">
        <v>708</v>
      </c>
      <c r="D185" s="22">
        <v>0</v>
      </c>
      <c r="E185" s="121">
        <v>0</v>
      </c>
      <c r="F185" s="22">
        <v>0</v>
      </c>
      <c r="G185" s="25">
        <v>0</v>
      </c>
      <c r="H185" s="82" t="s">
        <v>93</v>
      </c>
    </row>
    <row r="186" spans="1:8" x14ac:dyDescent="0.2">
      <c r="A186" s="479"/>
      <c r="B186" s="405"/>
      <c r="C186" s="20" t="s">
        <v>709</v>
      </c>
      <c r="D186" s="23">
        <v>14089</v>
      </c>
      <c r="E186" s="121">
        <f>D186/D182*100</f>
        <v>12.870663036924707</v>
      </c>
      <c r="F186" s="23">
        <v>10073</v>
      </c>
      <c r="G186" s="121">
        <f>F186/F182*100</f>
        <v>17.360985438005962</v>
      </c>
      <c r="H186" s="82">
        <f>F186/D186*100-100</f>
        <v>-28.504507062247143</v>
      </c>
    </row>
    <row r="187" spans="1:8" ht="15.75" customHeight="1" x14ac:dyDescent="0.2">
      <c r="A187" s="479" t="s">
        <v>891</v>
      </c>
      <c r="B187" s="405" t="s">
        <v>1231</v>
      </c>
      <c r="C187" s="20" t="s">
        <v>705</v>
      </c>
      <c r="D187" s="23">
        <f>SUM(D188:D191)</f>
        <v>4515</v>
      </c>
      <c r="E187" s="121">
        <f>SUM(E188:E191)</f>
        <v>100</v>
      </c>
      <c r="F187" s="23">
        <f>SUM(F188:F191)</f>
        <v>8920.7000000000007</v>
      </c>
      <c r="G187" s="121">
        <f>SUM(G188:G191)</f>
        <v>100</v>
      </c>
      <c r="H187" s="82">
        <f>F187/D187*100-100</f>
        <v>97.579180509413078</v>
      </c>
    </row>
    <row r="188" spans="1:8" ht="31.5" x14ac:dyDescent="0.2">
      <c r="A188" s="479"/>
      <c r="B188" s="405"/>
      <c r="C188" s="20" t="s">
        <v>706</v>
      </c>
      <c r="D188" s="23">
        <v>4515</v>
      </c>
      <c r="E188" s="121">
        <f>D188/D187*100</f>
        <v>100</v>
      </c>
      <c r="F188" s="23">
        <v>8920.7000000000007</v>
      </c>
      <c r="G188" s="121">
        <f>F188/F187*100</f>
        <v>100</v>
      </c>
      <c r="H188" s="82">
        <f>F188/D188*100-100</f>
        <v>97.579180509413078</v>
      </c>
    </row>
    <row r="189" spans="1:8" x14ac:dyDescent="0.2">
      <c r="A189" s="479"/>
      <c r="B189" s="405"/>
      <c r="C189" s="20" t="s">
        <v>707</v>
      </c>
      <c r="D189" s="23">
        <v>0</v>
      </c>
      <c r="E189" s="121">
        <v>0</v>
      </c>
      <c r="F189" s="121">
        <v>0</v>
      </c>
      <c r="G189" s="121">
        <v>0</v>
      </c>
      <c r="H189" s="82" t="s">
        <v>93</v>
      </c>
    </row>
    <row r="190" spans="1:8" x14ac:dyDescent="0.2">
      <c r="A190" s="479"/>
      <c r="B190" s="405"/>
      <c r="C190" s="20" t="s">
        <v>708</v>
      </c>
      <c r="D190" s="23">
        <v>0</v>
      </c>
      <c r="E190" s="121">
        <v>0</v>
      </c>
      <c r="F190" s="121">
        <v>0</v>
      </c>
      <c r="G190" s="121">
        <v>0</v>
      </c>
      <c r="H190" s="82" t="s">
        <v>93</v>
      </c>
    </row>
    <row r="191" spans="1:8" x14ac:dyDescent="0.2">
      <c r="A191" s="479"/>
      <c r="B191" s="405"/>
      <c r="C191" s="20" t="s">
        <v>709</v>
      </c>
      <c r="D191" s="23">
        <f>D196+D206+D216+D211</f>
        <v>0</v>
      </c>
      <c r="E191" s="121">
        <v>0</v>
      </c>
      <c r="F191" s="121">
        <v>0</v>
      </c>
      <c r="G191" s="121">
        <v>0</v>
      </c>
      <c r="H191" s="82" t="s">
        <v>93</v>
      </c>
    </row>
    <row r="192" spans="1:8" ht="15.75" customHeight="1" x14ac:dyDescent="0.2">
      <c r="A192" s="479" t="s">
        <v>893</v>
      </c>
      <c r="B192" s="405" t="s">
        <v>1232</v>
      </c>
      <c r="C192" s="20" t="s">
        <v>705</v>
      </c>
      <c r="D192" s="22">
        <f>D193+D194+D195+D196</f>
        <v>4515</v>
      </c>
      <c r="E192" s="121">
        <f>E193</f>
        <v>100</v>
      </c>
      <c r="F192" s="22">
        <f>F193+F194+F195+F196</f>
        <v>8587</v>
      </c>
      <c r="G192" s="121">
        <f>SUM(G193:G196)</f>
        <v>100</v>
      </c>
      <c r="H192" s="82">
        <f>F192/D192*100-100</f>
        <v>90.188261351052034</v>
      </c>
    </row>
    <row r="193" spans="1:8" ht="31.5" x14ac:dyDescent="0.2">
      <c r="A193" s="479"/>
      <c r="B193" s="405"/>
      <c r="C193" s="20" t="s">
        <v>706</v>
      </c>
      <c r="D193" s="23">
        <v>4515</v>
      </c>
      <c r="E193" s="121">
        <f>D193/D192*100</f>
        <v>100</v>
      </c>
      <c r="F193" s="23">
        <v>8587</v>
      </c>
      <c r="G193" s="121">
        <f>F193/F192*100</f>
        <v>100</v>
      </c>
      <c r="H193" s="82">
        <f>F193/D193*100-100</f>
        <v>90.188261351052034</v>
      </c>
    </row>
    <row r="194" spans="1:8" x14ac:dyDescent="0.2">
      <c r="A194" s="479"/>
      <c r="B194" s="405"/>
      <c r="C194" s="20" t="s">
        <v>707</v>
      </c>
      <c r="D194" s="23">
        <v>0</v>
      </c>
      <c r="E194" s="23">
        <v>0</v>
      </c>
      <c r="F194" s="23">
        <v>0</v>
      </c>
      <c r="G194" s="23">
        <v>0</v>
      </c>
      <c r="H194" s="82" t="s">
        <v>93</v>
      </c>
    </row>
    <row r="195" spans="1:8" x14ac:dyDescent="0.2">
      <c r="A195" s="479"/>
      <c r="B195" s="405"/>
      <c r="C195" s="20" t="s">
        <v>708</v>
      </c>
      <c r="D195" s="23">
        <v>0</v>
      </c>
      <c r="E195" s="23">
        <v>0</v>
      </c>
      <c r="F195" s="23">
        <v>0</v>
      </c>
      <c r="G195" s="23">
        <v>0</v>
      </c>
      <c r="H195" s="82" t="s">
        <v>93</v>
      </c>
    </row>
    <row r="196" spans="1:8" x14ac:dyDescent="0.2">
      <c r="A196" s="479"/>
      <c r="B196" s="405"/>
      <c r="C196" s="20" t="s">
        <v>709</v>
      </c>
      <c r="D196" s="23">
        <v>0</v>
      </c>
      <c r="E196" s="23">
        <v>0</v>
      </c>
      <c r="F196" s="23">
        <v>0</v>
      </c>
      <c r="G196" s="23">
        <v>0</v>
      </c>
      <c r="H196" s="82" t="s">
        <v>93</v>
      </c>
    </row>
    <row r="197" spans="1:8" x14ac:dyDescent="0.2">
      <c r="A197" s="402" t="s">
        <v>973</v>
      </c>
      <c r="B197" s="405" t="s">
        <v>1449</v>
      </c>
      <c r="C197" s="20" t="s">
        <v>705</v>
      </c>
      <c r="D197" s="23">
        <f>D198+D199+D200+D201</f>
        <v>0</v>
      </c>
      <c r="E197" s="23">
        <f>E198+E199+E200+E201</f>
        <v>0</v>
      </c>
      <c r="F197" s="23">
        <f t="shared" ref="F197:G197" si="9">F198+F199+F200+F201</f>
        <v>333.7</v>
      </c>
      <c r="G197" s="23">
        <f t="shared" si="9"/>
        <v>100</v>
      </c>
      <c r="H197" s="82"/>
    </row>
    <row r="198" spans="1:8" ht="31.5" x14ac:dyDescent="0.2">
      <c r="A198" s="403"/>
      <c r="B198" s="405"/>
      <c r="C198" s="20" t="s">
        <v>706</v>
      </c>
      <c r="D198" s="23">
        <v>0</v>
      </c>
      <c r="E198" s="23">
        <v>0</v>
      </c>
      <c r="F198" s="23">
        <v>333.7</v>
      </c>
      <c r="G198" s="23">
        <f>F198/F197*100</f>
        <v>100</v>
      </c>
      <c r="H198" s="82" t="s">
        <v>93</v>
      </c>
    </row>
    <row r="199" spans="1:8" x14ac:dyDescent="0.2">
      <c r="A199" s="403"/>
      <c r="B199" s="405"/>
      <c r="C199" s="20" t="s">
        <v>707</v>
      </c>
      <c r="D199" s="23">
        <v>0</v>
      </c>
      <c r="E199" s="23">
        <v>0</v>
      </c>
      <c r="F199" s="23">
        <v>0</v>
      </c>
      <c r="G199" s="23">
        <v>0</v>
      </c>
      <c r="H199" s="82" t="s">
        <v>93</v>
      </c>
    </row>
    <row r="200" spans="1:8" x14ac:dyDescent="0.2">
      <c r="A200" s="403"/>
      <c r="B200" s="405"/>
      <c r="C200" s="20" t="s">
        <v>708</v>
      </c>
      <c r="D200" s="23">
        <v>0</v>
      </c>
      <c r="E200" s="23">
        <v>0</v>
      </c>
      <c r="F200" s="23">
        <v>0</v>
      </c>
      <c r="G200" s="23">
        <v>0</v>
      </c>
      <c r="H200" s="82" t="s">
        <v>93</v>
      </c>
    </row>
    <row r="201" spans="1:8" x14ac:dyDescent="0.2">
      <c r="A201" s="404"/>
      <c r="B201" s="405"/>
      <c r="C201" s="20" t="s">
        <v>709</v>
      </c>
      <c r="D201" s="23">
        <v>0</v>
      </c>
      <c r="E201" s="23">
        <v>0</v>
      </c>
      <c r="F201" s="23">
        <v>0</v>
      </c>
      <c r="G201" s="23">
        <v>0</v>
      </c>
      <c r="H201" s="82" t="s">
        <v>93</v>
      </c>
    </row>
    <row r="202" spans="1:8" ht="15.75" customHeight="1" x14ac:dyDescent="0.2">
      <c r="A202" s="479" t="s">
        <v>894</v>
      </c>
      <c r="B202" s="405" t="s">
        <v>1319</v>
      </c>
      <c r="C202" s="20" t="s">
        <v>705</v>
      </c>
      <c r="D202" s="22">
        <f>SUM(D203:D206)</f>
        <v>5566</v>
      </c>
      <c r="E202" s="25">
        <f>SUM(E203:E206)</f>
        <v>100</v>
      </c>
      <c r="F202" s="22">
        <f>SUM(F203:F206)</f>
        <v>841.6</v>
      </c>
      <c r="G202" s="121">
        <f>SUM(G203:G206)</f>
        <v>100</v>
      </c>
      <c r="H202" s="82">
        <f t="shared" ref="H202:H212" si="10">F202/D202*100-100</f>
        <v>-84.879626302551202</v>
      </c>
    </row>
    <row r="203" spans="1:8" ht="31.5" x14ac:dyDescent="0.2">
      <c r="A203" s="479"/>
      <c r="B203" s="405"/>
      <c r="C203" s="20" t="s">
        <v>706</v>
      </c>
      <c r="D203" s="101">
        <v>3445</v>
      </c>
      <c r="E203" s="122">
        <f>D203/D202*100</f>
        <v>61.89363995688106</v>
      </c>
      <c r="F203" s="22">
        <v>841.6</v>
      </c>
      <c r="G203" s="121">
        <f>F203/F202*100</f>
        <v>100</v>
      </c>
      <c r="H203" s="82">
        <f t="shared" si="10"/>
        <v>-75.570391872278663</v>
      </c>
    </row>
    <row r="204" spans="1:8" x14ac:dyDescent="0.2">
      <c r="A204" s="479"/>
      <c r="B204" s="405"/>
      <c r="C204" s="20" t="s">
        <v>707</v>
      </c>
      <c r="D204" s="101">
        <v>1307</v>
      </c>
      <c r="E204" s="25">
        <f>D204/D202*100</f>
        <v>23.481854114265182</v>
      </c>
      <c r="F204" s="22">
        <v>0</v>
      </c>
      <c r="G204" s="22">
        <v>0</v>
      </c>
      <c r="H204" s="82" t="s">
        <v>93</v>
      </c>
    </row>
    <row r="205" spans="1:8" x14ac:dyDescent="0.2">
      <c r="A205" s="479"/>
      <c r="B205" s="405"/>
      <c r="C205" s="20" t="s">
        <v>708</v>
      </c>
      <c r="D205" s="101">
        <v>814</v>
      </c>
      <c r="E205" s="25">
        <f>D205/D202*100</f>
        <v>14.624505928853754</v>
      </c>
      <c r="F205" s="22">
        <v>0</v>
      </c>
      <c r="G205" s="22">
        <v>0</v>
      </c>
      <c r="H205" s="82" t="s">
        <v>93</v>
      </c>
    </row>
    <row r="206" spans="1:8" x14ac:dyDescent="0.2">
      <c r="A206" s="479"/>
      <c r="B206" s="405"/>
      <c r="C206" s="20" t="s">
        <v>709</v>
      </c>
      <c r="D206" s="22">
        <v>0</v>
      </c>
      <c r="E206" s="25">
        <v>0</v>
      </c>
      <c r="F206" s="22">
        <v>0</v>
      </c>
      <c r="G206" s="22">
        <v>0</v>
      </c>
      <c r="H206" s="82" t="s">
        <v>93</v>
      </c>
    </row>
    <row r="207" spans="1:8" ht="15.75" customHeight="1" x14ac:dyDescent="0.2">
      <c r="A207" s="479" t="s">
        <v>1321</v>
      </c>
      <c r="B207" s="483" t="s">
        <v>1320</v>
      </c>
      <c r="C207" s="20" t="s">
        <v>705</v>
      </c>
      <c r="D207" s="22">
        <f>SUM(D208:D211)</f>
        <v>1307</v>
      </c>
      <c r="E207" s="25">
        <f>SUM(E208:E211)</f>
        <v>100</v>
      </c>
      <c r="F207" s="22">
        <f>SUM(F208:F211)</f>
        <v>0</v>
      </c>
      <c r="G207" s="25">
        <f>SUM(G208:G211)</f>
        <v>0</v>
      </c>
      <c r="H207" s="82">
        <f t="shared" si="10"/>
        <v>-100</v>
      </c>
    </row>
    <row r="208" spans="1:8" ht="31.5" x14ac:dyDescent="0.2">
      <c r="A208" s="479"/>
      <c r="B208" s="483"/>
      <c r="C208" s="20" t="s">
        <v>706</v>
      </c>
      <c r="D208" s="22">
        <v>0</v>
      </c>
      <c r="E208" s="25">
        <v>0</v>
      </c>
      <c r="F208" s="22">
        <v>0</v>
      </c>
      <c r="G208" s="121">
        <v>0</v>
      </c>
      <c r="H208" s="82" t="s">
        <v>93</v>
      </c>
    </row>
    <row r="209" spans="1:8" x14ac:dyDescent="0.2">
      <c r="A209" s="479"/>
      <c r="B209" s="483"/>
      <c r="C209" s="20" t="s">
        <v>707</v>
      </c>
      <c r="D209" s="22">
        <v>1307</v>
      </c>
      <c r="E209" s="25">
        <f>D209/D207*100</f>
        <v>100</v>
      </c>
      <c r="F209" s="22">
        <v>0</v>
      </c>
      <c r="G209" s="121">
        <v>0</v>
      </c>
      <c r="H209" s="82">
        <f t="shared" si="10"/>
        <v>-100</v>
      </c>
    </row>
    <row r="210" spans="1:8" x14ac:dyDescent="0.2">
      <c r="A210" s="479"/>
      <c r="B210" s="483"/>
      <c r="C210" s="20" t="s">
        <v>708</v>
      </c>
      <c r="D210" s="22">
        <v>0</v>
      </c>
      <c r="E210" s="25">
        <f>D210/D207*100</f>
        <v>0</v>
      </c>
      <c r="F210" s="22">
        <v>0</v>
      </c>
      <c r="G210" s="121">
        <v>0</v>
      </c>
      <c r="H210" s="82" t="s">
        <v>93</v>
      </c>
    </row>
    <row r="211" spans="1:8" x14ac:dyDescent="0.2">
      <c r="A211" s="479"/>
      <c r="B211" s="483"/>
      <c r="C211" s="20" t="s">
        <v>709</v>
      </c>
      <c r="D211" s="22">
        <v>0</v>
      </c>
      <c r="E211" s="25">
        <v>0</v>
      </c>
      <c r="F211" s="22">
        <v>0</v>
      </c>
      <c r="G211" s="121">
        <v>0</v>
      </c>
      <c r="H211" s="82" t="s">
        <v>93</v>
      </c>
    </row>
    <row r="212" spans="1:8" ht="15.75" customHeight="1" x14ac:dyDescent="0.2">
      <c r="A212" s="479" t="s">
        <v>1323</v>
      </c>
      <c r="B212" s="483" t="s">
        <v>1322</v>
      </c>
      <c r="C212" s="20" t="s">
        <v>705</v>
      </c>
      <c r="D212" s="22">
        <f>SUM(D213:D216)</f>
        <v>814</v>
      </c>
      <c r="E212" s="22">
        <f>SUM(E213:E216)</f>
        <v>100</v>
      </c>
      <c r="F212" s="22">
        <f>SUM(F213:F216)</f>
        <v>0</v>
      </c>
      <c r="G212" s="22">
        <f>SUM(G213:G216)</f>
        <v>0</v>
      </c>
      <c r="H212" s="82">
        <f t="shared" si="10"/>
        <v>-100</v>
      </c>
    </row>
    <row r="213" spans="1:8" ht="31.5" x14ac:dyDescent="0.2">
      <c r="A213" s="479"/>
      <c r="B213" s="483"/>
      <c r="C213" s="20" t="s">
        <v>706</v>
      </c>
      <c r="D213" s="22">
        <v>0</v>
      </c>
      <c r="E213" s="25">
        <f>D213/D212*100</f>
        <v>0</v>
      </c>
      <c r="F213" s="22">
        <v>0</v>
      </c>
      <c r="G213" s="25">
        <v>0</v>
      </c>
      <c r="H213" s="82" t="s">
        <v>93</v>
      </c>
    </row>
    <row r="214" spans="1:8" x14ac:dyDescent="0.2">
      <c r="A214" s="479"/>
      <c r="B214" s="483"/>
      <c r="C214" s="20" t="s">
        <v>707</v>
      </c>
      <c r="D214" s="22">
        <v>0</v>
      </c>
      <c r="E214" s="25">
        <v>0</v>
      </c>
      <c r="F214" s="22">
        <v>0</v>
      </c>
      <c r="G214" s="121">
        <v>0</v>
      </c>
      <c r="H214" s="82" t="s">
        <v>93</v>
      </c>
    </row>
    <row r="215" spans="1:8" x14ac:dyDescent="0.2">
      <c r="A215" s="479"/>
      <c r="B215" s="483"/>
      <c r="C215" s="20" t="s">
        <v>708</v>
      </c>
      <c r="D215" s="22">
        <v>814</v>
      </c>
      <c r="E215" s="25">
        <f>D215/D212*100</f>
        <v>100</v>
      </c>
      <c r="F215" s="22">
        <v>0</v>
      </c>
      <c r="G215" s="121">
        <v>0</v>
      </c>
      <c r="H215" s="82">
        <f t="shared" ref="H215" si="11">F215/D215*100-100</f>
        <v>-100</v>
      </c>
    </row>
    <row r="216" spans="1:8" x14ac:dyDescent="0.2">
      <c r="A216" s="479"/>
      <c r="B216" s="483"/>
      <c r="C216" s="20" t="s">
        <v>709</v>
      </c>
      <c r="D216" s="22">
        <v>0</v>
      </c>
      <c r="E216" s="25">
        <v>0</v>
      </c>
      <c r="F216" s="22">
        <v>0</v>
      </c>
      <c r="G216" s="121">
        <v>0</v>
      </c>
      <c r="H216" s="82" t="s">
        <v>93</v>
      </c>
    </row>
    <row r="217" spans="1:8" x14ac:dyDescent="0.2">
      <c r="A217" s="402" t="s">
        <v>1324</v>
      </c>
      <c r="B217" s="484" t="s">
        <v>1325</v>
      </c>
      <c r="C217" s="20" t="s">
        <v>705</v>
      </c>
      <c r="D217" s="22">
        <f>SUM(D218:D221)</f>
        <v>3445</v>
      </c>
      <c r="E217" s="22">
        <f>SUM(E218:E221)</f>
        <v>100</v>
      </c>
      <c r="F217" s="22">
        <f>SUM(F218:F221)</f>
        <v>841.6</v>
      </c>
      <c r="G217" s="22">
        <f>SUM(G218:G221)</f>
        <v>100</v>
      </c>
      <c r="H217" s="82">
        <f t="shared" ref="H217:H218" si="12">F217/D217*100-100</f>
        <v>-75.570391872278663</v>
      </c>
    </row>
    <row r="218" spans="1:8" ht="31.5" x14ac:dyDescent="0.2">
      <c r="A218" s="403"/>
      <c r="B218" s="485"/>
      <c r="C218" s="20" t="s">
        <v>706</v>
      </c>
      <c r="D218" s="22">
        <v>3445</v>
      </c>
      <c r="E218" s="25">
        <f>D218/D217*100</f>
        <v>100</v>
      </c>
      <c r="F218" s="22">
        <v>841.6</v>
      </c>
      <c r="G218" s="121">
        <f>F218/F217*100</f>
        <v>100</v>
      </c>
      <c r="H218" s="82">
        <f t="shared" si="12"/>
        <v>-75.570391872278663</v>
      </c>
    </row>
    <row r="219" spans="1:8" x14ac:dyDescent="0.2">
      <c r="A219" s="403"/>
      <c r="B219" s="485"/>
      <c r="C219" s="20" t="s">
        <v>707</v>
      </c>
      <c r="D219" s="22">
        <v>0</v>
      </c>
      <c r="E219" s="22">
        <v>0</v>
      </c>
      <c r="F219" s="22">
        <v>0</v>
      </c>
      <c r="G219" s="22">
        <v>0</v>
      </c>
      <c r="H219" s="82" t="s">
        <v>93</v>
      </c>
    </row>
    <row r="220" spans="1:8" x14ac:dyDescent="0.2">
      <c r="A220" s="403"/>
      <c r="B220" s="485"/>
      <c r="C220" s="20" t="s">
        <v>708</v>
      </c>
      <c r="D220" s="22">
        <v>0</v>
      </c>
      <c r="E220" s="22">
        <v>0</v>
      </c>
      <c r="F220" s="22">
        <v>0</v>
      </c>
      <c r="G220" s="22">
        <v>0</v>
      </c>
      <c r="H220" s="82" t="s">
        <v>93</v>
      </c>
    </row>
    <row r="221" spans="1:8" x14ac:dyDescent="0.2">
      <c r="A221" s="404"/>
      <c r="B221" s="482"/>
      <c r="C221" s="20" t="s">
        <v>709</v>
      </c>
      <c r="D221" s="22">
        <v>0</v>
      </c>
      <c r="E221" s="22">
        <v>0</v>
      </c>
      <c r="F221" s="22">
        <v>0</v>
      </c>
      <c r="G221" s="22">
        <v>0</v>
      </c>
      <c r="H221" s="82" t="s">
        <v>93</v>
      </c>
    </row>
    <row r="222" spans="1:8" ht="12.75" customHeight="1" x14ac:dyDescent="0.2">
      <c r="A222" s="479" t="s">
        <v>895</v>
      </c>
      <c r="B222" s="405" t="s">
        <v>1233</v>
      </c>
      <c r="C222" s="20" t="s">
        <v>705</v>
      </c>
      <c r="D222" s="22">
        <f>D223+D224+D225+D226</f>
        <v>413</v>
      </c>
      <c r="E222" s="121">
        <f>SUM(E223:E226)</f>
        <v>100</v>
      </c>
      <c r="F222" s="22">
        <f>F223+F224+F225+F226</f>
        <v>0</v>
      </c>
      <c r="G222" s="121">
        <f>G223+G224+G225+G226</f>
        <v>0</v>
      </c>
      <c r="H222" s="82">
        <f>F222/D222*100-100</f>
        <v>-100</v>
      </c>
    </row>
    <row r="223" spans="1:8" ht="31.5" x14ac:dyDescent="0.2">
      <c r="A223" s="479"/>
      <c r="B223" s="405"/>
      <c r="C223" s="20" t="s">
        <v>706</v>
      </c>
      <c r="D223" s="22">
        <v>0</v>
      </c>
      <c r="E223" s="22">
        <v>0</v>
      </c>
      <c r="F223" s="22">
        <v>0</v>
      </c>
      <c r="G223" s="22">
        <v>0</v>
      </c>
      <c r="H223" s="82" t="s">
        <v>93</v>
      </c>
    </row>
    <row r="224" spans="1:8" x14ac:dyDescent="0.2">
      <c r="A224" s="479"/>
      <c r="B224" s="405"/>
      <c r="C224" s="20" t="s">
        <v>707</v>
      </c>
      <c r="D224" s="22">
        <v>0</v>
      </c>
      <c r="E224" s="22">
        <v>0</v>
      </c>
      <c r="F224" s="22">
        <v>0</v>
      </c>
      <c r="G224" s="22">
        <v>0</v>
      </c>
      <c r="H224" s="82" t="s">
        <v>93</v>
      </c>
    </row>
    <row r="225" spans="1:8" x14ac:dyDescent="0.2">
      <c r="A225" s="479"/>
      <c r="B225" s="405"/>
      <c r="C225" s="20" t="s">
        <v>708</v>
      </c>
      <c r="D225" s="22">
        <v>413</v>
      </c>
      <c r="E225" s="121">
        <f>D225/D222*100</f>
        <v>100</v>
      </c>
      <c r="F225" s="22">
        <v>0</v>
      </c>
      <c r="G225" s="121">
        <v>0</v>
      </c>
      <c r="H225" s="82">
        <f>F225/D225*100-100</f>
        <v>-100</v>
      </c>
    </row>
    <row r="226" spans="1:8" x14ac:dyDescent="0.2">
      <c r="A226" s="479"/>
      <c r="B226" s="405"/>
      <c r="C226" s="20" t="s">
        <v>709</v>
      </c>
      <c r="D226" s="22">
        <v>0</v>
      </c>
      <c r="E226" s="22">
        <v>0</v>
      </c>
      <c r="F226" s="22">
        <v>0</v>
      </c>
      <c r="G226" s="22">
        <v>0</v>
      </c>
      <c r="H226" s="82" t="s">
        <v>93</v>
      </c>
    </row>
    <row r="227" spans="1:8" ht="15.75" customHeight="1" x14ac:dyDescent="0.2">
      <c r="A227" s="479" t="s">
        <v>903</v>
      </c>
      <c r="B227" s="405" t="s">
        <v>1234</v>
      </c>
      <c r="C227" s="20" t="s">
        <v>705</v>
      </c>
      <c r="D227" s="23">
        <f>D228+D229+D230+D231</f>
        <v>87451</v>
      </c>
      <c r="E227" s="121">
        <f>SUM(E228:E231)</f>
        <v>100</v>
      </c>
      <c r="F227" s="23">
        <f>F228+F229+F230+F231</f>
        <v>47385.3</v>
      </c>
      <c r="G227" s="121">
        <f>SUM(G228:G231)</f>
        <v>100</v>
      </c>
      <c r="H227" s="82">
        <f>F227/D227*100-100</f>
        <v>-45.815027844164156</v>
      </c>
    </row>
    <row r="228" spans="1:8" ht="31.5" x14ac:dyDescent="0.2">
      <c r="A228" s="479"/>
      <c r="B228" s="405"/>
      <c r="C228" s="20" t="s">
        <v>706</v>
      </c>
      <c r="D228" s="23">
        <v>67572</v>
      </c>
      <c r="E228" s="121">
        <f>D228/D227*100</f>
        <v>77.268413168517228</v>
      </c>
      <c r="F228" s="23">
        <v>38168.800000000003</v>
      </c>
      <c r="G228" s="121">
        <f>F228/F227*100</f>
        <v>80.549875172258069</v>
      </c>
      <c r="H228" s="82">
        <f>F228/D228*100-100</f>
        <v>-43.513881489374299</v>
      </c>
    </row>
    <row r="229" spans="1:8" x14ac:dyDescent="0.2">
      <c r="A229" s="479"/>
      <c r="B229" s="405"/>
      <c r="C229" s="20" t="s">
        <v>707</v>
      </c>
      <c r="D229" s="22">
        <v>0</v>
      </c>
      <c r="E229" s="22">
        <v>0</v>
      </c>
      <c r="F229" s="22">
        <v>0</v>
      </c>
      <c r="G229" s="22">
        <v>0</v>
      </c>
      <c r="H229" s="82" t="s">
        <v>93</v>
      </c>
    </row>
    <row r="230" spans="1:8" x14ac:dyDescent="0.2">
      <c r="A230" s="479"/>
      <c r="B230" s="405"/>
      <c r="C230" s="20" t="s">
        <v>708</v>
      </c>
      <c r="D230" s="22">
        <v>0</v>
      </c>
      <c r="E230" s="22">
        <v>0</v>
      </c>
      <c r="F230" s="22">
        <v>0</v>
      </c>
      <c r="G230" s="22">
        <v>0</v>
      </c>
      <c r="H230" s="82" t="s">
        <v>93</v>
      </c>
    </row>
    <row r="231" spans="1:8" x14ac:dyDescent="0.2">
      <c r="A231" s="479"/>
      <c r="B231" s="405"/>
      <c r="C231" s="20" t="s">
        <v>709</v>
      </c>
      <c r="D231" s="22">
        <v>19879</v>
      </c>
      <c r="E231" s="121">
        <f>D231/D227*100</f>
        <v>22.731586831482772</v>
      </c>
      <c r="F231" s="22">
        <v>9216.5</v>
      </c>
      <c r="G231" s="121">
        <f>F231/F227*100</f>
        <v>19.450124827741934</v>
      </c>
      <c r="H231" s="82">
        <f>F231/D231*100-100</f>
        <v>-53.637003873434274</v>
      </c>
    </row>
    <row r="232" spans="1:8" s="9" customFormat="1" ht="15.75" customHeight="1" x14ac:dyDescent="0.2">
      <c r="A232" s="479" t="s">
        <v>907</v>
      </c>
      <c r="B232" s="405" t="s">
        <v>1235</v>
      </c>
      <c r="C232" s="20" t="s">
        <v>705</v>
      </c>
      <c r="D232" s="23">
        <f>D233+D234+D235+D236</f>
        <v>100</v>
      </c>
      <c r="E232" s="121">
        <f>SUM(E233:E236)</f>
        <v>100</v>
      </c>
      <c r="F232" s="23">
        <f>F233+F234+F235+F236</f>
        <v>47.7</v>
      </c>
      <c r="G232" s="121">
        <f>SUM(G233:G236)</f>
        <v>100</v>
      </c>
      <c r="H232" s="82">
        <f>F232/D232*100-100</f>
        <v>-52.3</v>
      </c>
    </row>
    <row r="233" spans="1:8" s="9" customFormat="1" ht="30.75" customHeight="1" x14ac:dyDescent="0.2">
      <c r="A233" s="479"/>
      <c r="B233" s="405"/>
      <c r="C233" s="20" t="s">
        <v>706</v>
      </c>
      <c r="D233" s="23">
        <v>100</v>
      </c>
      <c r="E233" s="121">
        <f>D233/D232*100</f>
        <v>100</v>
      </c>
      <c r="F233" s="23">
        <v>47.7</v>
      </c>
      <c r="G233" s="121">
        <f>F233/F232*100</f>
        <v>100</v>
      </c>
      <c r="H233" s="82">
        <f>F233/D233*100-100</f>
        <v>-52.3</v>
      </c>
    </row>
    <row r="234" spans="1:8" s="9" customFormat="1" x14ac:dyDescent="0.2">
      <c r="A234" s="479"/>
      <c r="B234" s="405"/>
      <c r="C234" s="20" t="s">
        <v>707</v>
      </c>
      <c r="D234" s="22">
        <v>0</v>
      </c>
      <c r="E234" s="22">
        <v>0</v>
      </c>
      <c r="F234" s="22">
        <v>0</v>
      </c>
      <c r="G234" s="22">
        <v>0</v>
      </c>
      <c r="H234" s="82" t="s">
        <v>93</v>
      </c>
    </row>
    <row r="235" spans="1:8" s="9" customFormat="1" x14ac:dyDescent="0.2">
      <c r="A235" s="479"/>
      <c r="B235" s="405"/>
      <c r="C235" s="20" t="s">
        <v>708</v>
      </c>
      <c r="D235" s="23">
        <v>0</v>
      </c>
      <c r="E235" s="22">
        <v>0</v>
      </c>
      <c r="F235" s="23">
        <v>0</v>
      </c>
      <c r="G235" s="22">
        <v>0</v>
      </c>
      <c r="H235" s="82" t="s">
        <v>93</v>
      </c>
    </row>
    <row r="236" spans="1:8" s="9" customFormat="1" x14ac:dyDescent="0.2">
      <c r="A236" s="479"/>
      <c r="B236" s="405"/>
      <c r="C236" s="20" t="s">
        <v>709</v>
      </c>
      <c r="D236" s="22">
        <v>0</v>
      </c>
      <c r="E236" s="22">
        <v>0</v>
      </c>
      <c r="F236" s="22">
        <v>0</v>
      </c>
      <c r="G236" s="22">
        <v>0</v>
      </c>
      <c r="H236" s="82" t="s">
        <v>93</v>
      </c>
    </row>
    <row r="237" spans="1:8" ht="15.75" customHeight="1" x14ac:dyDescent="0.2">
      <c r="A237" s="479" t="s">
        <v>1283</v>
      </c>
      <c r="B237" s="405" t="s">
        <v>1236</v>
      </c>
      <c r="C237" s="20" t="s">
        <v>705</v>
      </c>
      <c r="D237" s="23">
        <f>D238+D239+D240+D241</f>
        <v>6912</v>
      </c>
      <c r="E237" s="121">
        <f>SUM(E238:E241)</f>
        <v>100</v>
      </c>
      <c r="F237" s="23">
        <f>F238+F239+F240+F241</f>
        <v>3150</v>
      </c>
      <c r="G237" s="121">
        <f>SUM(G238:G241)</f>
        <v>100</v>
      </c>
      <c r="H237" s="82">
        <f>F237/D237*100-100</f>
        <v>-54.427083333333329</v>
      </c>
    </row>
    <row r="238" spans="1:8" ht="28.5" customHeight="1" x14ac:dyDescent="0.2">
      <c r="A238" s="479"/>
      <c r="B238" s="405"/>
      <c r="C238" s="20" t="s">
        <v>706</v>
      </c>
      <c r="D238" s="22">
        <v>0</v>
      </c>
      <c r="E238" s="22">
        <v>0</v>
      </c>
      <c r="F238" s="22">
        <v>0</v>
      </c>
      <c r="G238" s="22">
        <v>0</v>
      </c>
      <c r="H238" s="82" t="s">
        <v>93</v>
      </c>
    </row>
    <row r="239" spans="1:8" ht="21" customHeight="1" x14ac:dyDescent="0.2">
      <c r="A239" s="479"/>
      <c r="B239" s="405"/>
      <c r="C239" s="20" t="s">
        <v>707</v>
      </c>
      <c r="D239" s="22">
        <v>0</v>
      </c>
      <c r="E239" s="22">
        <v>0</v>
      </c>
      <c r="F239" s="22">
        <v>0</v>
      </c>
      <c r="G239" s="22">
        <v>0</v>
      </c>
      <c r="H239" s="82" t="s">
        <v>93</v>
      </c>
    </row>
    <row r="240" spans="1:8" ht="18" customHeight="1" x14ac:dyDescent="0.2">
      <c r="A240" s="479"/>
      <c r="B240" s="405"/>
      <c r="C240" s="20" t="s">
        <v>708</v>
      </c>
      <c r="D240" s="23">
        <v>6912</v>
      </c>
      <c r="E240" s="121">
        <f>D240/D237*100</f>
        <v>100</v>
      </c>
      <c r="F240" s="23">
        <v>3150</v>
      </c>
      <c r="G240" s="121">
        <f>F240/F237*100</f>
        <v>100</v>
      </c>
      <c r="H240" s="82">
        <f>F240/D240*100-100</f>
        <v>-54.427083333333329</v>
      </c>
    </row>
    <row r="241" spans="1:8" ht="18" customHeight="1" x14ac:dyDescent="0.2">
      <c r="A241" s="479"/>
      <c r="B241" s="405"/>
      <c r="C241" s="20" t="s">
        <v>709</v>
      </c>
      <c r="D241" s="83">
        <v>0</v>
      </c>
      <c r="E241" s="22">
        <v>0</v>
      </c>
      <c r="F241" s="83">
        <v>0</v>
      </c>
      <c r="G241" s="22">
        <v>0</v>
      </c>
      <c r="H241" s="82" t="s">
        <v>93</v>
      </c>
    </row>
    <row r="242" spans="1:8" ht="18.75" customHeight="1" x14ac:dyDescent="0.2">
      <c r="A242" s="355" t="s">
        <v>97</v>
      </c>
      <c r="B242" s="427" t="s">
        <v>1239</v>
      </c>
      <c r="C242" s="49" t="s">
        <v>705</v>
      </c>
      <c r="D242" s="48">
        <f>D243+D244+D245+D246</f>
        <v>143752</v>
      </c>
      <c r="E242" s="119">
        <f>SUM(E243:E246)</f>
        <v>100</v>
      </c>
      <c r="F242" s="48">
        <f>F243+F244+F245+F246</f>
        <v>80899.999999999985</v>
      </c>
      <c r="G242" s="119">
        <f>SUM(G243:G246)</f>
        <v>100.00000000000001</v>
      </c>
      <c r="H242" s="80">
        <f>F242/D242*100-100</f>
        <v>-43.722522121431361</v>
      </c>
    </row>
    <row r="243" spans="1:8" ht="31.5" x14ac:dyDescent="0.2">
      <c r="A243" s="355"/>
      <c r="B243" s="427"/>
      <c r="C243" s="49" t="s">
        <v>706</v>
      </c>
      <c r="D243" s="48">
        <f>D248+D253+D258+D263</f>
        <v>140000</v>
      </c>
      <c r="E243" s="119">
        <f>D243/D242*100</f>
        <v>97.389949357226328</v>
      </c>
      <c r="F243" s="48">
        <f>F248+F253+F258+F263</f>
        <v>79902.599999999991</v>
      </c>
      <c r="G243" s="119">
        <f>F243/F242*100</f>
        <v>98.767119901112494</v>
      </c>
      <c r="H243" s="80">
        <f>F243/D243*100-100</f>
        <v>-42.926714285714297</v>
      </c>
    </row>
    <row r="244" spans="1:8" x14ac:dyDescent="0.2">
      <c r="A244" s="355"/>
      <c r="B244" s="427"/>
      <c r="C244" s="49" t="s">
        <v>707</v>
      </c>
      <c r="D244" s="50">
        <f>D249+D254+D259+D264</f>
        <v>0</v>
      </c>
      <c r="E244" s="50">
        <v>0</v>
      </c>
      <c r="F244" s="50">
        <f>F249+F254+F259+F264</f>
        <v>0</v>
      </c>
      <c r="G244" s="50">
        <v>0</v>
      </c>
      <c r="H244" s="80" t="s">
        <v>93</v>
      </c>
    </row>
    <row r="245" spans="1:8" x14ac:dyDescent="0.2">
      <c r="A245" s="355"/>
      <c r="B245" s="427"/>
      <c r="C245" s="49" t="s">
        <v>708</v>
      </c>
      <c r="D245" s="50">
        <f>D250+D255+D260+D265</f>
        <v>0</v>
      </c>
      <c r="E245" s="50">
        <v>0</v>
      </c>
      <c r="F245" s="50">
        <f>F250+F255+F260+F265</f>
        <v>0</v>
      </c>
      <c r="G245" s="50">
        <v>0</v>
      </c>
      <c r="H245" s="80" t="s">
        <v>93</v>
      </c>
    </row>
    <row r="246" spans="1:8" x14ac:dyDescent="0.2">
      <c r="A246" s="355"/>
      <c r="B246" s="427"/>
      <c r="C246" s="49" t="s">
        <v>709</v>
      </c>
      <c r="D246" s="48">
        <f>D251+D256+D261+D266</f>
        <v>3752</v>
      </c>
      <c r="E246" s="119">
        <f>D246/D242*100</f>
        <v>2.6100506427736656</v>
      </c>
      <c r="F246" s="48">
        <f>F251+F256+F261+F266</f>
        <v>997.4</v>
      </c>
      <c r="G246" s="119">
        <f>F246/F242*100</f>
        <v>1.2328800988875157</v>
      </c>
      <c r="H246" s="80">
        <f>F246/D246*100-100</f>
        <v>-73.416844349680176</v>
      </c>
    </row>
    <row r="247" spans="1:8" ht="15.75" customHeight="1" x14ac:dyDescent="0.2">
      <c r="A247" s="479" t="s">
        <v>912</v>
      </c>
      <c r="B247" s="405" t="s">
        <v>1230</v>
      </c>
      <c r="C247" s="20" t="s">
        <v>705</v>
      </c>
      <c r="D247" s="81">
        <v>142051</v>
      </c>
      <c r="E247" s="121">
        <v>100</v>
      </c>
      <c r="F247" s="81">
        <f>F248+F249+F250+F251</f>
        <v>79056.5</v>
      </c>
      <c r="G247" s="121">
        <f>SUM(G248:G251)</f>
        <v>100.00000000000001</v>
      </c>
      <c r="H247" s="82">
        <f>F247/D247*100-100</f>
        <v>-44.346396716672174</v>
      </c>
    </row>
    <row r="248" spans="1:8" ht="31.5" x14ac:dyDescent="0.2">
      <c r="A248" s="479"/>
      <c r="B248" s="405"/>
      <c r="C248" s="20" t="s">
        <v>706</v>
      </c>
      <c r="D248" s="23">
        <v>138299</v>
      </c>
      <c r="E248" s="121">
        <v>97.4</v>
      </c>
      <c r="F248" s="23">
        <v>78059.100000000006</v>
      </c>
      <c r="G248" s="121">
        <f>F248/F247*100</f>
        <v>98.738370658959113</v>
      </c>
      <c r="H248" s="82">
        <f>F248/D248*100-100</f>
        <v>-43.557726375461861</v>
      </c>
    </row>
    <row r="249" spans="1:8" x14ac:dyDescent="0.2">
      <c r="A249" s="479"/>
      <c r="B249" s="405"/>
      <c r="C249" s="20" t="s">
        <v>707</v>
      </c>
      <c r="D249" s="22">
        <v>0</v>
      </c>
      <c r="E249" s="22">
        <v>0</v>
      </c>
      <c r="F249" s="22">
        <v>0</v>
      </c>
      <c r="G249" s="22">
        <v>0</v>
      </c>
      <c r="H249" s="82" t="s">
        <v>93</v>
      </c>
    </row>
    <row r="250" spans="1:8" x14ac:dyDescent="0.2">
      <c r="A250" s="479"/>
      <c r="B250" s="405"/>
      <c r="C250" s="20" t="s">
        <v>708</v>
      </c>
      <c r="D250" s="22">
        <v>0</v>
      </c>
      <c r="E250" s="22">
        <v>0</v>
      </c>
      <c r="F250" s="22">
        <v>0</v>
      </c>
      <c r="G250" s="22">
        <v>0</v>
      </c>
      <c r="H250" s="82" t="s">
        <v>93</v>
      </c>
    </row>
    <row r="251" spans="1:8" x14ac:dyDescent="0.2">
      <c r="A251" s="479"/>
      <c r="B251" s="405"/>
      <c r="C251" s="20" t="s">
        <v>709</v>
      </c>
      <c r="D251" s="23">
        <v>3752</v>
      </c>
      <c r="E251" s="122">
        <v>2.6</v>
      </c>
      <c r="F251" s="23">
        <v>997.4</v>
      </c>
      <c r="G251" s="121">
        <f>F251/F247*100</f>
        <v>1.2616293410409012</v>
      </c>
      <c r="H251" s="82">
        <f>F251/D251*100-100</f>
        <v>-73.416844349680176</v>
      </c>
    </row>
    <row r="252" spans="1:8" ht="25.5" customHeight="1" x14ac:dyDescent="0.2">
      <c r="A252" s="479" t="s">
        <v>914</v>
      </c>
      <c r="B252" s="405" t="s">
        <v>560</v>
      </c>
      <c r="C252" s="20" t="s">
        <v>705</v>
      </c>
      <c r="D252" s="23">
        <v>1060</v>
      </c>
      <c r="E252" s="121">
        <v>100</v>
      </c>
      <c r="F252" s="23">
        <f>F253+F254+F255+F256</f>
        <v>649.9</v>
      </c>
      <c r="G252" s="121">
        <f>SUM(G253:G256)</f>
        <v>100</v>
      </c>
      <c r="H252" s="82">
        <f>F252/D252*100-100</f>
        <v>-38.688679245283019</v>
      </c>
    </row>
    <row r="253" spans="1:8" ht="31.5" x14ac:dyDescent="0.2">
      <c r="A253" s="479"/>
      <c r="B253" s="405"/>
      <c r="C253" s="20" t="s">
        <v>706</v>
      </c>
      <c r="D253" s="23">
        <v>1060</v>
      </c>
      <c r="E253" s="121">
        <v>100</v>
      </c>
      <c r="F253" s="23">
        <v>649.9</v>
      </c>
      <c r="G253" s="121">
        <f>F253/F252*100</f>
        <v>100</v>
      </c>
      <c r="H253" s="82">
        <f>F253/D253*100-100</f>
        <v>-38.688679245283019</v>
      </c>
    </row>
    <row r="254" spans="1:8" ht="23.25" customHeight="1" x14ac:dyDescent="0.2">
      <c r="A254" s="479"/>
      <c r="B254" s="405"/>
      <c r="C254" s="20" t="s">
        <v>707</v>
      </c>
      <c r="D254" s="22">
        <v>0</v>
      </c>
      <c r="E254" s="22">
        <v>0</v>
      </c>
      <c r="F254" s="22">
        <v>0</v>
      </c>
      <c r="G254" s="22">
        <v>0</v>
      </c>
      <c r="H254" s="82" t="s">
        <v>93</v>
      </c>
    </row>
    <row r="255" spans="1:8" ht="21" customHeight="1" x14ac:dyDescent="0.2">
      <c r="A255" s="479"/>
      <c r="B255" s="405"/>
      <c r="C255" s="20" t="s">
        <v>708</v>
      </c>
      <c r="D255" s="22">
        <v>0</v>
      </c>
      <c r="E255" s="22">
        <v>0</v>
      </c>
      <c r="F255" s="22">
        <v>0</v>
      </c>
      <c r="G255" s="22">
        <v>0</v>
      </c>
      <c r="H255" s="82" t="s">
        <v>93</v>
      </c>
    </row>
    <row r="256" spans="1:8" ht="21.75" customHeight="1" x14ac:dyDescent="0.2">
      <c r="A256" s="479"/>
      <c r="B256" s="405"/>
      <c r="C256" s="20" t="s">
        <v>709</v>
      </c>
      <c r="D256" s="22">
        <v>0</v>
      </c>
      <c r="E256" s="22">
        <v>0</v>
      </c>
      <c r="F256" s="22">
        <v>0</v>
      </c>
      <c r="G256" s="22">
        <v>0</v>
      </c>
      <c r="H256" s="82" t="s">
        <v>93</v>
      </c>
    </row>
    <row r="257" spans="1:8" s="9" customFormat="1" ht="15.75" customHeight="1" x14ac:dyDescent="0.2">
      <c r="A257" s="479" t="s">
        <v>915</v>
      </c>
      <c r="B257" s="405" t="s">
        <v>1238</v>
      </c>
      <c r="C257" s="20" t="s">
        <v>705</v>
      </c>
      <c r="D257" s="23">
        <v>322</v>
      </c>
      <c r="E257" s="121">
        <v>100</v>
      </c>
      <c r="F257" s="23">
        <f>F258+F259+F260+F261</f>
        <v>83.7</v>
      </c>
      <c r="G257" s="121">
        <f>SUM(G258:G261)</f>
        <v>100</v>
      </c>
      <c r="H257" s="82">
        <f>F257/D257*100-100</f>
        <v>-74.006211180124225</v>
      </c>
    </row>
    <row r="258" spans="1:8" s="9" customFormat="1" ht="31.5" x14ac:dyDescent="0.2">
      <c r="A258" s="479"/>
      <c r="B258" s="405"/>
      <c r="C258" s="20" t="s">
        <v>706</v>
      </c>
      <c r="D258" s="23">
        <v>322</v>
      </c>
      <c r="E258" s="121">
        <v>100</v>
      </c>
      <c r="F258" s="23">
        <v>83.7</v>
      </c>
      <c r="G258" s="121">
        <f>F258/F257*100</f>
        <v>100</v>
      </c>
      <c r="H258" s="82">
        <f>F258/D258*100-100</f>
        <v>-74.006211180124225</v>
      </c>
    </row>
    <row r="259" spans="1:8" s="9" customFormat="1" x14ac:dyDescent="0.2">
      <c r="A259" s="479"/>
      <c r="B259" s="405"/>
      <c r="C259" s="20" t="s">
        <v>707</v>
      </c>
      <c r="D259" s="22">
        <v>0</v>
      </c>
      <c r="E259" s="22">
        <v>0</v>
      </c>
      <c r="F259" s="22">
        <v>0</v>
      </c>
      <c r="G259" s="22">
        <v>0</v>
      </c>
      <c r="H259" s="82" t="s">
        <v>93</v>
      </c>
    </row>
    <row r="260" spans="1:8" s="9" customFormat="1" x14ac:dyDescent="0.2">
      <c r="A260" s="479"/>
      <c r="B260" s="405"/>
      <c r="C260" s="20" t="s">
        <v>708</v>
      </c>
      <c r="D260" s="22">
        <v>0</v>
      </c>
      <c r="E260" s="22">
        <v>0</v>
      </c>
      <c r="F260" s="22">
        <v>0</v>
      </c>
      <c r="G260" s="22">
        <v>0</v>
      </c>
      <c r="H260" s="82" t="s">
        <v>93</v>
      </c>
    </row>
    <row r="261" spans="1:8" s="9" customFormat="1" x14ac:dyDescent="0.2">
      <c r="A261" s="479"/>
      <c r="B261" s="405"/>
      <c r="C261" s="20" t="s">
        <v>709</v>
      </c>
      <c r="D261" s="22">
        <v>0</v>
      </c>
      <c r="E261" s="22">
        <v>0</v>
      </c>
      <c r="F261" s="22">
        <v>0</v>
      </c>
      <c r="G261" s="22">
        <v>0</v>
      </c>
      <c r="H261" s="82" t="s">
        <v>93</v>
      </c>
    </row>
    <row r="262" spans="1:8" ht="15.75" customHeight="1" x14ac:dyDescent="0.2">
      <c r="A262" s="479" t="s">
        <v>916</v>
      </c>
      <c r="B262" s="405" t="s">
        <v>1231</v>
      </c>
      <c r="C262" s="20" t="s">
        <v>705</v>
      </c>
      <c r="D262" s="23">
        <v>319</v>
      </c>
      <c r="E262" s="121">
        <v>100</v>
      </c>
      <c r="F262" s="23">
        <f>F263+F264+F265+F266</f>
        <v>1109.9000000000001</v>
      </c>
      <c r="G262" s="121">
        <f>SUM(G263:G266)</f>
        <v>100</v>
      </c>
      <c r="H262" s="82">
        <f>F262/D262*100-100</f>
        <v>247.93103448275866</v>
      </c>
    </row>
    <row r="263" spans="1:8" ht="31.5" x14ac:dyDescent="0.2">
      <c r="A263" s="479"/>
      <c r="B263" s="405"/>
      <c r="C263" s="20" t="s">
        <v>706</v>
      </c>
      <c r="D263" s="23">
        <v>319</v>
      </c>
      <c r="E263" s="121">
        <v>100</v>
      </c>
      <c r="F263" s="23">
        <v>1109.9000000000001</v>
      </c>
      <c r="G263" s="121">
        <f>F263/F262*100</f>
        <v>100</v>
      </c>
      <c r="H263" s="82">
        <f>F263/D263*100-100</f>
        <v>247.93103448275866</v>
      </c>
    </row>
    <row r="264" spans="1:8" x14ac:dyDescent="0.2">
      <c r="A264" s="479"/>
      <c r="B264" s="405"/>
      <c r="C264" s="20" t="s">
        <v>707</v>
      </c>
      <c r="D264" s="22">
        <v>0</v>
      </c>
      <c r="E264" s="22">
        <v>0</v>
      </c>
      <c r="F264" s="22">
        <v>0</v>
      </c>
      <c r="G264" s="22">
        <v>0</v>
      </c>
      <c r="H264" s="82" t="s">
        <v>93</v>
      </c>
    </row>
    <row r="265" spans="1:8" x14ac:dyDescent="0.2">
      <c r="A265" s="479"/>
      <c r="B265" s="405"/>
      <c r="C265" s="20" t="s">
        <v>708</v>
      </c>
      <c r="D265" s="22">
        <v>0</v>
      </c>
      <c r="E265" s="22">
        <v>0</v>
      </c>
      <c r="F265" s="22">
        <v>0</v>
      </c>
      <c r="G265" s="22">
        <v>0</v>
      </c>
      <c r="H265" s="82" t="s">
        <v>93</v>
      </c>
    </row>
    <row r="266" spans="1:8" x14ac:dyDescent="0.2">
      <c r="A266" s="479"/>
      <c r="B266" s="405"/>
      <c r="C266" s="20" t="s">
        <v>709</v>
      </c>
      <c r="D266" s="83">
        <v>0</v>
      </c>
      <c r="E266" s="22">
        <v>0</v>
      </c>
      <c r="F266" s="83">
        <v>0</v>
      </c>
      <c r="G266" s="22">
        <v>0</v>
      </c>
      <c r="H266" s="82" t="s">
        <v>93</v>
      </c>
    </row>
    <row r="267" spans="1:8" ht="20.25" customHeight="1" x14ac:dyDescent="0.2">
      <c r="A267" s="355" t="s">
        <v>99</v>
      </c>
      <c r="B267" s="427" t="s">
        <v>1237</v>
      </c>
      <c r="C267" s="49" t="s">
        <v>705</v>
      </c>
      <c r="D267" s="48">
        <f>D268+D269+D270+D271</f>
        <v>5146</v>
      </c>
      <c r="E267" s="119">
        <f>SUM(E268:E271)</f>
        <v>100.00000000000001</v>
      </c>
      <c r="F267" s="48">
        <f>F268+F269+F270+F271</f>
        <v>2559.8000000000002</v>
      </c>
      <c r="G267" s="119">
        <f>SUM(G268:G271)</f>
        <v>100</v>
      </c>
      <c r="H267" s="80">
        <f>F267/D267*100-100</f>
        <v>-50.256509910610184</v>
      </c>
    </row>
    <row r="268" spans="1:8" ht="31.5" x14ac:dyDescent="0.2">
      <c r="A268" s="355"/>
      <c r="B268" s="427"/>
      <c r="C268" s="49" t="s">
        <v>706</v>
      </c>
      <c r="D268" s="48">
        <f>D273+D278</f>
        <v>5106</v>
      </c>
      <c r="E268" s="119">
        <f>D268/D267*100</f>
        <v>99.222697240575215</v>
      </c>
      <c r="F268" s="48">
        <f>F273+F278</f>
        <v>2544</v>
      </c>
      <c r="G268" s="119">
        <f>F268/F267*100</f>
        <v>99.382764278459248</v>
      </c>
      <c r="H268" s="80">
        <f>F268/D268*100-100</f>
        <v>-50.176263219741479</v>
      </c>
    </row>
    <row r="269" spans="1:8" x14ac:dyDescent="0.2">
      <c r="A269" s="355"/>
      <c r="B269" s="427"/>
      <c r="C269" s="49" t="s">
        <v>707</v>
      </c>
      <c r="D269" s="48">
        <f>D274+D279</f>
        <v>0</v>
      </c>
      <c r="E269" s="48">
        <v>0</v>
      </c>
      <c r="F269" s="48">
        <f>F274+F279</f>
        <v>0</v>
      </c>
      <c r="G269" s="48">
        <v>0</v>
      </c>
      <c r="H269" s="80" t="s">
        <v>93</v>
      </c>
    </row>
    <row r="270" spans="1:8" x14ac:dyDescent="0.2">
      <c r="A270" s="355"/>
      <c r="B270" s="427"/>
      <c r="C270" s="49" t="s">
        <v>708</v>
      </c>
      <c r="D270" s="48">
        <f>D275+D280</f>
        <v>0</v>
      </c>
      <c r="E270" s="48">
        <v>0</v>
      </c>
      <c r="F270" s="48">
        <f>F275+F280</f>
        <v>0</v>
      </c>
      <c r="G270" s="48">
        <v>0</v>
      </c>
      <c r="H270" s="80" t="s">
        <v>93</v>
      </c>
    </row>
    <row r="271" spans="1:8" x14ac:dyDescent="0.2">
      <c r="A271" s="355"/>
      <c r="B271" s="427"/>
      <c r="C271" s="49" t="s">
        <v>709</v>
      </c>
      <c r="D271" s="48">
        <f>D276+D281</f>
        <v>40</v>
      </c>
      <c r="E271" s="119">
        <f>D271/D267*100</f>
        <v>0.77730275942479599</v>
      </c>
      <c r="F271" s="48">
        <f>F276+F281</f>
        <v>15.8</v>
      </c>
      <c r="G271" s="119">
        <f>F271/F267*100</f>
        <v>0.61723572154074535</v>
      </c>
      <c r="H271" s="80">
        <f>F271/D271*100-100</f>
        <v>-60.5</v>
      </c>
    </row>
    <row r="272" spans="1:8" s="9" customFormat="1" ht="15.75" customHeight="1" x14ac:dyDescent="0.2">
      <c r="A272" s="479" t="s">
        <v>920</v>
      </c>
      <c r="B272" s="405" t="s">
        <v>1240</v>
      </c>
      <c r="C272" s="20" t="s">
        <v>705</v>
      </c>
      <c r="D272" s="81">
        <v>5061</v>
      </c>
      <c r="E272" s="121">
        <v>100</v>
      </c>
      <c r="F272" s="23">
        <f>F273+F274+F275+F276</f>
        <v>2515.4</v>
      </c>
      <c r="G272" s="121">
        <f>SUM(G273:G276)</f>
        <v>100</v>
      </c>
      <c r="H272" s="82">
        <f>F272/D272*100-100</f>
        <v>-50.298360007903575</v>
      </c>
    </row>
    <row r="273" spans="1:8" s="9" customFormat="1" ht="31.5" x14ac:dyDescent="0.2">
      <c r="A273" s="479"/>
      <c r="B273" s="405"/>
      <c r="C273" s="20" t="s">
        <v>706</v>
      </c>
      <c r="D273" s="23">
        <v>5021</v>
      </c>
      <c r="E273" s="121">
        <v>99.2</v>
      </c>
      <c r="F273" s="23">
        <v>2499.6</v>
      </c>
      <c r="G273" s="121">
        <f>F273/F272*100</f>
        <v>99.371869285203147</v>
      </c>
      <c r="H273" s="82">
        <f>F273/D273*100-100</f>
        <v>-50.217088229436371</v>
      </c>
    </row>
    <row r="274" spans="1:8" s="9" customFormat="1" x14ac:dyDescent="0.2">
      <c r="A274" s="479"/>
      <c r="B274" s="405"/>
      <c r="C274" s="20" t="s">
        <v>707</v>
      </c>
      <c r="D274" s="22">
        <v>0</v>
      </c>
      <c r="E274" s="22">
        <v>0</v>
      </c>
      <c r="F274" s="22">
        <v>0</v>
      </c>
      <c r="G274" s="22">
        <v>0</v>
      </c>
      <c r="H274" s="82" t="s">
        <v>93</v>
      </c>
    </row>
    <row r="275" spans="1:8" s="9" customFormat="1" x14ac:dyDescent="0.2">
      <c r="A275" s="479"/>
      <c r="B275" s="405"/>
      <c r="C275" s="20" t="s">
        <v>708</v>
      </c>
      <c r="D275" s="22">
        <v>0</v>
      </c>
      <c r="E275" s="22">
        <v>0</v>
      </c>
      <c r="F275" s="22">
        <v>0</v>
      </c>
      <c r="G275" s="22">
        <v>0</v>
      </c>
      <c r="H275" s="82" t="s">
        <v>93</v>
      </c>
    </row>
    <row r="276" spans="1:8" s="9" customFormat="1" x14ac:dyDescent="0.2">
      <c r="A276" s="479"/>
      <c r="B276" s="405"/>
      <c r="C276" s="20" t="s">
        <v>709</v>
      </c>
      <c r="D276" s="23">
        <v>40</v>
      </c>
      <c r="E276" s="122">
        <v>0.8</v>
      </c>
      <c r="F276" s="23">
        <v>15.8</v>
      </c>
      <c r="G276" s="121">
        <f>F276/F272*100</f>
        <v>0.62813071479685145</v>
      </c>
      <c r="H276" s="82">
        <f>F276/D276*100-100</f>
        <v>-60.5</v>
      </c>
    </row>
    <row r="277" spans="1:8" ht="15.75" customHeight="1" x14ac:dyDescent="0.2">
      <c r="A277" s="479" t="s">
        <v>921</v>
      </c>
      <c r="B277" s="405" t="s">
        <v>1241</v>
      </c>
      <c r="C277" s="20" t="s">
        <v>705</v>
      </c>
      <c r="D277" s="23">
        <v>85</v>
      </c>
      <c r="E277" s="121">
        <v>100</v>
      </c>
      <c r="F277" s="23">
        <f>F278+F279+F280+F281</f>
        <v>44.4</v>
      </c>
      <c r="G277" s="121">
        <f>SUM(G278:G281)</f>
        <v>100</v>
      </c>
      <c r="H277" s="82">
        <f>F277/D277*100-100</f>
        <v>-47.764705882352942</v>
      </c>
    </row>
    <row r="278" spans="1:8" ht="31.5" x14ac:dyDescent="0.2">
      <c r="A278" s="479"/>
      <c r="B278" s="405"/>
      <c r="C278" s="20" t="s">
        <v>706</v>
      </c>
      <c r="D278" s="23">
        <v>85</v>
      </c>
      <c r="E278" s="121">
        <v>100</v>
      </c>
      <c r="F278" s="23">
        <v>44.4</v>
      </c>
      <c r="G278" s="121">
        <f>F278/F277*100</f>
        <v>100</v>
      </c>
      <c r="H278" s="82">
        <f>F278/D278*100-100</f>
        <v>-47.764705882352942</v>
      </c>
    </row>
    <row r="279" spans="1:8" x14ac:dyDescent="0.2">
      <c r="A279" s="479"/>
      <c r="B279" s="405"/>
      <c r="C279" s="20" t="s">
        <v>707</v>
      </c>
      <c r="D279" s="22">
        <v>0</v>
      </c>
      <c r="E279" s="22">
        <v>0</v>
      </c>
      <c r="F279" s="22">
        <v>0</v>
      </c>
      <c r="G279" s="22">
        <v>0</v>
      </c>
      <c r="H279" s="82" t="s">
        <v>93</v>
      </c>
    </row>
    <row r="280" spans="1:8" x14ac:dyDescent="0.2">
      <c r="A280" s="479"/>
      <c r="B280" s="405"/>
      <c r="C280" s="20" t="s">
        <v>708</v>
      </c>
      <c r="D280" s="22">
        <v>0</v>
      </c>
      <c r="E280" s="22">
        <v>0</v>
      </c>
      <c r="F280" s="22">
        <v>0</v>
      </c>
      <c r="G280" s="22">
        <v>0</v>
      </c>
      <c r="H280" s="82" t="s">
        <v>93</v>
      </c>
    </row>
    <row r="281" spans="1:8" x14ac:dyDescent="0.2">
      <c r="A281" s="479"/>
      <c r="B281" s="405"/>
      <c r="C281" s="20" t="s">
        <v>709</v>
      </c>
      <c r="D281" s="83">
        <v>0</v>
      </c>
      <c r="E281" s="22">
        <v>0</v>
      </c>
      <c r="F281" s="83">
        <v>0</v>
      </c>
      <c r="G281" s="22">
        <v>0</v>
      </c>
      <c r="H281" s="82" t="s">
        <v>93</v>
      </c>
    </row>
    <row r="282" spans="1:8" ht="22.5" customHeight="1" x14ac:dyDescent="0.2">
      <c r="A282" s="355" t="s">
        <v>102</v>
      </c>
      <c r="B282" s="427" t="s">
        <v>1242</v>
      </c>
      <c r="C282" s="49" t="s">
        <v>705</v>
      </c>
      <c r="D282" s="48">
        <f>D283+D284+D285+D286</f>
        <v>12661</v>
      </c>
      <c r="E282" s="119">
        <f>SUM(E283:E286)</f>
        <v>100</v>
      </c>
      <c r="F282" s="48">
        <f>F283+F284+F285+F286</f>
        <v>6606.0999999999995</v>
      </c>
      <c r="G282" s="119">
        <f>SUM(G283:G286)</f>
        <v>100</v>
      </c>
      <c r="H282" s="80">
        <f>F282/D282*100-100</f>
        <v>-47.823236711160256</v>
      </c>
    </row>
    <row r="283" spans="1:8" ht="28.5" customHeight="1" x14ac:dyDescent="0.2">
      <c r="A283" s="355"/>
      <c r="B283" s="427"/>
      <c r="C283" s="49" t="s">
        <v>706</v>
      </c>
      <c r="D283" s="48">
        <f>D288+D298+D303+D293</f>
        <v>12661</v>
      </c>
      <c r="E283" s="119">
        <f>D283/D282*100</f>
        <v>100</v>
      </c>
      <c r="F283" s="48">
        <f>F288+F298+F303</f>
        <v>6606.0999999999995</v>
      </c>
      <c r="G283" s="119">
        <f>F283/F282*100</f>
        <v>100</v>
      </c>
      <c r="H283" s="80">
        <f>F283/D283*100-100</f>
        <v>-47.823236711160256</v>
      </c>
    </row>
    <row r="284" spans="1:8" x14ac:dyDescent="0.2">
      <c r="A284" s="355"/>
      <c r="B284" s="427"/>
      <c r="C284" s="49" t="s">
        <v>707</v>
      </c>
      <c r="D284" s="48">
        <f>D289+D299+D304</f>
        <v>0</v>
      </c>
      <c r="E284" s="119">
        <v>0</v>
      </c>
      <c r="F284" s="48">
        <f>F289+F299+F304</f>
        <v>0</v>
      </c>
      <c r="G284" s="119">
        <v>0</v>
      </c>
      <c r="H284" s="80" t="s">
        <v>93</v>
      </c>
    </row>
    <row r="285" spans="1:8" x14ac:dyDescent="0.2">
      <c r="A285" s="355"/>
      <c r="B285" s="427"/>
      <c r="C285" s="49" t="s">
        <v>708</v>
      </c>
      <c r="D285" s="48">
        <f>D290+D300+D305</f>
        <v>0</v>
      </c>
      <c r="E285" s="119">
        <v>0</v>
      </c>
      <c r="F285" s="48">
        <f>F290+F300+F305</f>
        <v>0</v>
      </c>
      <c r="G285" s="119">
        <v>0</v>
      </c>
      <c r="H285" s="80" t="s">
        <v>93</v>
      </c>
    </row>
    <row r="286" spans="1:8" x14ac:dyDescent="0.2">
      <c r="A286" s="355"/>
      <c r="B286" s="427"/>
      <c r="C286" s="49" t="s">
        <v>709</v>
      </c>
      <c r="D286" s="48">
        <f>D291+D301+D306</f>
        <v>0</v>
      </c>
      <c r="E286" s="119">
        <f>D286/D282*100</f>
        <v>0</v>
      </c>
      <c r="F286" s="48">
        <f>F291+F301+F306</f>
        <v>0</v>
      </c>
      <c r="G286" s="119">
        <f>F286/F282*100</f>
        <v>0</v>
      </c>
      <c r="H286" s="80" t="s">
        <v>93</v>
      </c>
    </row>
    <row r="287" spans="1:8" ht="15.75" customHeight="1" x14ac:dyDescent="0.2">
      <c r="A287" s="479" t="s">
        <v>928</v>
      </c>
      <c r="B287" s="405" t="s">
        <v>1243</v>
      </c>
      <c r="C287" s="20" t="s">
        <v>705</v>
      </c>
      <c r="D287" s="81">
        <v>11066</v>
      </c>
      <c r="E287" s="122">
        <v>100</v>
      </c>
      <c r="F287" s="23">
        <f>F288+F289+F290+F291</f>
        <v>5412.4</v>
      </c>
      <c r="G287" s="121">
        <f>SUM(G288:G291)</f>
        <v>100</v>
      </c>
      <c r="H287" s="82">
        <f>F287/D287*100-100</f>
        <v>-51.089824688234238</v>
      </c>
    </row>
    <row r="288" spans="1:8" ht="31.5" x14ac:dyDescent="0.2">
      <c r="A288" s="479"/>
      <c r="B288" s="405"/>
      <c r="C288" s="20" t="s">
        <v>706</v>
      </c>
      <c r="D288" s="23">
        <v>11066</v>
      </c>
      <c r="E288" s="122">
        <v>100</v>
      </c>
      <c r="F288" s="23">
        <v>5412.4</v>
      </c>
      <c r="G288" s="121">
        <f>F288/F287*100</f>
        <v>100</v>
      </c>
      <c r="H288" s="82">
        <f>F288/D288*100-100</f>
        <v>-51.089824688234238</v>
      </c>
    </row>
    <row r="289" spans="1:8" x14ac:dyDescent="0.2">
      <c r="A289" s="479"/>
      <c r="B289" s="405"/>
      <c r="C289" s="20" t="s">
        <v>707</v>
      </c>
      <c r="D289" s="22">
        <v>0</v>
      </c>
      <c r="E289" s="26">
        <v>0</v>
      </c>
      <c r="F289" s="22">
        <v>0</v>
      </c>
      <c r="G289" s="22">
        <v>0</v>
      </c>
      <c r="H289" s="82" t="s">
        <v>93</v>
      </c>
    </row>
    <row r="290" spans="1:8" x14ac:dyDescent="0.2">
      <c r="A290" s="479"/>
      <c r="B290" s="405"/>
      <c r="C290" s="20" t="s">
        <v>708</v>
      </c>
      <c r="D290" s="22">
        <v>0</v>
      </c>
      <c r="E290" s="26">
        <v>0</v>
      </c>
      <c r="F290" s="22">
        <v>0</v>
      </c>
      <c r="G290" s="22">
        <v>0</v>
      </c>
      <c r="H290" s="82" t="s">
        <v>93</v>
      </c>
    </row>
    <row r="291" spans="1:8" x14ac:dyDescent="0.2">
      <c r="A291" s="479"/>
      <c r="B291" s="405"/>
      <c r="C291" s="20" t="s">
        <v>709</v>
      </c>
      <c r="D291" s="22">
        <v>0</v>
      </c>
      <c r="E291" s="26">
        <v>0</v>
      </c>
      <c r="F291" s="22">
        <v>0</v>
      </c>
      <c r="G291" s="121">
        <f>F291/F287*100</f>
        <v>0</v>
      </c>
      <c r="H291" s="82" t="s">
        <v>93</v>
      </c>
    </row>
    <row r="292" spans="1:8" x14ac:dyDescent="0.2">
      <c r="A292" s="402" t="s">
        <v>1326</v>
      </c>
      <c r="B292" s="432" t="s">
        <v>1327</v>
      </c>
      <c r="C292" s="20" t="s">
        <v>705</v>
      </c>
      <c r="D292" s="81">
        <v>17</v>
      </c>
      <c r="E292" s="122">
        <v>100</v>
      </c>
      <c r="F292" s="23">
        <f>F293+F294+F295+F296</f>
        <v>0</v>
      </c>
      <c r="G292" s="121">
        <f>SUM(G293:G296)</f>
        <v>0</v>
      </c>
      <c r="H292" s="82">
        <f>F292/D292*100-100</f>
        <v>-100</v>
      </c>
    </row>
    <row r="293" spans="1:8" ht="31.5" x14ac:dyDescent="0.2">
      <c r="A293" s="403"/>
      <c r="B293" s="433"/>
      <c r="C293" s="20" t="s">
        <v>706</v>
      </c>
      <c r="D293" s="22">
        <v>17</v>
      </c>
      <c r="E293" s="26">
        <v>100</v>
      </c>
      <c r="F293" s="22">
        <v>0</v>
      </c>
      <c r="G293" s="121">
        <v>0</v>
      </c>
      <c r="H293" s="82">
        <f>F293/D293*100-100</f>
        <v>-100</v>
      </c>
    </row>
    <row r="294" spans="1:8" x14ac:dyDescent="0.2">
      <c r="A294" s="403"/>
      <c r="B294" s="433"/>
      <c r="C294" s="20" t="s">
        <v>707</v>
      </c>
      <c r="D294" s="22">
        <v>0</v>
      </c>
      <c r="E294" s="26">
        <v>0</v>
      </c>
      <c r="F294" s="22">
        <v>0</v>
      </c>
      <c r="G294" s="121">
        <v>0</v>
      </c>
      <c r="H294" s="82" t="s">
        <v>93</v>
      </c>
    </row>
    <row r="295" spans="1:8" x14ac:dyDescent="0.2">
      <c r="A295" s="403"/>
      <c r="B295" s="433"/>
      <c r="C295" s="20" t="s">
        <v>708</v>
      </c>
      <c r="D295" s="22">
        <v>0</v>
      </c>
      <c r="E295" s="26">
        <v>0</v>
      </c>
      <c r="F295" s="22">
        <v>0</v>
      </c>
      <c r="G295" s="121">
        <v>0</v>
      </c>
      <c r="H295" s="82" t="s">
        <v>93</v>
      </c>
    </row>
    <row r="296" spans="1:8" x14ac:dyDescent="0.2">
      <c r="A296" s="404"/>
      <c r="B296" s="434"/>
      <c r="C296" s="20" t="s">
        <v>709</v>
      </c>
      <c r="D296" s="22">
        <v>0</v>
      </c>
      <c r="E296" s="26">
        <v>0</v>
      </c>
      <c r="F296" s="22">
        <v>0</v>
      </c>
      <c r="G296" s="121">
        <v>0</v>
      </c>
      <c r="H296" s="82" t="s">
        <v>93</v>
      </c>
    </row>
    <row r="297" spans="1:8" s="9" customFormat="1" ht="15.75" customHeight="1" x14ac:dyDescent="0.2">
      <c r="A297" s="402" t="s">
        <v>932</v>
      </c>
      <c r="B297" s="432" t="s">
        <v>580</v>
      </c>
      <c r="C297" s="20" t="s">
        <v>705</v>
      </c>
      <c r="D297" s="23">
        <v>1185</v>
      </c>
      <c r="E297" s="121">
        <v>100</v>
      </c>
      <c r="F297" s="23">
        <f>F298+F299+F300+F301</f>
        <v>1011.5</v>
      </c>
      <c r="G297" s="121">
        <f>SUM(G298:G301)</f>
        <v>100</v>
      </c>
      <c r="H297" s="82">
        <f>F297/D297*100-100</f>
        <v>-14.641350210970458</v>
      </c>
    </row>
    <row r="298" spans="1:8" s="9" customFormat="1" ht="31.5" x14ac:dyDescent="0.2">
      <c r="A298" s="403"/>
      <c r="B298" s="433"/>
      <c r="C298" s="20" t="s">
        <v>706</v>
      </c>
      <c r="D298" s="23">
        <v>1185</v>
      </c>
      <c r="E298" s="121">
        <v>100</v>
      </c>
      <c r="F298" s="23">
        <v>1011.5</v>
      </c>
      <c r="G298" s="121">
        <f>F298/F297*100</f>
        <v>100</v>
      </c>
      <c r="H298" s="82">
        <f>F298/D298*100-100</f>
        <v>-14.641350210970458</v>
      </c>
    </row>
    <row r="299" spans="1:8" s="9" customFormat="1" x14ac:dyDescent="0.2">
      <c r="A299" s="403"/>
      <c r="B299" s="433"/>
      <c r="C299" s="20" t="s">
        <v>707</v>
      </c>
      <c r="D299" s="22">
        <v>0</v>
      </c>
      <c r="E299" s="22">
        <v>0</v>
      </c>
      <c r="F299" s="22">
        <v>0</v>
      </c>
      <c r="G299" s="22">
        <v>0</v>
      </c>
      <c r="H299" s="82" t="s">
        <v>93</v>
      </c>
    </row>
    <row r="300" spans="1:8" s="9" customFormat="1" x14ac:dyDescent="0.2">
      <c r="A300" s="403"/>
      <c r="B300" s="433"/>
      <c r="C300" s="20" t="s">
        <v>708</v>
      </c>
      <c r="D300" s="22">
        <v>0</v>
      </c>
      <c r="E300" s="22">
        <v>0</v>
      </c>
      <c r="F300" s="22">
        <v>0</v>
      </c>
      <c r="G300" s="22">
        <v>0</v>
      </c>
      <c r="H300" s="82" t="s">
        <v>93</v>
      </c>
    </row>
    <row r="301" spans="1:8" s="9" customFormat="1" x14ac:dyDescent="0.2">
      <c r="A301" s="404"/>
      <c r="B301" s="434"/>
      <c r="C301" s="20" t="s">
        <v>709</v>
      </c>
      <c r="D301" s="22">
        <v>0</v>
      </c>
      <c r="E301" s="22">
        <v>0</v>
      </c>
      <c r="F301" s="22">
        <v>0</v>
      </c>
      <c r="G301" s="22">
        <v>0</v>
      </c>
      <c r="H301" s="82" t="s">
        <v>93</v>
      </c>
    </row>
    <row r="302" spans="1:8" ht="15.75" customHeight="1" x14ac:dyDescent="0.2">
      <c r="A302" s="479" t="s">
        <v>933</v>
      </c>
      <c r="B302" s="405" t="s">
        <v>560</v>
      </c>
      <c r="C302" s="20" t="s">
        <v>705</v>
      </c>
      <c r="D302" s="23">
        <v>393</v>
      </c>
      <c r="E302" s="121">
        <v>100</v>
      </c>
      <c r="F302" s="23">
        <f>F303+F304+F305+F306</f>
        <v>182.2</v>
      </c>
      <c r="G302" s="121">
        <f>SUM(G303:G306)</f>
        <v>100</v>
      </c>
      <c r="H302" s="82">
        <f>F302/D302*100-100</f>
        <v>-53.638676844783717</v>
      </c>
    </row>
    <row r="303" spans="1:8" ht="31.5" x14ac:dyDescent="0.2">
      <c r="A303" s="479"/>
      <c r="B303" s="405"/>
      <c r="C303" s="20" t="s">
        <v>706</v>
      </c>
      <c r="D303" s="23">
        <v>393</v>
      </c>
      <c r="E303" s="121">
        <v>100</v>
      </c>
      <c r="F303" s="23">
        <v>182.2</v>
      </c>
      <c r="G303" s="121">
        <f>F303/F302*100</f>
        <v>100</v>
      </c>
      <c r="H303" s="82">
        <f>F303/D303*100-100</f>
        <v>-53.638676844783717</v>
      </c>
    </row>
    <row r="304" spans="1:8" x14ac:dyDescent="0.2">
      <c r="A304" s="479"/>
      <c r="B304" s="405"/>
      <c r="C304" s="20" t="s">
        <v>707</v>
      </c>
      <c r="D304" s="22">
        <v>0</v>
      </c>
      <c r="E304" s="22">
        <v>0</v>
      </c>
      <c r="F304" s="22">
        <v>0</v>
      </c>
      <c r="G304" s="22">
        <v>0</v>
      </c>
      <c r="H304" s="82" t="s">
        <v>93</v>
      </c>
    </row>
    <row r="305" spans="1:8" x14ac:dyDescent="0.2">
      <c r="A305" s="479"/>
      <c r="B305" s="405"/>
      <c r="C305" s="20" t="s">
        <v>708</v>
      </c>
      <c r="D305" s="22">
        <v>0</v>
      </c>
      <c r="E305" s="22">
        <v>0</v>
      </c>
      <c r="F305" s="22">
        <v>0</v>
      </c>
      <c r="G305" s="22">
        <v>0</v>
      </c>
      <c r="H305" s="82" t="s">
        <v>93</v>
      </c>
    </row>
    <row r="306" spans="1:8" x14ac:dyDescent="0.2">
      <c r="A306" s="479"/>
      <c r="B306" s="405"/>
      <c r="C306" s="20" t="s">
        <v>709</v>
      </c>
      <c r="D306" s="22">
        <v>0</v>
      </c>
      <c r="E306" s="22">
        <v>0</v>
      </c>
      <c r="F306" s="22">
        <v>0</v>
      </c>
      <c r="G306" s="22">
        <v>0</v>
      </c>
      <c r="H306" s="82" t="s">
        <v>93</v>
      </c>
    </row>
    <row r="307" spans="1:8" ht="17.25" customHeight="1" x14ac:dyDescent="0.2">
      <c r="A307" s="355" t="s">
        <v>105</v>
      </c>
      <c r="B307" s="427" t="s">
        <v>1244</v>
      </c>
      <c r="C307" s="49" t="s">
        <v>705</v>
      </c>
      <c r="D307" s="48">
        <f>D308+D309+D310+D311</f>
        <v>44523</v>
      </c>
      <c r="E307" s="119">
        <f>SUM(E308:E311)</f>
        <v>100</v>
      </c>
      <c r="F307" s="48">
        <f>F308+F309+F310+F311</f>
        <v>23756.9</v>
      </c>
      <c r="G307" s="48">
        <f>G308+G309+G310+G311</f>
        <v>100</v>
      </c>
      <c r="H307" s="80">
        <f>F307/D307*100-100</f>
        <v>-46.641286526065173</v>
      </c>
    </row>
    <row r="308" spans="1:8" ht="31.5" x14ac:dyDescent="0.2">
      <c r="A308" s="355"/>
      <c r="B308" s="427"/>
      <c r="C308" s="49" t="s">
        <v>706</v>
      </c>
      <c r="D308" s="48">
        <f>D313+D318+D323+D328+D333</f>
        <v>29517</v>
      </c>
      <c r="E308" s="119">
        <f>D308/D307*100</f>
        <v>66.296071693282116</v>
      </c>
      <c r="F308" s="48">
        <f>F313+F318+F323+F328+F333</f>
        <v>16503.7</v>
      </c>
      <c r="G308" s="119">
        <f>F308/F307*100</f>
        <v>69.469080561857822</v>
      </c>
      <c r="H308" s="80">
        <f>F308/D308*100-100</f>
        <v>-44.087475014398478</v>
      </c>
    </row>
    <row r="309" spans="1:8" x14ac:dyDescent="0.2">
      <c r="A309" s="355"/>
      <c r="B309" s="427"/>
      <c r="C309" s="49" t="s">
        <v>707</v>
      </c>
      <c r="D309" s="48">
        <f t="shared" ref="D309:F311" si="13">D314+D319+D324+D329+D334</f>
        <v>0</v>
      </c>
      <c r="E309" s="119">
        <v>0</v>
      </c>
      <c r="F309" s="48">
        <f t="shared" si="13"/>
        <v>0</v>
      </c>
      <c r="G309" s="119">
        <v>0</v>
      </c>
      <c r="H309" s="80" t="s">
        <v>93</v>
      </c>
    </row>
    <row r="310" spans="1:8" x14ac:dyDescent="0.2">
      <c r="A310" s="355"/>
      <c r="B310" s="427"/>
      <c r="C310" s="49" t="s">
        <v>708</v>
      </c>
      <c r="D310" s="48">
        <f t="shared" si="13"/>
        <v>1533</v>
      </c>
      <c r="E310" s="119">
        <f>D310/D307*100</f>
        <v>3.4431642072636617</v>
      </c>
      <c r="F310" s="48">
        <f t="shared" si="13"/>
        <v>1241</v>
      </c>
      <c r="G310" s="119">
        <f>F310/F307*100</f>
        <v>5.2237455223535054</v>
      </c>
      <c r="H310" s="80">
        <f>F310/D310*100-100</f>
        <v>-19.047619047619051</v>
      </c>
    </row>
    <row r="311" spans="1:8" x14ac:dyDescent="0.2">
      <c r="A311" s="355"/>
      <c r="B311" s="427"/>
      <c r="C311" s="49" t="s">
        <v>709</v>
      </c>
      <c r="D311" s="48">
        <f t="shared" si="13"/>
        <v>13473</v>
      </c>
      <c r="E311" s="119">
        <f>D311/D307*100</f>
        <v>30.260764099454214</v>
      </c>
      <c r="F311" s="48">
        <f t="shared" si="13"/>
        <v>6012.2</v>
      </c>
      <c r="G311" s="119">
        <f>F311/F307*100</f>
        <v>25.307173915788674</v>
      </c>
      <c r="H311" s="80">
        <f>F311/D311*100-100</f>
        <v>-55.375937059303794</v>
      </c>
    </row>
    <row r="312" spans="1:8" ht="15.75" customHeight="1" x14ac:dyDescent="0.2">
      <c r="A312" s="479" t="s">
        <v>937</v>
      </c>
      <c r="B312" s="405" t="s">
        <v>1245</v>
      </c>
      <c r="C312" s="20" t="s">
        <v>705</v>
      </c>
      <c r="D312" s="81">
        <v>1533</v>
      </c>
      <c r="E312" s="121">
        <v>100</v>
      </c>
      <c r="F312" s="23">
        <f>F313+F314+F315+F316</f>
        <v>1241</v>
      </c>
      <c r="G312" s="121">
        <f>SUM(G313:G316)</f>
        <v>0</v>
      </c>
      <c r="H312" s="82">
        <f>F312/D312*100-100</f>
        <v>-19.047619047619051</v>
      </c>
    </row>
    <row r="313" spans="1:8" ht="33.75" customHeight="1" x14ac:dyDescent="0.2">
      <c r="A313" s="479"/>
      <c r="B313" s="405"/>
      <c r="C313" s="20" t="s">
        <v>706</v>
      </c>
      <c r="D313" s="22">
        <v>0</v>
      </c>
      <c r="E313" s="22">
        <v>0</v>
      </c>
      <c r="F313" s="22">
        <v>0</v>
      </c>
      <c r="G313" s="22">
        <v>0</v>
      </c>
      <c r="H313" s="82" t="s">
        <v>93</v>
      </c>
    </row>
    <row r="314" spans="1:8" x14ac:dyDescent="0.2">
      <c r="A314" s="479"/>
      <c r="B314" s="405"/>
      <c r="C314" s="20" t="s">
        <v>707</v>
      </c>
      <c r="D314" s="22">
        <v>0</v>
      </c>
      <c r="E314" s="22">
        <v>0</v>
      </c>
      <c r="F314" s="22">
        <v>0</v>
      </c>
      <c r="G314" s="22">
        <v>0</v>
      </c>
      <c r="H314" s="82" t="s">
        <v>93</v>
      </c>
    </row>
    <row r="315" spans="1:8" x14ac:dyDescent="0.2">
      <c r="A315" s="479"/>
      <c r="B315" s="405"/>
      <c r="C315" s="20" t="s">
        <v>708</v>
      </c>
      <c r="D315" s="22">
        <v>1533</v>
      </c>
      <c r="E315" s="121">
        <v>100</v>
      </c>
      <c r="F315" s="22">
        <v>1241</v>
      </c>
      <c r="G315" s="121">
        <v>0</v>
      </c>
      <c r="H315" s="82">
        <f>F315/D315*100-100</f>
        <v>-19.047619047619051</v>
      </c>
    </row>
    <row r="316" spans="1:8" x14ac:dyDescent="0.2">
      <c r="A316" s="479"/>
      <c r="B316" s="405"/>
      <c r="C316" s="20" t="s">
        <v>709</v>
      </c>
      <c r="D316" s="22">
        <v>0</v>
      </c>
      <c r="E316" s="22">
        <v>0</v>
      </c>
      <c r="F316" s="22">
        <v>0</v>
      </c>
      <c r="G316" s="22">
        <v>0</v>
      </c>
      <c r="H316" s="82" t="s">
        <v>93</v>
      </c>
    </row>
    <row r="317" spans="1:8" ht="15" customHeight="1" x14ac:dyDescent="0.2">
      <c r="A317" s="479" t="s">
        <v>941</v>
      </c>
      <c r="B317" s="405" t="s">
        <v>1246</v>
      </c>
      <c r="C317" s="20" t="s">
        <v>705</v>
      </c>
      <c r="D317" s="23">
        <v>10956</v>
      </c>
      <c r="E317" s="121">
        <v>100</v>
      </c>
      <c r="F317" s="23">
        <f>F318+F319+F320+F321</f>
        <v>7608.7000000000007</v>
      </c>
      <c r="G317" s="121">
        <f>SUM(G318:G321)</f>
        <v>100</v>
      </c>
      <c r="H317" s="82">
        <f>F317/D317*100-100</f>
        <v>-30.552208835341361</v>
      </c>
    </row>
    <row r="318" spans="1:8" ht="30" customHeight="1" x14ac:dyDescent="0.2">
      <c r="A318" s="479"/>
      <c r="B318" s="405"/>
      <c r="C318" s="20" t="s">
        <v>706</v>
      </c>
      <c r="D318" s="23">
        <v>8988</v>
      </c>
      <c r="E318" s="122">
        <v>82</v>
      </c>
      <c r="F318" s="23">
        <v>6906.6</v>
      </c>
      <c r="G318" s="122">
        <f>F318/F317*100</f>
        <v>90.772405272911271</v>
      </c>
      <c r="H318" s="82">
        <f>F318/D318*100-100</f>
        <v>-23.157543391188256</v>
      </c>
    </row>
    <row r="319" spans="1:8" x14ac:dyDescent="0.2">
      <c r="A319" s="479"/>
      <c r="B319" s="405"/>
      <c r="C319" s="20" t="s">
        <v>707</v>
      </c>
      <c r="D319" s="22">
        <v>0</v>
      </c>
      <c r="E319" s="26">
        <v>0</v>
      </c>
      <c r="F319" s="22">
        <v>0</v>
      </c>
      <c r="G319" s="26">
        <v>0</v>
      </c>
      <c r="H319" s="82" t="s">
        <v>93</v>
      </c>
    </row>
    <row r="320" spans="1:8" x14ac:dyDescent="0.2">
      <c r="A320" s="479"/>
      <c r="B320" s="405"/>
      <c r="C320" s="20" t="s">
        <v>708</v>
      </c>
      <c r="D320" s="22">
        <v>0</v>
      </c>
      <c r="E320" s="26">
        <v>0</v>
      </c>
      <c r="F320" s="22">
        <v>0</v>
      </c>
      <c r="G320" s="26">
        <v>0</v>
      </c>
      <c r="H320" s="82" t="s">
        <v>93</v>
      </c>
    </row>
    <row r="321" spans="1:8" x14ac:dyDescent="0.2">
      <c r="A321" s="479"/>
      <c r="B321" s="405"/>
      <c r="C321" s="20" t="s">
        <v>709</v>
      </c>
      <c r="D321" s="23">
        <v>1968</v>
      </c>
      <c r="E321" s="122">
        <v>18</v>
      </c>
      <c r="F321" s="23">
        <v>702.1</v>
      </c>
      <c r="G321" s="122">
        <f>F321/F317*100</f>
        <v>9.2275947270887269</v>
      </c>
      <c r="H321" s="82">
        <f>F321/D321*100-100</f>
        <v>-64.324186991869922</v>
      </c>
    </row>
    <row r="322" spans="1:8" s="9" customFormat="1" ht="20.25" customHeight="1" x14ac:dyDescent="0.2">
      <c r="A322" s="479" t="s">
        <v>942</v>
      </c>
      <c r="B322" s="405" t="s">
        <v>1247</v>
      </c>
      <c r="C322" s="20" t="s">
        <v>705</v>
      </c>
      <c r="D322" s="23">
        <v>10379</v>
      </c>
      <c r="E322" s="122">
        <v>100</v>
      </c>
      <c r="F322" s="23">
        <f>F323+F324+F325+F326</f>
        <v>2209.6</v>
      </c>
      <c r="G322" s="122">
        <v>0</v>
      </c>
      <c r="H322" s="82">
        <f>F322/D322*100-100</f>
        <v>-78.710858464206567</v>
      </c>
    </row>
    <row r="323" spans="1:8" s="9" customFormat="1" ht="30.75" customHeight="1" x14ac:dyDescent="0.2">
      <c r="A323" s="479"/>
      <c r="B323" s="405"/>
      <c r="C323" s="20" t="s">
        <v>706</v>
      </c>
      <c r="D323" s="23">
        <v>6047</v>
      </c>
      <c r="E323" s="122">
        <v>58.3</v>
      </c>
      <c r="F323" s="23">
        <v>1514.2</v>
      </c>
      <c r="G323" s="122">
        <v>0</v>
      </c>
      <c r="H323" s="82">
        <f>F323/D323*100-100</f>
        <v>-74.959484041673562</v>
      </c>
    </row>
    <row r="324" spans="1:8" s="9" customFormat="1" ht="20.25" customHeight="1" x14ac:dyDescent="0.2">
      <c r="A324" s="479"/>
      <c r="B324" s="405"/>
      <c r="C324" s="20" t="s">
        <v>707</v>
      </c>
      <c r="D324" s="22">
        <v>0</v>
      </c>
      <c r="E324" s="26">
        <v>0</v>
      </c>
      <c r="F324" s="22">
        <v>0</v>
      </c>
      <c r="G324" s="26">
        <v>0</v>
      </c>
      <c r="H324" s="82" t="s">
        <v>93</v>
      </c>
    </row>
    <row r="325" spans="1:8" s="9" customFormat="1" ht="20.25" customHeight="1" x14ac:dyDescent="0.2">
      <c r="A325" s="479"/>
      <c r="B325" s="405"/>
      <c r="C325" s="20" t="s">
        <v>708</v>
      </c>
      <c r="D325" s="22">
        <v>0</v>
      </c>
      <c r="E325" s="26">
        <v>0</v>
      </c>
      <c r="F325" s="22">
        <v>0</v>
      </c>
      <c r="G325" s="26">
        <v>0</v>
      </c>
      <c r="H325" s="82" t="s">
        <v>93</v>
      </c>
    </row>
    <row r="326" spans="1:8" s="9" customFormat="1" ht="20.25" customHeight="1" x14ac:dyDescent="0.2">
      <c r="A326" s="479"/>
      <c r="B326" s="405"/>
      <c r="C326" s="20" t="s">
        <v>709</v>
      </c>
      <c r="D326" s="23">
        <v>4332</v>
      </c>
      <c r="E326" s="122">
        <v>41.7</v>
      </c>
      <c r="F326" s="23">
        <v>695.4</v>
      </c>
      <c r="G326" s="122">
        <v>0</v>
      </c>
      <c r="H326" s="82">
        <f>F326/D326*100-100</f>
        <v>-83.94736842105263</v>
      </c>
    </row>
    <row r="327" spans="1:8" ht="15.75" customHeight="1" x14ac:dyDescent="0.2">
      <c r="A327" s="479" t="s">
        <v>943</v>
      </c>
      <c r="B327" s="405" t="s">
        <v>1243</v>
      </c>
      <c r="C327" s="20" t="s">
        <v>705</v>
      </c>
      <c r="D327" s="23">
        <v>21569</v>
      </c>
      <c r="E327" s="122">
        <v>100</v>
      </c>
      <c r="F327" s="23">
        <f>F328+F329+F330+F331</f>
        <v>12202.2</v>
      </c>
      <c r="G327" s="122">
        <f>SUM(G328:G331)</f>
        <v>99.999999999999986</v>
      </c>
      <c r="H327" s="82">
        <f>F327/D327*100-100</f>
        <v>-43.427140803931565</v>
      </c>
    </row>
    <row r="328" spans="1:8" ht="31.5" x14ac:dyDescent="0.2">
      <c r="A328" s="479"/>
      <c r="B328" s="405"/>
      <c r="C328" s="20" t="s">
        <v>706</v>
      </c>
      <c r="D328" s="23">
        <v>14396</v>
      </c>
      <c r="E328" s="122">
        <v>66.7</v>
      </c>
      <c r="F328" s="23">
        <v>7587.5</v>
      </c>
      <c r="G328" s="122">
        <f>F328/F327*100</f>
        <v>62.181409909688412</v>
      </c>
      <c r="H328" s="82">
        <f>F328/D328*100-100</f>
        <v>-47.294387329813837</v>
      </c>
    </row>
    <row r="329" spans="1:8" x14ac:dyDescent="0.2">
      <c r="A329" s="479"/>
      <c r="B329" s="405"/>
      <c r="C329" s="20" t="s">
        <v>707</v>
      </c>
      <c r="D329" s="22">
        <v>0</v>
      </c>
      <c r="E329" s="26">
        <v>0</v>
      </c>
      <c r="F329" s="22">
        <v>0</v>
      </c>
      <c r="G329" s="26">
        <v>0</v>
      </c>
      <c r="H329" s="82" t="s">
        <v>93</v>
      </c>
    </row>
    <row r="330" spans="1:8" x14ac:dyDescent="0.2">
      <c r="A330" s="479"/>
      <c r="B330" s="405"/>
      <c r="C330" s="20" t="s">
        <v>708</v>
      </c>
      <c r="D330" s="22">
        <v>0</v>
      </c>
      <c r="E330" s="26">
        <v>0</v>
      </c>
      <c r="F330" s="22">
        <v>0</v>
      </c>
      <c r="G330" s="26">
        <v>0</v>
      </c>
      <c r="H330" s="82" t="s">
        <v>93</v>
      </c>
    </row>
    <row r="331" spans="1:8" ht="18.75" customHeight="1" x14ac:dyDescent="0.2">
      <c r="A331" s="479"/>
      <c r="B331" s="405"/>
      <c r="C331" s="20" t="s">
        <v>709</v>
      </c>
      <c r="D331" s="23">
        <v>7173</v>
      </c>
      <c r="E331" s="122">
        <v>33.299999999999997</v>
      </c>
      <c r="F331" s="23">
        <v>4614.7</v>
      </c>
      <c r="G331" s="122">
        <f>F331/F327*100</f>
        <v>37.818590090311574</v>
      </c>
      <c r="H331" s="82">
        <f>F331/D331*100-100</f>
        <v>-35.665690784887772</v>
      </c>
    </row>
    <row r="332" spans="1:8" ht="18.75" customHeight="1" x14ac:dyDescent="0.2">
      <c r="A332" s="479" t="s">
        <v>1253</v>
      </c>
      <c r="B332" s="432" t="s">
        <v>1254</v>
      </c>
      <c r="C332" s="20" t="s">
        <v>705</v>
      </c>
      <c r="D332" s="23">
        <v>86</v>
      </c>
      <c r="E332" s="122">
        <v>100</v>
      </c>
      <c r="F332" s="23">
        <f>F333+F334+F335+F336</f>
        <v>495.4</v>
      </c>
      <c r="G332" s="122">
        <f>SUM(G333:G336)</f>
        <v>100</v>
      </c>
      <c r="H332" s="82">
        <f t="shared" ref="H332:H333" si="14">F332/D332*100-100</f>
        <v>476.04651162790697</v>
      </c>
    </row>
    <row r="333" spans="1:8" ht="35.25" customHeight="1" x14ac:dyDescent="0.2">
      <c r="A333" s="479"/>
      <c r="B333" s="433"/>
      <c r="C333" s="20" t="s">
        <v>706</v>
      </c>
      <c r="D333" s="23">
        <v>86</v>
      </c>
      <c r="E333" s="122">
        <v>100</v>
      </c>
      <c r="F333" s="23">
        <v>495.4</v>
      </c>
      <c r="G333" s="122">
        <f>F333/F332*100</f>
        <v>100</v>
      </c>
      <c r="H333" s="82">
        <f t="shared" si="14"/>
        <v>476.04651162790697</v>
      </c>
    </row>
    <row r="334" spans="1:8" ht="18.75" customHeight="1" x14ac:dyDescent="0.2">
      <c r="A334" s="479"/>
      <c r="B334" s="433"/>
      <c r="C334" s="20" t="s">
        <v>707</v>
      </c>
      <c r="D334" s="22">
        <v>0</v>
      </c>
      <c r="E334" s="26">
        <v>0</v>
      </c>
      <c r="F334" s="22">
        <v>0</v>
      </c>
      <c r="G334" s="26">
        <v>0</v>
      </c>
      <c r="H334" s="26">
        <v>0</v>
      </c>
    </row>
    <row r="335" spans="1:8" ht="18.75" customHeight="1" x14ac:dyDescent="0.2">
      <c r="A335" s="479"/>
      <c r="B335" s="433"/>
      <c r="C335" s="20" t="s">
        <v>708</v>
      </c>
      <c r="D335" s="22">
        <v>0</v>
      </c>
      <c r="E335" s="26">
        <v>0</v>
      </c>
      <c r="F335" s="22">
        <v>0</v>
      </c>
      <c r="G335" s="26">
        <v>0</v>
      </c>
      <c r="H335" s="26">
        <v>0</v>
      </c>
    </row>
    <row r="336" spans="1:8" ht="18.75" customHeight="1" x14ac:dyDescent="0.2">
      <c r="A336" s="479"/>
      <c r="B336" s="434"/>
      <c r="C336" s="20" t="s">
        <v>709</v>
      </c>
      <c r="D336" s="84">
        <v>0</v>
      </c>
      <c r="E336" s="26">
        <v>0</v>
      </c>
      <c r="F336" s="84">
        <v>0</v>
      </c>
      <c r="G336" s="26">
        <v>0</v>
      </c>
      <c r="H336" s="26">
        <v>0</v>
      </c>
    </row>
    <row r="337" spans="1:8" ht="18.75" customHeight="1" x14ac:dyDescent="0.2">
      <c r="A337" s="355" t="s">
        <v>107</v>
      </c>
      <c r="B337" s="427" t="s">
        <v>1248</v>
      </c>
      <c r="C337" s="49" t="s">
        <v>705</v>
      </c>
      <c r="D337" s="48">
        <f>D338+D339+D340+D341</f>
        <v>500</v>
      </c>
      <c r="E337" s="119">
        <f>SUM(E338:E341)</f>
        <v>100</v>
      </c>
      <c r="F337" s="48">
        <f>F338+F339+F340+F341</f>
        <v>199.2</v>
      </c>
      <c r="G337" s="119">
        <f>SUM(G338:G341)</f>
        <v>100</v>
      </c>
      <c r="H337" s="80">
        <f>F337/D337*100-100</f>
        <v>-60.160000000000004</v>
      </c>
    </row>
    <row r="338" spans="1:8" ht="31.5" x14ac:dyDescent="0.2">
      <c r="A338" s="355"/>
      <c r="B338" s="427"/>
      <c r="C338" s="49" t="s">
        <v>706</v>
      </c>
      <c r="D338" s="48">
        <f>D343+D348</f>
        <v>500</v>
      </c>
      <c r="E338" s="119">
        <f>D338/D337*100</f>
        <v>100</v>
      </c>
      <c r="F338" s="48">
        <f>F343+F348</f>
        <v>199.2</v>
      </c>
      <c r="G338" s="119">
        <f>F338/F337*100</f>
        <v>100</v>
      </c>
      <c r="H338" s="80">
        <f>F338/D338*100-100</f>
        <v>-60.160000000000004</v>
      </c>
    </row>
    <row r="339" spans="1:8" x14ac:dyDescent="0.2">
      <c r="A339" s="355"/>
      <c r="B339" s="427"/>
      <c r="C339" s="49" t="s">
        <v>707</v>
      </c>
      <c r="D339" s="48">
        <f t="shared" ref="D339:F341" si="15">D344+D349</f>
        <v>0</v>
      </c>
      <c r="E339" s="119">
        <v>0</v>
      </c>
      <c r="F339" s="48">
        <f t="shared" si="15"/>
        <v>0</v>
      </c>
      <c r="G339" s="119">
        <v>0</v>
      </c>
      <c r="H339" s="80" t="s">
        <v>93</v>
      </c>
    </row>
    <row r="340" spans="1:8" x14ac:dyDescent="0.2">
      <c r="A340" s="355"/>
      <c r="B340" s="427"/>
      <c r="C340" s="49" t="s">
        <v>708</v>
      </c>
      <c r="D340" s="48">
        <f t="shared" si="15"/>
        <v>0</v>
      </c>
      <c r="E340" s="119">
        <v>0</v>
      </c>
      <c r="F340" s="48">
        <f t="shared" si="15"/>
        <v>0</v>
      </c>
      <c r="G340" s="119">
        <v>0</v>
      </c>
      <c r="H340" s="80" t="s">
        <v>93</v>
      </c>
    </row>
    <row r="341" spans="1:8" x14ac:dyDescent="0.2">
      <c r="A341" s="355"/>
      <c r="B341" s="427"/>
      <c r="C341" s="49" t="s">
        <v>709</v>
      </c>
      <c r="D341" s="48">
        <f t="shared" si="15"/>
        <v>0</v>
      </c>
      <c r="E341" s="119">
        <v>0</v>
      </c>
      <c r="F341" s="48">
        <f t="shared" si="15"/>
        <v>0</v>
      </c>
      <c r="G341" s="119">
        <v>0</v>
      </c>
      <c r="H341" s="80" t="s">
        <v>93</v>
      </c>
    </row>
    <row r="342" spans="1:8" ht="15.75" customHeight="1" x14ac:dyDescent="0.2">
      <c r="A342" s="479" t="s">
        <v>948</v>
      </c>
      <c r="B342" s="482" t="s">
        <v>1256</v>
      </c>
      <c r="C342" s="20" t="s">
        <v>705</v>
      </c>
      <c r="D342" s="81">
        <f>D343+D344+D345+D346</f>
        <v>350</v>
      </c>
      <c r="E342" s="121">
        <f>SUM(E343:E346)</f>
        <v>100</v>
      </c>
      <c r="F342" s="81">
        <f>F343+F344+F345+F346</f>
        <v>143.19999999999999</v>
      </c>
      <c r="G342" s="121">
        <f>SUM(G343:G346)</f>
        <v>100</v>
      </c>
      <c r="H342" s="82">
        <f>F342/D342*100-100</f>
        <v>-59.085714285714289</v>
      </c>
    </row>
    <row r="343" spans="1:8" ht="31.5" x14ac:dyDescent="0.2">
      <c r="A343" s="479"/>
      <c r="B343" s="483"/>
      <c r="C343" s="20" t="s">
        <v>706</v>
      </c>
      <c r="D343" s="23">
        <v>350</v>
      </c>
      <c r="E343" s="121">
        <f>D343/D342*100</f>
        <v>100</v>
      </c>
      <c r="F343" s="23">
        <v>143.19999999999999</v>
      </c>
      <c r="G343" s="121">
        <f>F343/F342*100</f>
        <v>100</v>
      </c>
      <c r="H343" s="82">
        <f>F343/D343*100-100</f>
        <v>-59.085714285714289</v>
      </c>
    </row>
    <row r="344" spans="1:8" x14ac:dyDescent="0.2">
      <c r="A344" s="479"/>
      <c r="B344" s="483"/>
      <c r="C344" s="20" t="s">
        <v>707</v>
      </c>
      <c r="D344" s="22">
        <v>0</v>
      </c>
      <c r="E344" s="22">
        <v>0</v>
      </c>
      <c r="F344" s="22">
        <v>0</v>
      </c>
      <c r="G344" s="22">
        <v>0</v>
      </c>
      <c r="H344" s="82" t="s">
        <v>93</v>
      </c>
    </row>
    <row r="345" spans="1:8" x14ac:dyDescent="0.2">
      <c r="A345" s="479"/>
      <c r="B345" s="483"/>
      <c r="C345" s="20" t="s">
        <v>708</v>
      </c>
      <c r="D345" s="22">
        <v>0</v>
      </c>
      <c r="E345" s="22">
        <v>0</v>
      </c>
      <c r="F345" s="22">
        <v>0</v>
      </c>
      <c r="G345" s="22">
        <v>0</v>
      </c>
      <c r="H345" s="82" t="s">
        <v>93</v>
      </c>
    </row>
    <row r="346" spans="1:8" x14ac:dyDescent="0.2">
      <c r="A346" s="479"/>
      <c r="B346" s="483"/>
      <c r="C346" s="20" t="s">
        <v>709</v>
      </c>
      <c r="D346" s="22">
        <v>0</v>
      </c>
      <c r="E346" s="22">
        <v>0</v>
      </c>
      <c r="F346" s="22">
        <v>0</v>
      </c>
      <c r="G346" s="22">
        <v>0</v>
      </c>
      <c r="H346" s="82" t="s">
        <v>93</v>
      </c>
    </row>
    <row r="347" spans="1:8" ht="15.75" customHeight="1" x14ac:dyDescent="0.2">
      <c r="A347" s="402" t="s">
        <v>1255</v>
      </c>
      <c r="B347" s="483" t="s">
        <v>1257</v>
      </c>
      <c r="C347" s="20" t="s">
        <v>705</v>
      </c>
      <c r="D347" s="23">
        <f>D348+D349+D350+D351</f>
        <v>150</v>
      </c>
      <c r="E347" s="121">
        <f>SUM(E348:E351)</f>
        <v>100</v>
      </c>
      <c r="F347" s="23">
        <f>F348+F349+F350+F351</f>
        <v>56</v>
      </c>
      <c r="G347" s="121">
        <f>SUM(G348:G351)</f>
        <v>100</v>
      </c>
      <c r="H347" s="82">
        <f>F347/D347*100-100</f>
        <v>-62.666666666666664</v>
      </c>
    </row>
    <row r="348" spans="1:8" ht="31.5" x14ac:dyDescent="0.2">
      <c r="A348" s="403"/>
      <c r="B348" s="483"/>
      <c r="C348" s="20" t="s">
        <v>706</v>
      </c>
      <c r="D348" s="23">
        <v>150</v>
      </c>
      <c r="E348" s="121">
        <f>D348/D347*100</f>
        <v>100</v>
      </c>
      <c r="F348" s="23">
        <v>56</v>
      </c>
      <c r="G348" s="121">
        <f>F348/F347*100</f>
        <v>100</v>
      </c>
      <c r="H348" s="82">
        <f>F348/D348*100-100</f>
        <v>-62.666666666666664</v>
      </c>
    </row>
    <row r="349" spans="1:8" x14ac:dyDescent="0.2">
      <c r="A349" s="403"/>
      <c r="B349" s="483"/>
      <c r="C349" s="20" t="s">
        <v>707</v>
      </c>
      <c r="D349" s="22">
        <v>0</v>
      </c>
      <c r="E349" s="22">
        <v>0</v>
      </c>
      <c r="F349" s="22">
        <v>0</v>
      </c>
      <c r="G349" s="22">
        <v>0</v>
      </c>
      <c r="H349" s="82" t="s">
        <v>93</v>
      </c>
    </row>
    <row r="350" spans="1:8" x14ac:dyDescent="0.2">
      <c r="A350" s="403"/>
      <c r="B350" s="483"/>
      <c r="C350" s="20" t="s">
        <v>708</v>
      </c>
      <c r="D350" s="22">
        <v>0</v>
      </c>
      <c r="E350" s="22">
        <v>0</v>
      </c>
      <c r="F350" s="22">
        <v>0</v>
      </c>
      <c r="G350" s="22">
        <v>0</v>
      </c>
      <c r="H350" s="82" t="s">
        <v>93</v>
      </c>
    </row>
    <row r="351" spans="1:8" x14ac:dyDescent="0.2">
      <c r="A351" s="404"/>
      <c r="B351" s="484"/>
      <c r="C351" s="20" t="s">
        <v>709</v>
      </c>
      <c r="D351" s="83">
        <v>0</v>
      </c>
      <c r="E351" s="22">
        <v>0</v>
      </c>
      <c r="F351" s="83">
        <v>0</v>
      </c>
      <c r="G351" s="22">
        <v>0</v>
      </c>
      <c r="H351" s="82" t="s">
        <v>93</v>
      </c>
    </row>
    <row r="352" spans="1:8" ht="17.25" customHeight="1" x14ac:dyDescent="0.2">
      <c r="A352" s="355" t="s">
        <v>109</v>
      </c>
      <c r="B352" s="427" t="s">
        <v>110</v>
      </c>
      <c r="C352" s="49" t="s">
        <v>705</v>
      </c>
      <c r="D352" s="48">
        <f>D353+D354+D355+D356</f>
        <v>65841</v>
      </c>
      <c r="E352" s="119">
        <f>SUM(E353:E356)</f>
        <v>100</v>
      </c>
      <c r="F352" s="48">
        <f>F353+F354+F355+F356</f>
        <v>29929.9</v>
      </c>
      <c r="G352" s="119">
        <f>SUM(G353:G356)</f>
        <v>100</v>
      </c>
      <c r="H352" s="80">
        <f>F352/D352*100-100</f>
        <v>-54.542154584529392</v>
      </c>
    </row>
    <row r="353" spans="1:8" ht="31.5" x14ac:dyDescent="0.2">
      <c r="A353" s="355"/>
      <c r="B353" s="427"/>
      <c r="C353" s="49" t="s">
        <v>706</v>
      </c>
      <c r="D353" s="48">
        <f>D358+D363+D368+D373+D378</f>
        <v>53060</v>
      </c>
      <c r="E353" s="119">
        <f>D353/D352*100</f>
        <v>80.588083413070891</v>
      </c>
      <c r="F353" s="48">
        <f>F358+F363+F368+F373+F378</f>
        <v>22429.9</v>
      </c>
      <c r="G353" s="119">
        <f>F353/F352*100</f>
        <v>74.941446513352872</v>
      </c>
      <c r="H353" s="80">
        <f>F353/D353*100-100</f>
        <v>-57.727289860535244</v>
      </c>
    </row>
    <row r="354" spans="1:8" x14ac:dyDescent="0.2">
      <c r="A354" s="355"/>
      <c r="B354" s="427"/>
      <c r="C354" s="49" t="s">
        <v>707</v>
      </c>
      <c r="D354" s="50">
        <f>D359+D364+D369+D374+D379</f>
        <v>0</v>
      </c>
      <c r="E354" s="119">
        <v>0</v>
      </c>
      <c r="F354" s="48">
        <f>F359+F364+F369+F374+F379</f>
        <v>0</v>
      </c>
      <c r="G354" s="119">
        <v>0</v>
      </c>
      <c r="H354" s="80" t="s">
        <v>93</v>
      </c>
    </row>
    <row r="355" spans="1:8" x14ac:dyDescent="0.2">
      <c r="A355" s="355"/>
      <c r="B355" s="427"/>
      <c r="C355" s="49" t="s">
        <v>708</v>
      </c>
      <c r="D355" s="48">
        <f>D360+D365+D370+D375+D380</f>
        <v>12781</v>
      </c>
      <c r="E355" s="119">
        <f>D355/D352*100</f>
        <v>19.411916586929117</v>
      </c>
      <c r="F355" s="48">
        <f>F360+F365+F370+F375+F380</f>
        <v>7500</v>
      </c>
      <c r="G355" s="119">
        <f>F355/F352*100</f>
        <v>25.058553486647128</v>
      </c>
      <c r="H355" s="80">
        <f>F355/D355*100-100</f>
        <v>-41.319145606760031</v>
      </c>
    </row>
    <row r="356" spans="1:8" x14ac:dyDescent="0.2">
      <c r="A356" s="355"/>
      <c r="B356" s="427"/>
      <c r="C356" s="49" t="s">
        <v>709</v>
      </c>
      <c r="D356" s="50">
        <f>D361+D366+D371+D376+D381</f>
        <v>0</v>
      </c>
      <c r="E356" s="119">
        <v>0</v>
      </c>
      <c r="F356" s="50">
        <f>F361+F366+F371+F376+F381</f>
        <v>0</v>
      </c>
      <c r="G356" s="119">
        <v>0</v>
      </c>
      <c r="H356" s="80" t="s">
        <v>93</v>
      </c>
    </row>
    <row r="357" spans="1:8" ht="17.25" customHeight="1" x14ac:dyDescent="0.2">
      <c r="A357" s="479" t="s">
        <v>950</v>
      </c>
      <c r="B357" s="405" t="s">
        <v>605</v>
      </c>
      <c r="C357" s="20" t="s">
        <v>705</v>
      </c>
      <c r="D357" s="81">
        <v>9111</v>
      </c>
      <c r="E357" s="121">
        <v>100</v>
      </c>
      <c r="F357" s="81">
        <f>F358+F359+F360+F361</f>
        <v>3287.3</v>
      </c>
      <c r="G357" s="121">
        <f>SUM(G358:G361)</f>
        <v>100</v>
      </c>
      <c r="H357" s="82">
        <f>F357/D357*100-100</f>
        <v>-63.919438041927343</v>
      </c>
    </row>
    <row r="358" spans="1:8" ht="31.5" x14ac:dyDescent="0.2">
      <c r="A358" s="479"/>
      <c r="B358" s="405"/>
      <c r="C358" s="20" t="s">
        <v>706</v>
      </c>
      <c r="D358" s="23">
        <v>9111</v>
      </c>
      <c r="E358" s="121">
        <v>100</v>
      </c>
      <c r="F358" s="23">
        <v>3287.3</v>
      </c>
      <c r="G358" s="121">
        <f>F358/F357*100</f>
        <v>100</v>
      </c>
      <c r="H358" s="82">
        <f>F358/D358*100-100</f>
        <v>-63.919438041927343</v>
      </c>
    </row>
    <row r="359" spans="1:8" x14ac:dyDescent="0.2">
      <c r="A359" s="479"/>
      <c r="B359" s="405"/>
      <c r="C359" s="20" t="s">
        <v>707</v>
      </c>
      <c r="D359" s="22">
        <v>0</v>
      </c>
      <c r="E359" s="22">
        <v>0</v>
      </c>
      <c r="F359" s="22">
        <v>0</v>
      </c>
      <c r="G359" s="22">
        <v>0</v>
      </c>
      <c r="H359" s="82" t="s">
        <v>93</v>
      </c>
    </row>
    <row r="360" spans="1:8" x14ac:dyDescent="0.2">
      <c r="A360" s="479"/>
      <c r="B360" s="405"/>
      <c r="C360" s="20" t="s">
        <v>708</v>
      </c>
      <c r="D360" s="22">
        <v>0</v>
      </c>
      <c r="E360" s="22">
        <v>0</v>
      </c>
      <c r="F360" s="22">
        <v>0</v>
      </c>
      <c r="G360" s="22">
        <v>0</v>
      </c>
      <c r="H360" s="82" t="s">
        <v>93</v>
      </c>
    </row>
    <row r="361" spans="1:8" x14ac:dyDescent="0.2">
      <c r="A361" s="479"/>
      <c r="B361" s="405"/>
      <c r="C361" s="20" t="s">
        <v>709</v>
      </c>
      <c r="D361" s="22">
        <v>0</v>
      </c>
      <c r="E361" s="22">
        <v>0</v>
      </c>
      <c r="F361" s="22">
        <v>0</v>
      </c>
      <c r="G361" s="22">
        <v>0</v>
      </c>
      <c r="H361" s="82" t="s">
        <v>93</v>
      </c>
    </row>
    <row r="362" spans="1:8" x14ac:dyDescent="0.2">
      <c r="A362" s="479" t="s">
        <v>951</v>
      </c>
      <c r="B362" s="405" t="s">
        <v>1249</v>
      </c>
      <c r="C362" s="20" t="s">
        <v>705</v>
      </c>
      <c r="D362" s="23">
        <v>26462</v>
      </c>
      <c r="E362" s="121">
        <v>100</v>
      </c>
      <c r="F362" s="81">
        <f>F363+F364+F365+F366</f>
        <v>11970</v>
      </c>
      <c r="G362" s="121">
        <f>SUM(G363:G366)</f>
        <v>100</v>
      </c>
      <c r="H362" s="82">
        <f>F362/D362*100-100</f>
        <v>-54.765323860630339</v>
      </c>
    </row>
    <row r="363" spans="1:8" ht="31.5" customHeight="1" x14ac:dyDescent="0.2">
      <c r="A363" s="479"/>
      <c r="B363" s="405"/>
      <c r="C363" s="20" t="s">
        <v>706</v>
      </c>
      <c r="D363" s="23">
        <v>26462</v>
      </c>
      <c r="E363" s="121">
        <v>100</v>
      </c>
      <c r="F363" s="23">
        <v>11970</v>
      </c>
      <c r="G363" s="121">
        <f>F363/F362*100</f>
        <v>100</v>
      </c>
      <c r="H363" s="82">
        <f>F363/D363*100-100</f>
        <v>-54.765323860630339</v>
      </c>
    </row>
    <row r="364" spans="1:8" x14ac:dyDescent="0.2">
      <c r="A364" s="479"/>
      <c r="B364" s="405"/>
      <c r="C364" s="20" t="s">
        <v>707</v>
      </c>
      <c r="D364" s="22">
        <v>0</v>
      </c>
      <c r="E364" s="22">
        <v>0</v>
      </c>
      <c r="F364" s="22">
        <v>0</v>
      </c>
      <c r="G364" s="22">
        <v>0</v>
      </c>
      <c r="H364" s="82" t="s">
        <v>93</v>
      </c>
    </row>
    <row r="365" spans="1:8" x14ac:dyDescent="0.2">
      <c r="A365" s="479"/>
      <c r="B365" s="405"/>
      <c r="C365" s="20" t="s">
        <v>708</v>
      </c>
      <c r="D365" s="22">
        <v>0</v>
      </c>
      <c r="E365" s="22">
        <v>0</v>
      </c>
      <c r="F365" s="22">
        <v>0</v>
      </c>
      <c r="G365" s="22">
        <v>0</v>
      </c>
      <c r="H365" s="82" t="s">
        <v>93</v>
      </c>
    </row>
    <row r="366" spans="1:8" x14ac:dyDescent="0.2">
      <c r="A366" s="479"/>
      <c r="B366" s="405"/>
      <c r="C366" s="20" t="s">
        <v>709</v>
      </c>
      <c r="D366" s="22">
        <v>0</v>
      </c>
      <c r="E366" s="22">
        <v>0</v>
      </c>
      <c r="F366" s="22">
        <v>0</v>
      </c>
      <c r="G366" s="22">
        <v>0</v>
      </c>
      <c r="H366" s="82" t="s">
        <v>93</v>
      </c>
    </row>
    <row r="367" spans="1:8" x14ac:dyDescent="0.2">
      <c r="A367" s="479" t="s">
        <v>952</v>
      </c>
      <c r="B367" s="405" t="s">
        <v>1250</v>
      </c>
      <c r="C367" s="20" t="s">
        <v>705</v>
      </c>
      <c r="D367" s="23">
        <v>17374</v>
      </c>
      <c r="E367" s="121">
        <v>100</v>
      </c>
      <c r="F367" s="81">
        <f>F368+F369+F370+F371</f>
        <v>7136.2</v>
      </c>
      <c r="G367" s="121">
        <f>SUM(G368:G371)</f>
        <v>100</v>
      </c>
      <c r="H367" s="82">
        <f>F367/D367*100-100</f>
        <v>-58.92598135144469</v>
      </c>
    </row>
    <row r="368" spans="1:8" ht="31.5" x14ac:dyDescent="0.2">
      <c r="A368" s="479"/>
      <c r="B368" s="405"/>
      <c r="C368" s="20" t="s">
        <v>706</v>
      </c>
      <c r="D368" s="23">
        <v>17374</v>
      </c>
      <c r="E368" s="121">
        <v>100</v>
      </c>
      <c r="F368" s="23">
        <v>7136.2</v>
      </c>
      <c r="G368" s="121">
        <f>F368/F367*100</f>
        <v>100</v>
      </c>
      <c r="H368" s="82">
        <f>F368/D368*100-100</f>
        <v>-58.92598135144469</v>
      </c>
    </row>
    <row r="369" spans="1:8" x14ac:dyDescent="0.2">
      <c r="A369" s="479"/>
      <c r="B369" s="405"/>
      <c r="C369" s="20" t="s">
        <v>707</v>
      </c>
      <c r="D369" s="22">
        <v>0</v>
      </c>
      <c r="E369" s="22">
        <v>0</v>
      </c>
      <c r="F369" s="22">
        <v>0</v>
      </c>
      <c r="G369" s="22">
        <v>0</v>
      </c>
      <c r="H369" s="82" t="s">
        <v>93</v>
      </c>
    </row>
    <row r="370" spans="1:8" x14ac:dyDescent="0.2">
      <c r="A370" s="479"/>
      <c r="B370" s="405"/>
      <c r="C370" s="20" t="s">
        <v>708</v>
      </c>
      <c r="D370" s="22">
        <v>0</v>
      </c>
      <c r="E370" s="22">
        <v>0</v>
      </c>
      <c r="F370" s="22">
        <v>0</v>
      </c>
      <c r="G370" s="22">
        <v>0</v>
      </c>
      <c r="H370" s="82" t="s">
        <v>93</v>
      </c>
    </row>
    <row r="371" spans="1:8" x14ac:dyDescent="0.2">
      <c r="A371" s="479"/>
      <c r="B371" s="405"/>
      <c r="C371" s="20" t="s">
        <v>709</v>
      </c>
      <c r="D371" s="22">
        <v>0</v>
      </c>
      <c r="E371" s="22">
        <v>0</v>
      </c>
      <c r="F371" s="22">
        <v>0</v>
      </c>
      <c r="G371" s="22">
        <v>0</v>
      </c>
      <c r="H371" s="82" t="s">
        <v>93</v>
      </c>
    </row>
    <row r="372" spans="1:8" x14ac:dyDescent="0.2">
      <c r="A372" s="479" t="s">
        <v>953</v>
      </c>
      <c r="B372" s="405" t="s">
        <v>1251</v>
      </c>
      <c r="C372" s="20" t="s">
        <v>705</v>
      </c>
      <c r="D372" s="23">
        <v>113</v>
      </c>
      <c r="E372" s="121">
        <v>100</v>
      </c>
      <c r="F372" s="81">
        <f>F373+F374+F375+F376</f>
        <v>36.4</v>
      </c>
      <c r="G372" s="121">
        <f>SUM(G373:G376)</f>
        <v>100</v>
      </c>
      <c r="H372" s="82">
        <f>F372/D372*100-100</f>
        <v>-67.787610619469035</v>
      </c>
    </row>
    <row r="373" spans="1:8" ht="31.5" x14ac:dyDescent="0.2">
      <c r="A373" s="479"/>
      <c r="B373" s="405"/>
      <c r="C373" s="20" t="s">
        <v>706</v>
      </c>
      <c r="D373" s="23">
        <v>113</v>
      </c>
      <c r="E373" s="121">
        <v>100</v>
      </c>
      <c r="F373" s="23">
        <v>36.4</v>
      </c>
      <c r="G373" s="121">
        <f>F373/F372*100</f>
        <v>100</v>
      </c>
      <c r="H373" s="82">
        <f>F373/D373*100-100</f>
        <v>-67.787610619469035</v>
      </c>
    </row>
    <row r="374" spans="1:8" x14ac:dyDescent="0.2">
      <c r="A374" s="479"/>
      <c r="B374" s="405"/>
      <c r="C374" s="20" t="s">
        <v>707</v>
      </c>
      <c r="D374" s="22">
        <v>0</v>
      </c>
      <c r="E374" s="22">
        <v>0</v>
      </c>
      <c r="F374" s="22">
        <v>0</v>
      </c>
      <c r="G374" s="22">
        <v>0</v>
      </c>
      <c r="H374" s="82" t="s">
        <v>93</v>
      </c>
    </row>
    <row r="375" spans="1:8" ht="20.100000000000001" customHeight="1" x14ac:dyDescent="0.2">
      <c r="A375" s="479"/>
      <c r="B375" s="405"/>
      <c r="C375" s="20" t="s">
        <v>708</v>
      </c>
      <c r="D375" s="22">
        <v>0</v>
      </c>
      <c r="E375" s="22">
        <v>0</v>
      </c>
      <c r="F375" s="22">
        <v>0</v>
      </c>
      <c r="G375" s="22">
        <v>0</v>
      </c>
      <c r="H375" s="82" t="s">
        <v>93</v>
      </c>
    </row>
    <row r="376" spans="1:8" ht="20.100000000000001" customHeight="1" x14ac:dyDescent="0.2">
      <c r="A376" s="479"/>
      <c r="B376" s="405"/>
      <c r="C376" s="20" t="s">
        <v>709</v>
      </c>
      <c r="D376" s="22">
        <v>0</v>
      </c>
      <c r="E376" s="22">
        <v>0</v>
      </c>
      <c r="F376" s="22">
        <v>0</v>
      </c>
      <c r="G376" s="22">
        <v>0</v>
      </c>
      <c r="H376" s="82" t="s">
        <v>93</v>
      </c>
    </row>
    <row r="377" spans="1:8" ht="25.5" customHeight="1" x14ac:dyDescent="0.2">
      <c r="A377" s="479" t="s">
        <v>954</v>
      </c>
      <c r="B377" s="405" t="s">
        <v>1252</v>
      </c>
      <c r="C377" s="20" t="s">
        <v>705</v>
      </c>
      <c r="D377" s="23">
        <v>12781</v>
      </c>
      <c r="E377" s="121">
        <v>100</v>
      </c>
      <c r="F377" s="81">
        <f>F378+F379+F380+F381</f>
        <v>7500</v>
      </c>
      <c r="G377" s="121">
        <f>SUM(G378:G381)</f>
        <v>100</v>
      </c>
      <c r="H377" s="82">
        <f>F377/D377*100-100</f>
        <v>-41.319145606760031</v>
      </c>
    </row>
    <row r="378" spans="1:8" ht="34.5" customHeight="1" x14ac:dyDescent="0.2">
      <c r="A378" s="479"/>
      <c r="B378" s="405"/>
      <c r="C378" s="20" t="s">
        <v>706</v>
      </c>
      <c r="D378" s="22">
        <v>0</v>
      </c>
      <c r="E378" s="22">
        <v>0</v>
      </c>
      <c r="F378" s="22">
        <v>0</v>
      </c>
      <c r="G378" s="22">
        <v>0</v>
      </c>
      <c r="H378" s="82" t="s">
        <v>93</v>
      </c>
    </row>
    <row r="379" spans="1:8" ht="20.100000000000001" customHeight="1" x14ac:dyDescent="0.2">
      <c r="A379" s="479"/>
      <c r="B379" s="405"/>
      <c r="C379" s="20" t="s">
        <v>707</v>
      </c>
      <c r="D379" s="22">
        <v>0</v>
      </c>
      <c r="E379" s="22">
        <v>0</v>
      </c>
      <c r="F379" s="22">
        <v>0</v>
      </c>
      <c r="G379" s="22">
        <v>0</v>
      </c>
      <c r="H379" s="82" t="s">
        <v>93</v>
      </c>
    </row>
    <row r="380" spans="1:8" ht="20.100000000000001" customHeight="1" x14ac:dyDescent="0.2">
      <c r="A380" s="479"/>
      <c r="B380" s="405"/>
      <c r="C380" s="20" t="s">
        <v>708</v>
      </c>
      <c r="D380" s="23">
        <v>12781</v>
      </c>
      <c r="E380" s="121">
        <v>100</v>
      </c>
      <c r="F380" s="23">
        <v>7500</v>
      </c>
      <c r="G380" s="121">
        <f>F380/F377*100</f>
        <v>100</v>
      </c>
      <c r="H380" s="82">
        <f>F380/D380*100-100</f>
        <v>-41.319145606760031</v>
      </c>
    </row>
    <row r="381" spans="1:8" ht="27" customHeight="1" x14ac:dyDescent="0.2">
      <c r="A381" s="479"/>
      <c r="B381" s="405"/>
      <c r="C381" s="20" t="s">
        <v>709</v>
      </c>
      <c r="D381" s="22">
        <v>0</v>
      </c>
      <c r="E381" s="22">
        <v>0</v>
      </c>
      <c r="F381" s="22">
        <v>0</v>
      </c>
      <c r="G381" s="22">
        <v>0</v>
      </c>
      <c r="H381" s="82" t="s">
        <v>93</v>
      </c>
    </row>
    <row r="382" spans="1:8" ht="20.100000000000001" customHeight="1" x14ac:dyDescent="0.2">
      <c r="A382" s="417" t="s">
        <v>2</v>
      </c>
      <c r="B382" s="480" t="s">
        <v>112</v>
      </c>
      <c r="C382" s="285" t="s">
        <v>705</v>
      </c>
      <c r="D382" s="286">
        <f>SUM(D383:D386)</f>
        <v>16527</v>
      </c>
      <c r="E382" s="289">
        <f>SUM(E383:E386)</f>
        <v>100</v>
      </c>
      <c r="F382" s="286">
        <f>SUM(F383:F386)</f>
        <v>4900.1000000000004</v>
      </c>
      <c r="G382" s="289">
        <f>SUM(G383:G386)</f>
        <v>99.999999999999986</v>
      </c>
      <c r="H382" s="159">
        <f>F382/D382*100-100</f>
        <v>-70.350940884613053</v>
      </c>
    </row>
    <row r="383" spans="1:8" ht="33" customHeight="1" x14ac:dyDescent="0.2">
      <c r="A383" s="417"/>
      <c r="B383" s="480"/>
      <c r="C383" s="285" t="s">
        <v>706</v>
      </c>
      <c r="D383" s="290">
        <f>D388+D438+D453</f>
        <v>9597</v>
      </c>
      <c r="E383" s="289">
        <f>(D383/D382)*100</f>
        <v>58.068614993646761</v>
      </c>
      <c r="F383" s="290">
        <f>F388+F438+F453</f>
        <v>3155</v>
      </c>
      <c r="G383" s="289">
        <f>(F383/F382)*100</f>
        <v>64.386441093038911</v>
      </c>
      <c r="H383" s="159">
        <f>F383/D383*100-100</f>
        <v>-67.125143273939784</v>
      </c>
    </row>
    <row r="384" spans="1:8" ht="20.100000000000001" customHeight="1" x14ac:dyDescent="0.2">
      <c r="A384" s="417"/>
      <c r="B384" s="480"/>
      <c r="C384" s="285" t="s">
        <v>707</v>
      </c>
      <c r="D384" s="290">
        <f>D389+D439+D454</f>
        <v>3130</v>
      </c>
      <c r="E384" s="289">
        <f>(D384/D382)*100</f>
        <v>18.938706359290858</v>
      </c>
      <c r="F384" s="291">
        <f>F454</f>
        <v>784.3</v>
      </c>
      <c r="G384" s="289">
        <f>(F384/F382)*100</f>
        <v>16.005795800085711</v>
      </c>
      <c r="H384" s="159">
        <f t="shared" ref="H384:H385" si="16">F384/D384*100-100</f>
        <v>-74.942492012779553</v>
      </c>
    </row>
    <row r="385" spans="1:15" ht="20.100000000000001" customHeight="1" x14ac:dyDescent="0.2">
      <c r="A385" s="417"/>
      <c r="B385" s="480"/>
      <c r="C385" s="285" t="s">
        <v>708</v>
      </c>
      <c r="D385" s="290">
        <f>D390+D440+D455</f>
        <v>3800</v>
      </c>
      <c r="E385" s="289">
        <f>(D385/D382)*100</f>
        <v>22.992678647062384</v>
      </c>
      <c r="F385" s="292">
        <f>F455</f>
        <v>960.8</v>
      </c>
      <c r="G385" s="289">
        <f>(F385/F382)*100</f>
        <v>19.607763106875367</v>
      </c>
      <c r="H385" s="159">
        <f t="shared" si="16"/>
        <v>-74.715789473684211</v>
      </c>
    </row>
    <row r="386" spans="1:15" ht="20.100000000000001" customHeight="1" x14ac:dyDescent="0.2">
      <c r="A386" s="417"/>
      <c r="B386" s="480"/>
      <c r="C386" s="285" t="s">
        <v>709</v>
      </c>
      <c r="D386" s="290">
        <f>D391+D441+D456</f>
        <v>0</v>
      </c>
      <c r="E386" s="289">
        <f>(D386/D382)*100</f>
        <v>0</v>
      </c>
      <c r="F386" s="293">
        <v>0</v>
      </c>
      <c r="G386" s="289">
        <f>(F386/F382)*100</f>
        <v>0</v>
      </c>
      <c r="H386" s="159" t="s">
        <v>93</v>
      </c>
    </row>
    <row r="387" spans="1:15" ht="20.100000000000001" customHeight="1" x14ac:dyDescent="0.2">
      <c r="A387" s="424" t="s">
        <v>117</v>
      </c>
      <c r="B387" s="481" t="s">
        <v>1017</v>
      </c>
      <c r="C387" s="51" t="s">
        <v>705</v>
      </c>
      <c r="D387" s="116">
        <f>SUM(D388:D391)</f>
        <v>6244</v>
      </c>
      <c r="E387" s="116">
        <f>SUM(E388:E391)</f>
        <v>100</v>
      </c>
      <c r="F387" s="116">
        <f>SUM(F388:F391)</f>
        <v>2336.8000000000002</v>
      </c>
      <c r="G387" s="116">
        <f>SUM(G388:G391)</f>
        <v>100</v>
      </c>
      <c r="H387" s="116">
        <f>F387/D387*100-100</f>
        <v>-62.575272261370912</v>
      </c>
    </row>
    <row r="388" spans="1:15" ht="30.75" customHeight="1" x14ac:dyDescent="0.2">
      <c r="A388" s="424"/>
      <c r="B388" s="481"/>
      <c r="C388" s="51" t="s">
        <v>706</v>
      </c>
      <c r="D388" s="116">
        <f>D393+D398+D403+D408+D413+D418+D423+D428+D433</f>
        <v>6244</v>
      </c>
      <c r="E388" s="116">
        <f>D388/D387*100</f>
        <v>100</v>
      </c>
      <c r="F388" s="53">
        <f>F392+F397+F402+F407+F412+F417+F422+F427+F433</f>
        <v>2336.8000000000002</v>
      </c>
      <c r="G388" s="116">
        <f>F388/F387*100</f>
        <v>100</v>
      </c>
      <c r="H388" s="116">
        <f>F388/D388*100-100</f>
        <v>-62.575272261370912</v>
      </c>
    </row>
    <row r="389" spans="1:15" ht="20.100000000000001" customHeight="1" x14ac:dyDescent="0.2">
      <c r="A389" s="424"/>
      <c r="B389" s="481"/>
      <c r="C389" s="51" t="s">
        <v>707</v>
      </c>
      <c r="D389" s="116">
        <f t="shared" ref="D389:D391" si="17">D394+D399+D404+D409+D414+D419+D424+D429</f>
        <v>0</v>
      </c>
      <c r="E389" s="116">
        <f>D389/D387*100</f>
        <v>0</v>
      </c>
      <c r="F389" s="53">
        <v>0</v>
      </c>
      <c r="G389" s="116">
        <f>F389/F387*100</f>
        <v>0</v>
      </c>
      <c r="H389" s="116" t="s">
        <v>93</v>
      </c>
    </row>
    <row r="390" spans="1:15" ht="20.100000000000001" customHeight="1" x14ac:dyDescent="0.2">
      <c r="A390" s="424"/>
      <c r="B390" s="481"/>
      <c r="C390" s="51" t="s">
        <v>708</v>
      </c>
      <c r="D390" s="116">
        <f t="shared" si="17"/>
        <v>0</v>
      </c>
      <c r="E390" s="116">
        <f>D390/D387*100</f>
        <v>0</v>
      </c>
      <c r="F390" s="48">
        <v>0</v>
      </c>
      <c r="G390" s="116">
        <f>F390/F387*100</f>
        <v>0</v>
      </c>
      <c r="H390" s="116" t="s">
        <v>93</v>
      </c>
    </row>
    <row r="391" spans="1:15" ht="20.100000000000001" customHeight="1" x14ac:dyDescent="0.2">
      <c r="A391" s="424"/>
      <c r="B391" s="481"/>
      <c r="C391" s="51" t="s">
        <v>709</v>
      </c>
      <c r="D391" s="116">
        <f t="shared" si="17"/>
        <v>0</v>
      </c>
      <c r="E391" s="116">
        <f>D391/D387*100</f>
        <v>0</v>
      </c>
      <c r="F391" s="48">
        <v>0</v>
      </c>
      <c r="G391" s="116">
        <f>F391/F387*100</f>
        <v>0</v>
      </c>
      <c r="H391" s="116" t="s">
        <v>93</v>
      </c>
    </row>
    <row r="392" spans="1:15" ht="20.100000000000001" customHeight="1" x14ac:dyDescent="0.2">
      <c r="A392" s="406" t="s">
        <v>118</v>
      </c>
      <c r="B392" s="422" t="s">
        <v>119</v>
      </c>
      <c r="C392" s="308" t="s">
        <v>705</v>
      </c>
      <c r="D392" s="307">
        <f>SUM(D393:D396)</f>
        <v>90</v>
      </c>
      <c r="E392" s="307">
        <f>SUM(E393:E396)</f>
        <v>100</v>
      </c>
      <c r="F392" s="307">
        <f>SUM(F393:F396)</f>
        <v>32.4</v>
      </c>
      <c r="G392" s="307">
        <f>SUM(G393:G396)</f>
        <v>100</v>
      </c>
      <c r="H392" s="307">
        <f>F392/D392*100-100</f>
        <v>-64</v>
      </c>
    </row>
    <row r="393" spans="1:15" ht="33" customHeight="1" x14ac:dyDescent="0.2">
      <c r="A393" s="406"/>
      <c r="B393" s="422"/>
      <c r="C393" s="308" t="s">
        <v>706</v>
      </c>
      <c r="D393" s="307">
        <v>90</v>
      </c>
      <c r="E393" s="307">
        <f>D393/D392*100</f>
        <v>100</v>
      </c>
      <c r="F393" s="35">
        <v>32.4</v>
      </c>
      <c r="G393" s="307">
        <f>F393/F392*100</f>
        <v>100</v>
      </c>
      <c r="H393" s="307">
        <f>F393/D393*100-100</f>
        <v>-64</v>
      </c>
    </row>
    <row r="394" spans="1:15" ht="20.100000000000001" customHeight="1" x14ac:dyDescent="0.2">
      <c r="A394" s="406"/>
      <c r="B394" s="422"/>
      <c r="C394" s="308" t="s">
        <v>707</v>
      </c>
      <c r="D394" s="307">
        <v>0</v>
      </c>
      <c r="E394" s="307">
        <f>D394/D392*100</f>
        <v>0</v>
      </c>
      <c r="F394" s="23">
        <v>0</v>
      </c>
      <c r="G394" s="307">
        <f>F394/F392*100</f>
        <v>0</v>
      </c>
      <c r="H394" s="307" t="s">
        <v>93</v>
      </c>
    </row>
    <row r="395" spans="1:15" ht="20.100000000000001" customHeight="1" x14ac:dyDescent="0.2">
      <c r="A395" s="406"/>
      <c r="B395" s="422"/>
      <c r="C395" s="308" t="s">
        <v>708</v>
      </c>
      <c r="D395" s="307">
        <v>0</v>
      </c>
      <c r="E395" s="307">
        <f>D395/D392*100</f>
        <v>0</v>
      </c>
      <c r="F395" s="23">
        <v>0</v>
      </c>
      <c r="G395" s="307">
        <f>F395/F392*100</f>
        <v>0</v>
      </c>
      <c r="H395" s="307" t="s">
        <v>93</v>
      </c>
    </row>
    <row r="396" spans="1:15" ht="20.100000000000001" customHeight="1" x14ac:dyDescent="0.2">
      <c r="A396" s="406"/>
      <c r="B396" s="422"/>
      <c r="C396" s="308" t="s">
        <v>709</v>
      </c>
      <c r="D396" s="307">
        <v>0</v>
      </c>
      <c r="E396" s="307">
        <f>D396/D392*100</f>
        <v>0</v>
      </c>
      <c r="F396" s="23">
        <v>0</v>
      </c>
      <c r="G396" s="307">
        <f>F396/F392*100</f>
        <v>0</v>
      </c>
      <c r="H396" s="307" t="s">
        <v>93</v>
      </c>
      <c r="I396" s="12"/>
      <c r="J396" s="12"/>
      <c r="K396" s="13"/>
      <c r="L396" s="13"/>
      <c r="M396" s="13"/>
      <c r="N396" s="13"/>
      <c r="O396" s="13"/>
    </row>
    <row r="397" spans="1:15" ht="20.100000000000001" customHeight="1" x14ac:dyDescent="0.2">
      <c r="A397" s="406" t="s">
        <v>120</v>
      </c>
      <c r="B397" s="422" t="s">
        <v>121</v>
      </c>
      <c r="C397" s="308" t="s">
        <v>705</v>
      </c>
      <c r="D397" s="307">
        <f>SUM(D398:D401)</f>
        <v>676</v>
      </c>
      <c r="E397" s="307">
        <f>SUM(E398:E401)</f>
        <v>100</v>
      </c>
      <c r="F397" s="307">
        <f>SUM(F398:F401)</f>
        <v>249.1</v>
      </c>
      <c r="G397" s="307">
        <f>SUM(G398:G401)</f>
        <v>100</v>
      </c>
      <c r="H397" s="307">
        <f>F397/D397*100-100</f>
        <v>-63.150887573964496</v>
      </c>
      <c r="I397" s="14"/>
      <c r="J397" s="14"/>
    </row>
    <row r="398" spans="1:15" ht="31.5" customHeight="1" x14ac:dyDescent="0.2">
      <c r="A398" s="406"/>
      <c r="B398" s="422"/>
      <c r="C398" s="308" t="s">
        <v>706</v>
      </c>
      <c r="D398" s="307">
        <v>676</v>
      </c>
      <c r="E398" s="307">
        <f>D398/D397*100</f>
        <v>100</v>
      </c>
      <c r="F398" s="35">
        <v>249.1</v>
      </c>
      <c r="G398" s="307">
        <f>F398/F397*100</f>
        <v>100</v>
      </c>
      <c r="H398" s="307">
        <f t="shared" ref="H398:H403" si="18">F398/D398*100-100</f>
        <v>-63.150887573964496</v>
      </c>
    </row>
    <row r="399" spans="1:15" ht="20.100000000000001" customHeight="1" x14ac:dyDescent="0.2">
      <c r="A399" s="406"/>
      <c r="B399" s="422"/>
      <c r="C399" s="308" t="s">
        <v>707</v>
      </c>
      <c r="D399" s="307">
        <v>0</v>
      </c>
      <c r="E399" s="307">
        <f>D399/D397*100</f>
        <v>0</v>
      </c>
      <c r="F399" s="307">
        <v>0</v>
      </c>
      <c r="G399" s="307">
        <f>F399/F397*100</f>
        <v>0</v>
      </c>
      <c r="H399" s="307" t="s">
        <v>93</v>
      </c>
    </row>
    <row r="400" spans="1:15" ht="20.100000000000001" customHeight="1" x14ac:dyDescent="0.2">
      <c r="A400" s="406"/>
      <c r="B400" s="422"/>
      <c r="C400" s="308" t="s">
        <v>708</v>
      </c>
      <c r="D400" s="307">
        <v>0</v>
      </c>
      <c r="E400" s="307">
        <f>D400/D397*100</f>
        <v>0</v>
      </c>
      <c r="F400" s="307">
        <v>0</v>
      </c>
      <c r="G400" s="307">
        <f>F400/F397*100</f>
        <v>0</v>
      </c>
      <c r="H400" s="307" t="s">
        <v>93</v>
      </c>
    </row>
    <row r="401" spans="1:8" ht="20.100000000000001" customHeight="1" x14ac:dyDescent="0.2">
      <c r="A401" s="406"/>
      <c r="B401" s="422"/>
      <c r="C401" s="308" t="s">
        <v>709</v>
      </c>
      <c r="D401" s="307">
        <v>0</v>
      </c>
      <c r="E401" s="307">
        <f>D401/D397*100</f>
        <v>0</v>
      </c>
      <c r="F401" s="307">
        <v>0</v>
      </c>
      <c r="G401" s="307">
        <f>F401/F397*100</f>
        <v>0</v>
      </c>
      <c r="H401" s="307" t="s">
        <v>93</v>
      </c>
    </row>
    <row r="402" spans="1:8" ht="20.100000000000001" customHeight="1" x14ac:dyDescent="0.2">
      <c r="A402" s="406" t="s">
        <v>122</v>
      </c>
      <c r="B402" s="422" t="s">
        <v>123</v>
      </c>
      <c r="C402" s="308" t="s">
        <v>705</v>
      </c>
      <c r="D402" s="307">
        <f>SUM(D403:D406)</f>
        <v>165</v>
      </c>
      <c r="E402" s="307">
        <f>SUM(E403:E406)</f>
        <v>100</v>
      </c>
      <c r="F402" s="307">
        <f>SUM(F403:F406)</f>
        <v>0</v>
      </c>
      <c r="G402" s="307">
        <f>SUM(G403:G406)</f>
        <v>100</v>
      </c>
      <c r="H402" s="307">
        <f t="shared" si="18"/>
        <v>-100</v>
      </c>
    </row>
    <row r="403" spans="1:8" ht="33" customHeight="1" x14ac:dyDescent="0.2">
      <c r="A403" s="406"/>
      <c r="B403" s="422"/>
      <c r="C403" s="308" t="s">
        <v>706</v>
      </c>
      <c r="D403" s="307">
        <v>165</v>
      </c>
      <c r="E403" s="307">
        <f>D403/D402*100</f>
        <v>100</v>
      </c>
      <c r="F403" s="35">
        <v>0</v>
      </c>
      <c r="G403" s="307">
        <v>100</v>
      </c>
      <c r="H403" s="307">
        <f t="shared" si="18"/>
        <v>-100</v>
      </c>
    </row>
    <row r="404" spans="1:8" ht="20.100000000000001" customHeight="1" x14ac:dyDescent="0.2">
      <c r="A404" s="406"/>
      <c r="B404" s="422"/>
      <c r="C404" s="308" t="s">
        <v>707</v>
      </c>
      <c r="D404" s="307">
        <v>0</v>
      </c>
      <c r="E404" s="307">
        <f>D404/D402*100</f>
        <v>0</v>
      </c>
      <c r="F404" s="307">
        <v>0</v>
      </c>
      <c r="G404" s="307">
        <v>0</v>
      </c>
      <c r="H404" s="307" t="s">
        <v>93</v>
      </c>
    </row>
    <row r="405" spans="1:8" ht="20.100000000000001" customHeight="1" x14ac:dyDescent="0.2">
      <c r="A405" s="406"/>
      <c r="B405" s="422"/>
      <c r="C405" s="308" t="s">
        <v>708</v>
      </c>
      <c r="D405" s="307">
        <v>0</v>
      </c>
      <c r="E405" s="307">
        <f>D405/D402*100</f>
        <v>0</v>
      </c>
      <c r="F405" s="307">
        <v>0</v>
      </c>
      <c r="G405" s="307">
        <v>0</v>
      </c>
      <c r="H405" s="307" t="s">
        <v>93</v>
      </c>
    </row>
    <row r="406" spans="1:8" ht="20.100000000000001" customHeight="1" x14ac:dyDescent="0.2">
      <c r="A406" s="406"/>
      <c r="B406" s="422"/>
      <c r="C406" s="308" t="s">
        <v>709</v>
      </c>
      <c r="D406" s="307">
        <v>0</v>
      </c>
      <c r="E406" s="307">
        <f>D406/D402*100</f>
        <v>0</v>
      </c>
      <c r="F406" s="307">
        <v>0</v>
      </c>
      <c r="G406" s="307">
        <v>0</v>
      </c>
      <c r="H406" s="307" t="s">
        <v>93</v>
      </c>
    </row>
    <row r="407" spans="1:8" ht="20.100000000000001" customHeight="1" x14ac:dyDescent="0.2">
      <c r="A407" s="406" t="s">
        <v>125</v>
      </c>
      <c r="B407" s="422" t="s">
        <v>723</v>
      </c>
      <c r="C407" s="308" t="s">
        <v>705</v>
      </c>
      <c r="D407" s="307">
        <f>SUM(D408:D411)</f>
        <v>183</v>
      </c>
      <c r="E407" s="307">
        <f>SUM(E408:E411)</f>
        <v>100</v>
      </c>
      <c r="F407" s="307">
        <f>SUM(F408:F411)</f>
        <v>1.2</v>
      </c>
      <c r="G407" s="307">
        <f>SUM(G408:G411)</f>
        <v>100</v>
      </c>
      <c r="H407" s="307">
        <f t="shared" ref="H407:H413" si="19">F407/D407*100-100</f>
        <v>-99.344262295081961</v>
      </c>
    </row>
    <row r="408" spans="1:8" ht="32.25" customHeight="1" x14ac:dyDescent="0.2">
      <c r="A408" s="406"/>
      <c r="B408" s="422"/>
      <c r="C408" s="308" t="s">
        <v>706</v>
      </c>
      <c r="D408" s="307">
        <v>183</v>
      </c>
      <c r="E408" s="307">
        <f>D408/D407*100</f>
        <v>100</v>
      </c>
      <c r="F408" s="35">
        <v>1.2</v>
      </c>
      <c r="G408" s="307">
        <f>F408/F407*100</f>
        <v>100</v>
      </c>
      <c r="H408" s="307">
        <f t="shared" si="19"/>
        <v>-99.344262295081961</v>
      </c>
    </row>
    <row r="409" spans="1:8" ht="20.100000000000001" customHeight="1" x14ac:dyDescent="0.2">
      <c r="A409" s="406"/>
      <c r="B409" s="422"/>
      <c r="C409" s="308" t="s">
        <v>707</v>
      </c>
      <c r="D409" s="307">
        <v>0</v>
      </c>
      <c r="E409" s="307">
        <f>D409/D407*100</f>
        <v>0</v>
      </c>
      <c r="F409" s="307">
        <v>0</v>
      </c>
      <c r="G409" s="307">
        <v>0</v>
      </c>
      <c r="H409" s="307" t="s">
        <v>93</v>
      </c>
    </row>
    <row r="410" spans="1:8" ht="20.100000000000001" customHeight="1" x14ac:dyDescent="0.2">
      <c r="A410" s="406"/>
      <c r="B410" s="422"/>
      <c r="C410" s="308" t="s">
        <v>708</v>
      </c>
      <c r="D410" s="307">
        <v>0</v>
      </c>
      <c r="E410" s="307">
        <f>D410/D407*100</f>
        <v>0</v>
      </c>
      <c r="F410" s="307">
        <v>0</v>
      </c>
      <c r="G410" s="307">
        <v>0</v>
      </c>
      <c r="H410" s="307" t="s">
        <v>93</v>
      </c>
    </row>
    <row r="411" spans="1:8" ht="20.100000000000001" customHeight="1" x14ac:dyDescent="0.2">
      <c r="A411" s="406"/>
      <c r="B411" s="422"/>
      <c r="C411" s="308" t="s">
        <v>709</v>
      </c>
      <c r="D411" s="307">
        <v>0</v>
      </c>
      <c r="E411" s="307">
        <f>D411/D407*100</f>
        <v>0</v>
      </c>
      <c r="F411" s="307">
        <v>0</v>
      </c>
      <c r="G411" s="307">
        <v>0</v>
      </c>
      <c r="H411" s="307" t="s">
        <v>93</v>
      </c>
    </row>
    <row r="412" spans="1:8" ht="20.100000000000001" customHeight="1" x14ac:dyDescent="0.2">
      <c r="A412" s="406" t="s">
        <v>127</v>
      </c>
      <c r="B412" s="422" t="s">
        <v>724</v>
      </c>
      <c r="C412" s="308" t="s">
        <v>705</v>
      </c>
      <c r="D412" s="307">
        <f>SUM(D413:D416)</f>
        <v>266</v>
      </c>
      <c r="E412" s="307">
        <f>SUM(E413:E416)</f>
        <v>100</v>
      </c>
      <c r="F412" s="307">
        <f>SUM(F413:F416)</f>
        <v>8.6999999999999993</v>
      </c>
      <c r="G412" s="307">
        <f>SUM(G413:G416)</f>
        <v>100</v>
      </c>
      <c r="H412" s="307">
        <f t="shared" si="19"/>
        <v>-96.729323308270679</v>
      </c>
    </row>
    <row r="413" spans="1:8" ht="33.75" customHeight="1" x14ac:dyDescent="0.2">
      <c r="A413" s="406"/>
      <c r="B413" s="422"/>
      <c r="C413" s="308" t="s">
        <v>706</v>
      </c>
      <c r="D413" s="307">
        <v>266</v>
      </c>
      <c r="E413" s="307">
        <f>D413/D412*100</f>
        <v>100</v>
      </c>
      <c r="F413" s="35">
        <v>8.6999999999999993</v>
      </c>
      <c r="G413" s="307">
        <f>F413/F412*100</f>
        <v>100</v>
      </c>
      <c r="H413" s="307">
        <f t="shared" si="19"/>
        <v>-96.729323308270679</v>
      </c>
    </row>
    <row r="414" spans="1:8" ht="20.100000000000001" customHeight="1" x14ac:dyDescent="0.2">
      <c r="A414" s="406"/>
      <c r="B414" s="422"/>
      <c r="C414" s="308" t="s">
        <v>707</v>
      </c>
      <c r="D414" s="307">
        <v>0</v>
      </c>
      <c r="E414" s="307">
        <v>0</v>
      </c>
      <c r="F414" s="307">
        <v>0</v>
      </c>
      <c r="G414" s="307">
        <v>0</v>
      </c>
      <c r="H414" s="307" t="s">
        <v>93</v>
      </c>
    </row>
    <row r="415" spans="1:8" ht="20.100000000000001" customHeight="1" x14ac:dyDescent="0.2">
      <c r="A415" s="406"/>
      <c r="B415" s="422"/>
      <c r="C415" s="308" t="s">
        <v>708</v>
      </c>
      <c r="D415" s="307">
        <v>0</v>
      </c>
      <c r="E415" s="307">
        <v>0</v>
      </c>
      <c r="F415" s="307">
        <v>0</v>
      </c>
      <c r="G415" s="307">
        <v>0</v>
      </c>
      <c r="H415" s="307" t="s">
        <v>93</v>
      </c>
    </row>
    <row r="416" spans="1:8" ht="20.100000000000001" customHeight="1" x14ac:dyDescent="0.2">
      <c r="A416" s="406"/>
      <c r="B416" s="422"/>
      <c r="C416" s="308" t="s">
        <v>709</v>
      </c>
      <c r="D416" s="307">
        <v>0</v>
      </c>
      <c r="E416" s="307">
        <v>0</v>
      </c>
      <c r="F416" s="307">
        <v>0</v>
      </c>
      <c r="G416" s="307">
        <v>0</v>
      </c>
      <c r="H416" s="307" t="s">
        <v>93</v>
      </c>
    </row>
    <row r="417" spans="1:8" ht="20.100000000000001" customHeight="1" x14ac:dyDescent="0.2">
      <c r="A417" s="406" t="s">
        <v>128</v>
      </c>
      <c r="B417" s="422" t="s">
        <v>129</v>
      </c>
      <c r="C417" s="308" t="s">
        <v>705</v>
      </c>
      <c r="D417" s="307">
        <f>SUM(D418:D421)</f>
        <v>311</v>
      </c>
      <c r="E417" s="307">
        <f>SUM(E418:E421)</f>
        <v>100</v>
      </c>
      <c r="F417" s="307">
        <f>SUM(F418:F421)</f>
        <v>151.4</v>
      </c>
      <c r="G417" s="307">
        <f>SUM(G418:G421)</f>
        <v>100</v>
      </c>
      <c r="H417" s="307">
        <f>F417/D417*100-100</f>
        <v>-51.318327974276521</v>
      </c>
    </row>
    <row r="418" spans="1:8" ht="32.25" customHeight="1" x14ac:dyDescent="0.2">
      <c r="A418" s="406"/>
      <c r="B418" s="422"/>
      <c r="C418" s="308" t="s">
        <v>706</v>
      </c>
      <c r="D418" s="307">
        <v>311</v>
      </c>
      <c r="E418" s="307">
        <f>D418/D417*100</f>
        <v>100</v>
      </c>
      <c r="F418" s="35">
        <v>151.4</v>
      </c>
      <c r="G418" s="307">
        <f>F418/F417*100</f>
        <v>100</v>
      </c>
      <c r="H418" s="307">
        <f>F418/D418*100-100</f>
        <v>-51.318327974276521</v>
      </c>
    </row>
    <row r="419" spans="1:8" ht="20.100000000000001" customHeight="1" x14ac:dyDescent="0.2">
      <c r="A419" s="406"/>
      <c r="B419" s="422"/>
      <c r="C419" s="308" t="s">
        <v>707</v>
      </c>
      <c r="D419" s="307">
        <v>0</v>
      </c>
      <c r="E419" s="307">
        <v>0</v>
      </c>
      <c r="F419" s="307">
        <v>0</v>
      </c>
      <c r="G419" s="307">
        <v>0</v>
      </c>
      <c r="H419" s="307" t="s">
        <v>93</v>
      </c>
    </row>
    <row r="420" spans="1:8" ht="20.100000000000001" customHeight="1" x14ac:dyDescent="0.2">
      <c r="A420" s="406"/>
      <c r="B420" s="422"/>
      <c r="C420" s="308" t="s">
        <v>708</v>
      </c>
      <c r="D420" s="307">
        <v>0</v>
      </c>
      <c r="E420" s="307">
        <v>0</v>
      </c>
      <c r="F420" s="307">
        <v>0</v>
      </c>
      <c r="G420" s="307">
        <v>0</v>
      </c>
      <c r="H420" s="307" t="s">
        <v>93</v>
      </c>
    </row>
    <row r="421" spans="1:8" ht="20.100000000000001" customHeight="1" x14ac:dyDescent="0.2">
      <c r="A421" s="406"/>
      <c r="B421" s="422"/>
      <c r="C421" s="308" t="s">
        <v>709</v>
      </c>
      <c r="D421" s="307">
        <v>0</v>
      </c>
      <c r="E421" s="307">
        <v>0</v>
      </c>
      <c r="F421" s="307">
        <v>0</v>
      </c>
      <c r="G421" s="307">
        <v>0</v>
      </c>
      <c r="H421" s="307" t="s">
        <v>93</v>
      </c>
    </row>
    <row r="422" spans="1:8" ht="20.100000000000001" customHeight="1" x14ac:dyDescent="0.2">
      <c r="A422" s="406" t="s">
        <v>130</v>
      </c>
      <c r="B422" s="422" t="s">
        <v>1155</v>
      </c>
      <c r="C422" s="308" t="s">
        <v>705</v>
      </c>
      <c r="D422" s="307">
        <f>SUM(D423:D426)</f>
        <v>259</v>
      </c>
      <c r="E422" s="307">
        <f>SUM(E423:E426)</f>
        <v>100</v>
      </c>
      <c r="F422" s="307">
        <f>SUM(F423:F426)</f>
        <v>37</v>
      </c>
      <c r="G422" s="307">
        <f>SUM(G423:G426)</f>
        <v>100</v>
      </c>
      <c r="H422" s="307">
        <f>F422/D422*100-100</f>
        <v>-85.714285714285722</v>
      </c>
    </row>
    <row r="423" spans="1:8" ht="36" customHeight="1" x14ac:dyDescent="0.2">
      <c r="A423" s="406"/>
      <c r="B423" s="422"/>
      <c r="C423" s="308" t="s">
        <v>706</v>
      </c>
      <c r="D423" s="307">
        <v>259</v>
      </c>
      <c r="E423" s="307">
        <f>D423/D422*100</f>
        <v>100</v>
      </c>
      <c r="F423" s="35">
        <v>37</v>
      </c>
      <c r="G423" s="307">
        <f>F423/F422*100</f>
        <v>100</v>
      </c>
      <c r="H423" s="307">
        <f>F423/D423*100-100</f>
        <v>-85.714285714285722</v>
      </c>
    </row>
    <row r="424" spans="1:8" ht="20.100000000000001" customHeight="1" x14ac:dyDescent="0.2">
      <c r="A424" s="406"/>
      <c r="B424" s="422"/>
      <c r="C424" s="308" t="s">
        <v>707</v>
      </c>
      <c r="D424" s="307">
        <v>0</v>
      </c>
      <c r="E424" s="307">
        <v>0</v>
      </c>
      <c r="F424" s="307">
        <v>0</v>
      </c>
      <c r="G424" s="307">
        <v>0</v>
      </c>
      <c r="H424" s="307" t="s">
        <v>93</v>
      </c>
    </row>
    <row r="425" spans="1:8" ht="20.100000000000001" customHeight="1" x14ac:dyDescent="0.2">
      <c r="A425" s="406"/>
      <c r="B425" s="422"/>
      <c r="C425" s="308" t="s">
        <v>708</v>
      </c>
      <c r="D425" s="307">
        <v>0</v>
      </c>
      <c r="E425" s="307">
        <v>0</v>
      </c>
      <c r="F425" s="307">
        <v>0</v>
      </c>
      <c r="G425" s="307">
        <v>0</v>
      </c>
      <c r="H425" s="307" t="s">
        <v>93</v>
      </c>
    </row>
    <row r="426" spans="1:8" ht="20.100000000000001" customHeight="1" x14ac:dyDescent="0.2">
      <c r="A426" s="406"/>
      <c r="B426" s="422"/>
      <c r="C426" s="308" t="s">
        <v>709</v>
      </c>
      <c r="D426" s="307">
        <v>0</v>
      </c>
      <c r="E426" s="307">
        <v>0</v>
      </c>
      <c r="F426" s="307">
        <v>0</v>
      </c>
      <c r="G426" s="307">
        <v>0</v>
      </c>
      <c r="H426" s="307" t="s">
        <v>93</v>
      </c>
    </row>
    <row r="427" spans="1:8" ht="20.100000000000001" customHeight="1" x14ac:dyDescent="0.2">
      <c r="A427" s="406" t="s">
        <v>132</v>
      </c>
      <c r="B427" s="422" t="s">
        <v>1156</v>
      </c>
      <c r="C427" s="308" t="s">
        <v>705</v>
      </c>
      <c r="D427" s="307">
        <f>SUM(D428:D431)</f>
        <v>228</v>
      </c>
      <c r="E427" s="307">
        <f>SUM(E428:E431)</f>
        <v>100</v>
      </c>
      <c r="F427" s="307">
        <f>SUM(F428:F431)</f>
        <v>117.5</v>
      </c>
      <c r="G427" s="307">
        <f>SUM(G428:G431)</f>
        <v>100</v>
      </c>
      <c r="H427" s="307">
        <f>F427/D427*100-100</f>
        <v>-48.464912280701753</v>
      </c>
    </row>
    <row r="428" spans="1:8" ht="33.75" customHeight="1" x14ac:dyDescent="0.2">
      <c r="A428" s="406"/>
      <c r="B428" s="422"/>
      <c r="C428" s="308" t="s">
        <v>706</v>
      </c>
      <c r="D428" s="307">
        <v>228</v>
      </c>
      <c r="E428" s="307">
        <f>D428/D427*100</f>
        <v>100</v>
      </c>
      <c r="F428" s="23">
        <v>117.5</v>
      </c>
      <c r="G428" s="307">
        <f>F428/F427*100</f>
        <v>100</v>
      </c>
      <c r="H428" s="307">
        <f>F428/D428*100-100</f>
        <v>-48.464912280701753</v>
      </c>
    </row>
    <row r="429" spans="1:8" ht="20.100000000000001" customHeight="1" x14ac:dyDescent="0.2">
      <c r="A429" s="406"/>
      <c r="B429" s="422"/>
      <c r="C429" s="308" t="s">
        <v>707</v>
      </c>
      <c r="D429" s="307">
        <v>0</v>
      </c>
      <c r="E429" s="307">
        <v>0</v>
      </c>
      <c r="F429" s="307">
        <v>0</v>
      </c>
      <c r="G429" s="307">
        <v>0</v>
      </c>
      <c r="H429" s="307" t="s">
        <v>93</v>
      </c>
    </row>
    <row r="430" spans="1:8" ht="20.100000000000001" customHeight="1" x14ac:dyDescent="0.2">
      <c r="A430" s="406"/>
      <c r="B430" s="422"/>
      <c r="C430" s="308" t="s">
        <v>708</v>
      </c>
      <c r="D430" s="307">
        <v>0</v>
      </c>
      <c r="E430" s="307">
        <v>0</v>
      </c>
      <c r="F430" s="307">
        <v>0</v>
      </c>
      <c r="G430" s="307">
        <v>0</v>
      </c>
      <c r="H430" s="307" t="s">
        <v>93</v>
      </c>
    </row>
    <row r="431" spans="1:8" ht="20.100000000000001" customHeight="1" x14ac:dyDescent="0.2">
      <c r="A431" s="406"/>
      <c r="B431" s="422"/>
      <c r="C431" s="308" t="s">
        <v>709</v>
      </c>
      <c r="D431" s="307">
        <v>0</v>
      </c>
      <c r="E431" s="307">
        <v>0</v>
      </c>
      <c r="F431" s="307">
        <v>0</v>
      </c>
      <c r="G431" s="307">
        <v>0</v>
      </c>
      <c r="H431" s="307" t="s">
        <v>93</v>
      </c>
    </row>
    <row r="432" spans="1:8" ht="20.100000000000001" customHeight="1" x14ac:dyDescent="0.2">
      <c r="A432" s="396" t="s">
        <v>1404</v>
      </c>
      <c r="B432" s="422" t="s">
        <v>1405</v>
      </c>
      <c r="C432" s="308" t="s">
        <v>705</v>
      </c>
      <c r="D432" s="307">
        <f>D433+D434+D435+D436</f>
        <v>4066</v>
      </c>
      <c r="E432" s="307">
        <f t="shared" ref="E432:G432" si="20">E433+E434+E435+E436</f>
        <v>100</v>
      </c>
      <c r="F432" s="307">
        <f t="shared" si="20"/>
        <v>1739.5</v>
      </c>
      <c r="G432" s="307">
        <f t="shared" si="20"/>
        <v>100</v>
      </c>
      <c r="H432" s="307">
        <f>F432/D432*100-100</f>
        <v>-57.218396458435812</v>
      </c>
    </row>
    <row r="433" spans="1:8" ht="29.25" customHeight="1" x14ac:dyDescent="0.2">
      <c r="A433" s="397"/>
      <c r="B433" s="422"/>
      <c r="C433" s="308" t="s">
        <v>706</v>
      </c>
      <c r="D433" s="307">
        <v>4066</v>
      </c>
      <c r="E433" s="307">
        <f>D433/D432*100</f>
        <v>100</v>
      </c>
      <c r="F433" s="23">
        <v>1739.5</v>
      </c>
      <c r="G433" s="307">
        <f>F433/F432*100</f>
        <v>100</v>
      </c>
      <c r="H433" s="307">
        <f>F433/D433*100-100</f>
        <v>-57.218396458435812</v>
      </c>
    </row>
    <row r="434" spans="1:8" ht="20.100000000000001" customHeight="1" x14ac:dyDescent="0.2">
      <c r="A434" s="397"/>
      <c r="B434" s="422"/>
      <c r="C434" s="308" t="s">
        <v>707</v>
      </c>
      <c r="D434" s="307">
        <v>0</v>
      </c>
      <c r="E434" s="307">
        <v>0</v>
      </c>
      <c r="F434" s="307">
        <v>0</v>
      </c>
      <c r="G434" s="307">
        <v>0</v>
      </c>
      <c r="H434" s="307" t="s">
        <v>93</v>
      </c>
    </row>
    <row r="435" spans="1:8" ht="20.100000000000001" customHeight="1" x14ac:dyDescent="0.2">
      <c r="A435" s="397"/>
      <c r="B435" s="422"/>
      <c r="C435" s="308" t="s">
        <v>708</v>
      </c>
      <c r="D435" s="307">
        <v>0</v>
      </c>
      <c r="E435" s="307">
        <v>0</v>
      </c>
      <c r="F435" s="307">
        <v>0</v>
      </c>
      <c r="G435" s="307">
        <v>0</v>
      </c>
      <c r="H435" s="307" t="s">
        <v>93</v>
      </c>
    </row>
    <row r="436" spans="1:8" ht="20.100000000000001" customHeight="1" x14ac:dyDescent="0.2">
      <c r="A436" s="398"/>
      <c r="B436" s="422"/>
      <c r="C436" s="308" t="s">
        <v>709</v>
      </c>
      <c r="D436" s="307">
        <v>0</v>
      </c>
      <c r="E436" s="307">
        <v>0</v>
      </c>
      <c r="F436" s="307">
        <v>0</v>
      </c>
      <c r="G436" s="307">
        <v>0</v>
      </c>
      <c r="H436" s="307" t="s">
        <v>93</v>
      </c>
    </row>
    <row r="437" spans="1:8" ht="20.100000000000001" customHeight="1" x14ac:dyDescent="0.2">
      <c r="A437" s="424" t="s">
        <v>135</v>
      </c>
      <c r="B437" s="425" t="s">
        <v>1150</v>
      </c>
      <c r="C437" s="51" t="s">
        <v>705</v>
      </c>
      <c r="D437" s="116">
        <f>SUM(D438:D441)</f>
        <v>553</v>
      </c>
      <c r="E437" s="116">
        <f>SUM(E438:E441)</f>
        <v>100</v>
      </c>
      <c r="F437" s="116">
        <f>SUM(F438:F441)</f>
        <v>132.1</v>
      </c>
      <c r="G437" s="116">
        <f>SUM(G438:G441)</f>
        <v>100</v>
      </c>
      <c r="H437" s="116">
        <f>F437/D437*100-100</f>
        <v>-76.112115732368892</v>
      </c>
    </row>
    <row r="438" spans="1:8" ht="41.25" customHeight="1" x14ac:dyDescent="0.2">
      <c r="A438" s="424"/>
      <c r="B438" s="425"/>
      <c r="C438" s="51" t="s">
        <v>706</v>
      </c>
      <c r="D438" s="116">
        <f>D443+D448</f>
        <v>553</v>
      </c>
      <c r="E438" s="116">
        <f>D438/D437*100</f>
        <v>100</v>
      </c>
      <c r="F438" s="54">
        <f>F443+F448</f>
        <v>132.1</v>
      </c>
      <c r="G438" s="116">
        <f>F438/F437*100</f>
        <v>100</v>
      </c>
      <c r="H438" s="116">
        <f>F438/D438*100-100</f>
        <v>-76.112115732368892</v>
      </c>
    </row>
    <row r="439" spans="1:8" ht="20.100000000000001" customHeight="1" x14ac:dyDescent="0.2">
      <c r="A439" s="424"/>
      <c r="B439" s="425"/>
      <c r="C439" s="51" t="s">
        <v>707</v>
      </c>
      <c r="D439" s="116">
        <f>D444+D449</f>
        <v>0</v>
      </c>
      <c r="E439" s="116">
        <f>D439/D437*100</f>
        <v>0</v>
      </c>
      <c r="F439" s="48">
        <v>0</v>
      </c>
      <c r="G439" s="116">
        <f>F439/F437*100</f>
        <v>0</v>
      </c>
      <c r="H439" s="116" t="s">
        <v>93</v>
      </c>
    </row>
    <row r="440" spans="1:8" ht="20.100000000000001" customHeight="1" x14ac:dyDescent="0.2">
      <c r="A440" s="424"/>
      <c r="B440" s="425"/>
      <c r="C440" s="51" t="s">
        <v>708</v>
      </c>
      <c r="D440" s="116">
        <f>D445+D450</f>
        <v>0</v>
      </c>
      <c r="E440" s="116">
        <f>D440/D437*100</f>
        <v>0</v>
      </c>
      <c r="F440" s="48">
        <v>0</v>
      </c>
      <c r="G440" s="116">
        <f>F440/F437*100</f>
        <v>0</v>
      </c>
      <c r="H440" s="116" t="s">
        <v>93</v>
      </c>
    </row>
    <row r="441" spans="1:8" ht="20.100000000000001" customHeight="1" x14ac:dyDescent="0.2">
      <c r="A441" s="424"/>
      <c r="B441" s="425"/>
      <c r="C441" s="51" t="s">
        <v>709</v>
      </c>
      <c r="D441" s="116">
        <f>D446+D451</f>
        <v>0</v>
      </c>
      <c r="E441" s="116">
        <f>D441/D437*100</f>
        <v>0</v>
      </c>
      <c r="F441" s="48">
        <v>0</v>
      </c>
      <c r="G441" s="116">
        <f>F441/F437*100</f>
        <v>0</v>
      </c>
      <c r="H441" s="116" t="s">
        <v>93</v>
      </c>
    </row>
    <row r="442" spans="1:8" ht="20.100000000000001" customHeight="1" x14ac:dyDescent="0.2">
      <c r="A442" s="406" t="s">
        <v>136</v>
      </c>
      <c r="B442" s="422" t="s">
        <v>137</v>
      </c>
      <c r="C442" s="308" t="s">
        <v>705</v>
      </c>
      <c r="D442" s="307">
        <f>SUM(D443:D446)</f>
        <v>446</v>
      </c>
      <c r="E442" s="307">
        <f>SUM(E443:E446)</f>
        <v>100</v>
      </c>
      <c r="F442" s="307">
        <f>SUM(F443:F446)</f>
        <v>29.9</v>
      </c>
      <c r="G442" s="307">
        <f>SUM(G443:G446)</f>
        <v>0</v>
      </c>
      <c r="H442" s="307">
        <f t="shared" ref="H442:H448" si="21">F442/D442*100-100</f>
        <v>-93.295964125560545</v>
      </c>
    </row>
    <row r="443" spans="1:8" ht="30" customHeight="1" x14ac:dyDescent="0.2">
      <c r="A443" s="406"/>
      <c r="B443" s="422"/>
      <c r="C443" s="308" t="s">
        <v>706</v>
      </c>
      <c r="D443" s="307">
        <v>446</v>
      </c>
      <c r="E443" s="307">
        <f>D443/D442*100</f>
        <v>100</v>
      </c>
      <c r="F443" s="320">
        <v>29.9</v>
      </c>
      <c r="G443" s="307">
        <v>0</v>
      </c>
      <c r="H443" s="307">
        <f t="shared" si="21"/>
        <v>-93.295964125560545</v>
      </c>
    </row>
    <row r="444" spans="1:8" ht="20.100000000000001" customHeight="1" x14ac:dyDescent="0.2">
      <c r="A444" s="406"/>
      <c r="B444" s="422"/>
      <c r="C444" s="308" t="s">
        <v>707</v>
      </c>
      <c r="D444" s="307">
        <v>0</v>
      </c>
      <c r="E444" s="307">
        <f>D444/D442*100</f>
        <v>0</v>
      </c>
      <c r="F444" s="307">
        <v>0</v>
      </c>
      <c r="G444" s="307">
        <v>0</v>
      </c>
      <c r="H444" s="307" t="s">
        <v>93</v>
      </c>
    </row>
    <row r="445" spans="1:8" ht="20.100000000000001" customHeight="1" x14ac:dyDescent="0.2">
      <c r="A445" s="406"/>
      <c r="B445" s="422"/>
      <c r="C445" s="308" t="s">
        <v>708</v>
      </c>
      <c r="D445" s="307">
        <v>0</v>
      </c>
      <c r="E445" s="307">
        <f>D445/D442*100</f>
        <v>0</v>
      </c>
      <c r="F445" s="307">
        <v>0</v>
      </c>
      <c r="G445" s="307">
        <v>0</v>
      </c>
      <c r="H445" s="307" t="s">
        <v>93</v>
      </c>
    </row>
    <row r="446" spans="1:8" ht="20.100000000000001" customHeight="1" x14ac:dyDescent="0.2">
      <c r="A446" s="406"/>
      <c r="B446" s="422"/>
      <c r="C446" s="308" t="s">
        <v>709</v>
      </c>
      <c r="D446" s="307">
        <v>0</v>
      </c>
      <c r="E446" s="307">
        <f>D446/D442*100</f>
        <v>0</v>
      </c>
      <c r="F446" s="307">
        <v>0</v>
      </c>
      <c r="G446" s="307">
        <v>0</v>
      </c>
      <c r="H446" s="307" t="s">
        <v>93</v>
      </c>
    </row>
    <row r="447" spans="1:8" s="7" customFormat="1" ht="20.100000000000001" customHeight="1" x14ac:dyDescent="0.2">
      <c r="A447" s="406" t="s">
        <v>139</v>
      </c>
      <c r="B447" s="422" t="s">
        <v>726</v>
      </c>
      <c r="C447" s="308" t="s">
        <v>705</v>
      </c>
      <c r="D447" s="307">
        <f>SUM(D448:D451)</f>
        <v>107</v>
      </c>
      <c r="E447" s="307">
        <f>SUM(E448:E451)</f>
        <v>100</v>
      </c>
      <c r="F447" s="307">
        <f>SUM(F448:F451)</f>
        <v>102.2</v>
      </c>
      <c r="G447" s="307">
        <f>SUM(G448:G451)</f>
        <v>100</v>
      </c>
      <c r="H447" s="307">
        <f t="shared" si="21"/>
        <v>-4.4859813084112119</v>
      </c>
    </row>
    <row r="448" spans="1:8" s="7" customFormat="1" ht="38.25" customHeight="1" x14ac:dyDescent="0.2">
      <c r="A448" s="406"/>
      <c r="B448" s="422"/>
      <c r="C448" s="308" t="s">
        <v>706</v>
      </c>
      <c r="D448" s="307">
        <v>107</v>
      </c>
      <c r="E448" s="307">
        <f>D448/D447*100</f>
        <v>100</v>
      </c>
      <c r="F448" s="321">
        <v>102.2</v>
      </c>
      <c r="G448" s="307">
        <f>F448/F447*100</f>
        <v>100</v>
      </c>
      <c r="H448" s="307">
        <f t="shared" si="21"/>
        <v>-4.4859813084112119</v>
      </c>
    </row>
    <row r="449" spans="1:14" s="7" customFormat="1" ht="20.100000000000001" customHeight="1" x14ac:dyDescent="0.2">
      <c r="A449" s="406"/>
      <c r="B449" s="422"/>
      <c r="C449" s="308" t="s">
        <v>707</v>
      </c>
      <c r="D449" s="307">
        <v>0</v>
      </c>
      <c r="E449" s="307">
        <f>D449/D447*100</f>
        <v>0</v>
      </c>
      <c r="F449" s="307">
        <v>0</v>
      </c>
      <c r="G449" s="307">
        <f>F449/F447*100</f>
        <v>0</v>
      </c>
      <c r="H449" s="307" t="s">
        <v>93</v>
      </c>
    </row>
    <row r="450" spans="1:14" s="7" customFormat="1" ht="20.100000000000001" customHeight="1" x14ac:dyDescent="0.2">
      <c r="A450" s="406"/>
      <c r="B450" s="422"/>
      <c r="C450" s="308" t="s">
        <v>708</v>
      </c>
      <c r="D450" s="307">
        <v>0</v>
      </c>
      <c r="E450" s="307">
        <f>D450/D447*100</f>
        <v>0</v>
      </c>
      <c r="F450" s="307">
        <v>0</v>
      </c>
      <c r="G450" s="307">
        <f>F450/F447*100</f>
        <v>0</v>
      </c>
      <c r="H450" s="307" t="s">
        <v>93</v>
      </c>
    </row>
    <row r="451" spans="1:14" s="7" customFormat="1" ht="20.100000000000001" customHeight="1" x14ac:dyDescent="0.2">
      <c r="A451" s="406"/>
      <c r="B451" s="422"/>
      <c r="C451" s="308" t="s">
        <v>709</v>
      </c>
      <c r="D451" s="307">
        <v>0</v>
      </c>
      <c r="E451" s="307">
        <f>D451/D447*100</f>
        <v>0</v>
      </c>
      <c r="F451" s="307">
        <v>0</v>
      </c>
      <c r="G451" s="307">
        <f>F451/F447*100</f>
        <v>0</v>
      </c>
      <c r="H451" s="307" t="s">
        <v>93</v>
      </c>
    </row>
    <row r="452" spans="1:14" s="13" customFormat="1" ht="20.100000000000001" customHeight="1" x14ac:dyDescent="0.2">
      <c r="A452" s="424" t="s">
        <v>142</v>
      </c>
      <c r="B452" s="425" t="s">
        <v>1258</v>
      </c>
      <c r="C452" s="51" t="s">
        <v>705</v>
      </c>
      <c r="D452" s="116">
        <f>SUM(D453:D456)</f>
        <v>9730</v>
      </c>
      <c r="E452" s="116">
        <f>SUM(E453:E456)</f>
        <v>100</v>
      </c>
      <c r="F452" s="116">
        <f>SUM(F453:F456)</f>
        <v>2431.1999999999998</v>
      </c>
      <c r="G452" s="116">
        <f>SUM(G453:G456)</f>
        <v>0</v>
      </c>
      <c r="H452" s="116">
        <f t="shared" ref="H452:H469" si="22">F452/D452*100-100</f>
        <v>-75.013360739979447</v>
      </c>
      <c r="I452" s="7"/>
      <c r="J452" s="7"/>
      <c r="K452" s="7"/>
      <c r="L452" s="7"/>
      <c r="M452" s="7"/>
      <c r="N452" s="7"/>
    </row>
    <row r="453" spans="1:14" s="13" customFormat="1" ht="36" customHeight="1" x14ac:dyDescent="0.2">
      <c r="A453" s="424"/>
      <c r="B453" s="425"/>
      <c r="C453" s="51" t="s">
        <v>706</v>
      </c>
      <c r="D453" s="116">
        <f>D458+D463+D468</f>
        <v>2800</v>
      </c>
      <c r="E453" s="116">
        <f>D453/D452*100</f>
        <v>28.776978417266186</v>
      </c>
      <c r="F453" s="55">
        <f>F458</f>
        <v>686.1</v>
      </c>
      <c r="G453" s="116">
        <v>0</v>
      </c>
      <c r="H453" s="116">
        <f t="shared" si="22"/>
        <v>-75.496428571428567</v>
      </c>
      <c r="I453" s="7"/>
      <c r="J453" s="7"/>
      <c r="K453" s="7"/>
      <c r="L453" s="7"/>
      <c r="M453" s="7"/>
      <c r="N453" s="7"/>
    </row>
    <row r="454" spans="1:14" s="13" customFormat="1" ht="20.100000000000001" customHeight="1" x14ac:dyDescent="0.2">
      <c r="A454" s="424"/>
      <c r="B454" s="425"/>
      <c r="C454" s="51" t="s">
        <v>707</v>
      </c>
      <c r="D454" s="116">
        <f>D459+D464+D469</f>
        <v>3130</v>
      </c>
      <c r="E454" s="116">
        <f>D454/D452*100</f>
        <v>32.168550873586845</v>
      </c>
      <c r="F454" s="56">
        <f>F469</f>
        <v>784.3</v>
      </c>
      <c r="G454" s="116">
        <v>0</v>
      </c>
      <c r="H454" s="154">
        <f t="shared" si="22"/>
        <v>-74.942492012779553</v>
      </c>
      <c r="I454" s="7"/>
      <c r="J454" s="7"/>
      <c r="K454" s="7"/>
      <c r="L454" s="7"/>
      <c r="M454" s="7"/>
      <c r="N454" s="7"/>
    </row>
    <row r="455" spans="1:14" s="13" customFormat="1" ht="20.100000000000001" customHeight="1" x14ac:dyDescent="0.2">
      <c r="A455" s="424"/>
      <c r="B455" s="425"/>
      <c r="C455" s="51" t="s">
        <v>708</v>
      </c>
      <c r="D455" s="116">
        <f>D460+D465+D470</f>
        <v>3800</v>
      </c>
      <c r="E455" s="116">
        <f>D455/D452*100</f>
        <v>39.054470709146969</v>
      </c>
      <c r="F455" s="57">
        <f>F465</f>
        <v>960.8</v>
      </c>
      <c r="G455" s="116">
        <v>0</v>
      </c>
      <c r="H455" s="116">
        <f t="shared" si="22"/>
        <v>-74.715789473684211</v>
      </c>
      <c r="I455" s="7"/>
      <c r="J455" s="7"/>
      <c r="K455" s="7"/>
      <c r="L455" s="7"/>
      <c r="M455" s="7"/>
      <c r="N455" s="7"/>
    </row>
    <row r="456" spans="1:14" s="13" customFormat="1" ht="20.100000000000001" customHeight="1" x14ac:dyDescent="0.2">
      <c r="A456" s="424"/>
      <c r="B456" s="425"/>
      <c r="C456" s="51" t="s">
        <v>709</v>
      </c>
      <c r="D456" s="116">
        <f>D461+D466+D471</f>
        <v>0</v>
      </c>
      <c r="E456" s="116">
        <f>D456/D452*100</f>
        <v>0</v>
      </c>
      <c r="F456" s="48">
        <v>0</v>
      </c>
      <c r="G456" s="116">
        <v>0</v>
      </c>
      <c r="H456" s="116" t="s">
        <v>93</v>
      </c>
      <c r="I456" s="7"/>
      <c r="J456" s="7"/>
      <c r="K456" s="7"/>
      <c r="L456" s="7"/>
      <c r="M456" s="7"/>
      <c r="N456" s="7"/>
    </row>
    <row r="457" spans="1:14" s="7" customFormat="1" ht="20.100000000000001" customHeight="1" x14ac:dyDescent="0.2">
      <c r="A457" s="406" t="s">
        <v>143</v>
      </c>
      <c r="B457" s="422" t="s">
        <v>727</v>
      </c>
      <c r="C457" s="308" t="s">
        <v>705</v>
      </c>
      <c r="D457" s="307">
        <f>SUM(D458:D461)</f>
        <v>2800</v>
      </c>
      <c r="E457" s="307">
        <f>SUM(E458:E461)</f>
        <v>100</v>
      </c>
      <c r="F457" s="307">
        <f>SUM(F458:F461)</f>
        <v>686.1</v>
      </c>
      <c r="G457" s="307">
        <f>SUM(G458:G461)</f>
        <v>0</v>
      </c>
      <c r="H457" s="307">
        <f t="shared" si="22"/>
        <v>-75.496428571428567</v>
      </c>
    </row>
    <row r="458" spans="1:14" s="7" customFormat="1" ht="34.5" customHeight="1" x14ac:dyDescent="0.2">
      <c r="A458" s="406"/>
      <c r="B458" s="422"/>
      <c r="C458" s="308" t="s">
        <v>706</v>
      </c>
      <c r="D458" s="307">
        <v>2800</v>
      </c>
      <c r="E458" s="307">
        <f>D458/D457*100</f>
        <v>100</v>
      </c>
      <c r="F458" s="317">
        <v>686.1</v>
      </c>
      <c r="G458" s="307">
        <v>0</v>
      </c>
      <c r="H458" s="307">
        <f t="shared" si="22"/>
        <v>-75.496428571428567</v>
      </c>
    </row>
    <row r="459" spans="1:14" s="7" customFormat="1" ht="20.100000000000001" customHeight="1" x14ac:dyDescent="0.2">
      <c r="A459" s="406"/>
      <c r="B459" s="422"/>
      <c r="C459" s="308" t="s">
        <v>707</v>
      </c>
      <c r="D459" s="307">
        <v>0</v>
      </c>
      <c r="E459" s="307">
        <f>D459/D457*100</f>
        <v>0</v>
      </c>
      <c r="F459" s="307">
        <v>0</v>
      </c>
      <c r="G459" s="307">
        <v>0</v>
      </c>
      <c r="H459" s="307" t="s">
        <v>93</v>
      </c>
    </row>
    <row r="460" spans="1:14" s="7" customFormat="1" ht="20.100000000000001" customHeight="1" x14ac:dyDescent="0.2">
      <c r="A460" s="406"/>
      <c r="B460" s="422"/>
      <c r="C460" s="308" t="s">
        <v>708</v>
      </c>
      <c r="D460" s="307">
        <v>0</v>
      </c>
      <c r="E460" s="307">
        <f>D460/D457*100</f>
        <v>0</v>
      </c>
      <c r="F460" s="307">
        <v>0</v>
      </c>
      <c r="G460" s="307">
        <v>0</v>
      </c>
      <c r="H460" s="307" t="s">
        <v>93</v>
      </c>
    </row>
    <row r="461" spans="1:14" s="7" customFormat="1" ht="20.100000000000001" customHeight="1" x14ac:dyDescent="0.2">
      <c r="A461" s="406"/>
      <c r="B461" s="422"/>
      <c r="C461" s="308" t="s">
        <v>709</v>
      </c>
      <c r="D461" s="307">
        <v>0</v>
      </c>
      <c r="E461" s="307">
        <f>D461/D457*100</f>
        <v>0</v>
      </c>
      <c r="F461" s="307">
        <v>0</v>
      </c>
      <c r="G461" s="307">
        <v>0</v>
      </c>
      <c r="H461" s="307" t="s">
        <v>93</v>
      </c>
    </row>
    <row r="462" spans="1:14" s="7" customFormat="1" ht="20.100000000000001" customHeight="1" x14ac:dyDescent="0.2">
      <c r="A462" s="406" t="s">
        <v>728</v>
      </c>
      <c r="B462" s="422" t="s">
        <v>729</v>
      </c>
      <c r="C462" s="308" t="s">
        <v>705</v>
      </c>
      <c r="D462" s="307">
        <f>SUM(D463:D466)</f>
        <v>3800</v>
      </c>
      <c r="E462" s="307">
        <f>SUM(E463:E466)</f>
        <v>100</v>
      </c>
      <c r="F462" s="307">
        <f>SUM(F463:F466)</f>
        <v>960.8</v>
      </c>
      <c r="G462" s="307">
        <f>SUM(G463:G466)</f>
        <v>0</v>
      </c>
      <c r="H462" s="307">
        <f t="shared" si="22"/>
        <v>-74.715789473684211</v>
      </c>
    </row>
    <row r="463" spans="1:14" s="7" customFormat="1" ht="36" customHeight="1" x14ac:dyDescent="0.2">
      <c r="A463" s="406"/>
      <c r="B463" s="422"/>
      <c r="C463" s="308" t="s">
        <v>706</v>
      </c>
      <c r="D463" s="307">
        <v>0</v>
      </c>
      <c r="E463" s="307">
        <f>D463/D462*100</f>
        <v>0</v>
      </c>
      <c r="F463" s="317">
        <v>0</v>
      </c>
      <c r="G463" s="307">
        <v>0</v>
      </c>
      <c r="H463" s="307" t="s">
        <v>93</v>
      </c>
    </row>
    <row r="464" spans="1:14" ht="20.100000000000001" customHeight="1" x14ac:dyDescent="0.2">
      <c r="A464" s="406"/>
      <c r="B464" s="422"/>
      <c r="C464" s="308" t="s">
        <v>707</v>
      </c>
      <c r="D464" s="307">
        <v>0</v>
      </c>
      <c r="E464" s="307">
        <f>D464/D462*100</f>
        <v>0</v>
      </c>
      <c r="F464" s="318">
        <v>0</v>
      </c>
      <c r="G464" s="307">
        <v>0</v>
      </c>
      <c r="H464" s="307" t="s">
        <v>93</v>
      </c>
    </row>
    <row r="465" spans="1:8" ht="20.100000000000001" customHeight="1" x14ac:dyDescent="0.2">
      <c r="A465" s="406"/>
      <c r="B465" s="422"/>
      <c r="C465" s="308" t="s">
        <v>708</v>
      </c>
      <c r="D465" s="307">
        <v>3800</v>
      </c>
      <c r="E465" s="307">
        <f>D465/D462*100</f>
        <v>100</v>
      </c>
      <c r="F465" s="319">
        <v>960.8</v>
      </c>
      <c r="G465" s="307">
        <v>0</v>
      </c>
      <c r="H465" s="307">
        <f t="shared" si="22"/>
        <v>-74.715789473684211</v>
      </c>
    </row>
    <row r="466" spans="1:8" ht="20.100000000000001" customHeight="1" x14ac:dyDescent="0.2">
      <c r="A466" s="406"/>
      <c r="B466" s="422"/>
      <c r="C466" s="308" t="s">
        <v>709</v>
      </c>
      <c r="D466" s="307">
        <v>0</v>
      </c>
      <c r="E466" s="307">
        <f>D466/D462*100</f>
        <v>0</v>
      </c>
      <c r="F466" s="23">
        <v>0</v>
      </c>
      <c r="G466" s="307">
        <v>0</v>
      </c>
      <c r="H466" s="307" t="s">
        <v>93</v>
      </c>
    </row>
    <row r="467" spans="1:8" ht="20.100000000000001" customHeight="1" x14ac:dyDescent="0.2">
      <c r="A467" s="406" t="s">
        <v>730</v>
      </c>
      <c r="B467" s="422" t="s">
        <v>1157</v>
      </c>
      <c r="C467" s="308" t="s">
        <v>705</v>
      </c>
      <c r="D467" s="307">
        <f>SUM(D468:D471)</f>
        <v>3130</v>
      </c>
      <c r="E467" s="307">
        <f>SUM(E468:E471)</f>
        <v>100</v>
      </c>
      <c r="F467" s="307">
        <f>SUM(F468:F471)</f>
        <v>784.3</v>
      </c>
      <c r="G467" s="307">
        <f>SUM(G468:G471)</f>
        <v>0</v>
      </c>
      <c r="H467" s="307">
        <f t="shared" si="22"/>
        <v>-74.942492012779553</v>
      </c>
    </row>
    <row r="468" spans="1:8" ht="30" customHeight="1" x14ac:dyDescent="0.2">
      <c r="A468" s="406"/>
      <c r="B468" s="422"/>
      <c r="C468" s="308" t="s">
        <v>706</v>
      </c>
      <c r="D468" s="307">
        <v>0</v>
      </c>
      <c r="E468" s="307">
        <v>0</v>
      </c>
      <c r="F468" s="317">
        <v>0</v>
      </c>
      <c r="G468" s="307">
        <v>0</v>
      </c>
      <c r="H468" s="307" t="s">
        <v>93</v>
      </c>
    </row>
    <row r="469" spans="1:8" ht="20.100000000000001" customHeight="1" x14ac:dyDescent="0.2">
      <c r="A469" s="406"/>
      <c r="B469" s="422"/>
      <c r="C469" s="308" t="s">
        <v>707</v>
      </c>
      <c r="D469" s="307">
        <v>3130</v>
      </c>
      <c r="E469" s="307">
        <f>D469/D467*100</f>
        <v>100</v>
      </c>
      <c r="F469" s="318">
        <v>784.3</v>
      </c>
      <c r="G469" s="307">
        <v>0</v>
      </c>
      <c r="H469" s="307">
        <f t="shared" si="22"/>
        <v>-74.942492012779553</v>
      </c>
    </row>
    <row r="470" spans="1:8" ht="20.100000000000001" customHeight="1" x14ac:dyDescent="0.2">
      <c r="A470" s="406"/>
      <c r="B470" s="422"/>
      <c r="C470" s="308" t="s">
        <v>708</v>
      </c>
      <c r="D470" s="307">
        <v>0</v>
      </c>
      <c r="E470" s="307">
        <v>0</v>
      </c>
      <c r="F470" s="319">
        <v>0</v>
      </c>
      <c r="G470" s="307">
        <v>0</v>
      </c>
      <c r="H470" s="307" t="s">
        <v>93</v>
      </c>
    </row>
    <row r="471" spans="1:8" ht="20.100000000000001" customHeight="1" x14ac:dyDescent="0.2">
      <c r="A471" s="406"/>
      <c r="B471" s="422"/>
      <c r="C471" s="308" t="s">
        <v>709</v>
      </c>
      <c r="D471" s="307">
        <v>0</v>
      </c>
      <c r="E471" s="307">
        <v>0</v>
      </c>
      <c r="F471" s="23">
        <v>0</v>
      </c>
      <c r="G471" s="307">
        <v>0</v>
      </c>
      <c r="H471" s="307" t="s">
        <v>93</v>
      </c>
    </row>
    <row r="472" spans="1:8" s="7" customFormat="1" x14ac:dyDescent="0.2">
      <c r="A472" s="417" t="s">
        <v>144</v>
      </c>
      <c r="B472" s="448" t="s">
        <v>145</v>
      </c>
      <c r="C472" s="334" t="s">
        <v>705</v>
      </c>
      <c r="D472" s="333">
        <f>D473+D474+D475+D476</f>
        <v>390029.2</v>
      </c>
      <c r="E472" s="333">
        <f>E473+E474+E475+E476</f>
        <v>100</v>
      </c>
      <c r="F472" s="333">
        <f>F473+F474+F475+F476</f>
        <v>203187.00000000003</v>
      </c>
      <c r="G472" s="333">
        <f>G473+G474+G475+G476</f>
        <v>100.00000000000001</v>
      </c>
      <c r="H472" s="333">
        <f t="shared" ref="H472:H483" si="23">F472/D472*100-100</f>
        <v>-47.904669701653106</v>
      </c>
    </row>
    <row r="473" spans="1:8" s="7" customFormat="1" ht="31.5" x14ac:dyDescent="0.2">
      <c r="A473" s="417"/>
      <c r="B473" s="448"/>
      <c r="C473" s="334" t="s">
        <v>706</v>
      </c>
      <c r="D473" s="333">
        <v>365892</v>
      </c>
      <c r="E473" s="333">
        <f>D473/$D$472*100</f>
        <v>93.811437707740851</v>
      </c>
      <c r="F473" s="333">
        <f>F478+F518+F538+F558+F638+F648+F658</f>
        <v>188116.30000000005</v>
      </c>
      <c r="G473" s="333">
        <f>F473/$F$472*100</f>
        <v>92.582842406256319</v>
      </c>
      <c r="H473" s="333">
        <f t="shared" si="23"/>
        <v>-48.586932756113811</v>
      </c>
    </row>
    <row r="474" spans="1:8" s="7" customFormat="1" x14ac:dyDescent="0.2">
      <c r="A474" s="417"/>
      <c r="B474" s="448"/>
      <c r="C474" s="334" t="s">
        <v>707</v>
      </c>
      <c r="D474" s="333">
        <v>1200.4000000000001</v>
      </c>
      <c r="E474" s="333">
        <f>D474/$D$472*100</f>
        <v>0.30777182836567113</v>
      </c>
      <c r="F474" s="333">
        <f>F479+F519+F539+F559+F639+F649+F659</f>
        <v>3442.9</v>
      </c>
      <c r="G474" s="333">
        <f>F474/$F$472*100</f>
        <v>1.6944489558879257</v>
      </c>
      <c r="H474" s="333">
        <f t="shared" si="23"/>
        <v>186.81272909030321</v>
      </c>
    </row>
    <row r="475" spans="1:8" s="7" customFormat="1" x14ac:dyDescent="0.2">
      <c r="A475" s="417"/>
      <c r="B475" s="448"/>
      <c r="C475" s="334" t="s">
        <v>708</v>
      </c>
      <c r="D475" s="333">
        <v>11383.8</v>
      </c>
      <c r="E475" s="333">
        <f>D475/$D$472*100</f>
        <v>2.9187045482748468</v>
      </c>
      <c r="F475" s="333">
        <f t="shared" ref="F475:F476" si="24">F480+F520+F540+F560+F640+F650+F660</f>
        <v>5051.3</v>
      </c>
      <c r="G475" s="333">
        <f>F475/$F$472*100</f>
        <v>2.4860350317687643</v>
      </c>
      <c r="H475" s="333">
        <f t="shared" si="23"/>
        <v>-55.627294927879966</v>
      </c>
    </row>
    <row r="476" spans="1:8" s="7" customFormat="1" x14ac:dyDescent="0.2">
      <c r="A476" s="417"/>
      <c r="B476" s="448"/>
      <c r="C476" s="334" t="s">
        <v>709</v>
      </c>
      <c r="D476" s="333">
        <v>11553</v>
      </c>
      <c r="E476" s="333">
        <f>D476/$D$472*100</f>
        <v>2.9620859156186254</v>
      </c>
      <c r="F476" s="333">
        <f t="shared" si="24"/>
        <v>6576.5</v>
      </c>
      <c r="G476" s="333">
        <f>F476/$F$472*100</f>
        <v>3.2366736060870029</v>
      </c>
      <c r="H476" s="333">
        <f t="shared" si="23"/>
        <v>-43.075391673158492</v>
      </c>
    </row>
    <row r="477" spans="1:8" x14ac:dyDescent="0.2">
      <c r="A477" s="424" t="s">
        <v>148</v>
      </c>
      <c r="B477" s="450" t="s">
        <v>1018</v>
      </c>
      <c r="C477" s="58" t="s">
        <v>705</v>
      </c>
      <c r="D477" s="116">
        <f>D478+D479+D480+D481</f>
        <v>58491</v>
      </c>
      <c r="E477" s="116">
        <f>E478+E479+E480+E481</f>
        <v>100</v>
      </c>
      <c r="F477" s="116">
        <f>F478+F479+F480+F481</f>
        <v>29832.000000000004</v>
      </c>
      <c r="G477" s="116">
        <f>G478+G479+G480+G481</f>
        <v>100</v>
      </c>
      <c r="H477" s="116">
        <f t="shared" si="23"/>
        <v>-48.997281633071744</v>
      </c>
    </row>
    <row r="478" spans="1:8" ht="31.5" x14ac:dyDescent="0.2">
      <c r="A478" s="424"/>
      <c r="B478" s="450"/>
      <c r="C478" s="58" t="s">
        <v>706</v>
      </c>
      <c r="D478" s="116">
        <v>58366</v>
      </c>
      <c r="E478" s="116">
        <f>D478/$D$477*100</f>
        <v>99.786291908156812</v>
      </c>
      <c r="F478" s="116">
        <f>F483+F498+F503+F508+F513</f>
        <v>29760.900000000005</v>
      </c>
      <c r="G478" s="116">
        <f>F478/$F$477*100</f>
        <v>99.761665325824623</v>
      </c>
      <c r="H478" s="116">
        <f t="shared" si="23"/>
        <v>-49.00986875920912</v>
      </c>
    </row>
    <row r="479" spans="1:8" x14ac:dyDescent="0.2">
      <c r="A479" s="424"/>
      <c r="B479" s="450"/>
      <c r="C479" s="58" t="s">
        <v>707</v>
      </c>
      <c r="D479" s="116">
        <v>36.299999999999997</v>
      </c>
      <c r="E479" s="116">
        <f>D479/$D$477*100</f>
        <v>6.2060829871262241E-2</v>
      </c>
      <c r="F479" s="325">
        <f t="shared" ref="F479:F481" si="25">F484+F499+F504+F509+F514</f>
        <v>36.299999999999997</v>
      </c>
      <c r="G479" s="116">
        <f>F479/$F$477*100</f>
        <v>0.12168141592920352</v>
      </c>
      <c r="H479" s="116">
        <f t="shared" si="23"/>
        <v>0</v>
      </c>
    </row>
    <row r="480" spans="1:8" x14ac:dyDescent="0.2">
      <c r="A480" s="424"/>
      <c r="B480" s="450"/>
      <c r="C480" s="58" t="s">
        <v>708</v>
      </c>
      <c r="D480" s="116">
        <v>9.6999999999999993</v>
      </c>
      <c r="E480" s="116">
        <f>D480/$D$477*100</f>
        <v>1.658374792703151E-2</v>
      </c>
      <c r="F480" s="325">
        <f t="shared" si="25"/>
        <v>9.6999999999999993</v>
      </c>
      <c r="G480" s="116">
        <f>F480/$F$477*100</f>
        <v>3.2515419683561274E-2</v>
      </c>
      <c r="H480" s="148">
        <f t="shared" si="23"/>
        <v>0</v>
      </c>
    </row>
    <row r="481" spans="1:8" x14ac:dyDescent="0.2">
      <c r="A481" s="424"/>
      <c r="B481" s="450"/>
      <c r="C481" s="58" t="s">
        <v>709</v>
      </c>
      <c r="D481" s="116">
        <v>79</v>
      </c>
      <c r="E481" s="116">
        <f>D481/$D$477*100</f>
        <v>0.1350635140448958</v>
      </c>
      <c r="F481" s="325">
        <f t="shared" si="25"/>
        <v>25.1</v>
      </c>
      <c r="G481" s="116">
        <f>F481/$F$477*100</f>
        <v>8.413783856261732E-2</v>
      </c>
      <c r="H481" s="116">
        <f t="shared" si="23"/>
        <v>-68.22784810126582</v>
      </c>
    </row>
    <row r="482" spans="1:8" ht="24" customHeight="1" x14ac:dyDescent="0.2">
      <c r="A482" s="406" t="s">
        <v>152</v>
      </c>
      <c r="B482" s="414" t="s">
        <v>153</v>
      </c>
      <c r="C482" s="11" t="s">
        <v>705</v>
      </c>
      <c r="D482" s="118">
        <f>D483+D484+D485+D486</f>
        <v>56189</v>
      </c>
      <c r="E482" s="118">
        <f>E483+E484+E485+E486</f>
        <v>100</v>
      </c>
      <c r="F482" s="118">
        <f>F483+F484+F485+F486</f>
        <v>28258.799999999999</v>
      </c>
      <c r="G482" s="118">
        <f>G483+G484+G485+G486</f>
        <v>100</v>
      </c>
      <c r="H482" s="118">
        <f t="shared" si="23"/>
        <v>-49.707594013063058</v>
      </c>
    </row>
    <row r="483" spans="1:8" ht="34.5" customHeight="1" x14ac:dyDescent="0.2">
      <c r="A483" s="406"/>
      <c r="B483" s="414"/>
      <c r="C483" s="10" t="s">
        <v>706</v>
      </c>
      <c r="D483" s="115">
        <v>56110</v>
      </c>
      <c r="E483" s="115">
        <f>D483/$D$482*100</f>
        <v>99.859403086013273</v>
      </c>
      <c r="F483" s="324">
        <v>28233.7</v>
      </c>
      <c r="G483" s="115">
        <f>F483/$F$482*100</f>
        <v>99.911178110889352</v>
      </c>
      <c r="H483" s="118">
        <f t="shared" si="23"/>
        <v>-49.681518445909823</v>
      </c>
    </row>
    <row r="484" spans="1:8" ht="24" customHeight="1" x14ac:dyDescent="0.2">
      <c r="A484" s="406"/>
      <c r="B484" s="414"/>
      <c r="C484" s="10" t="s">
        <v>707</v>
      </c>
      <c r="D484" s="115">
        <v>0</v>
      </c>
      <c r="E484" s="115">
        <f>D484/$D$482*100</f>
        <v>0</v>
      </c>
      <c r="F484" s="115">
        <v>0</v>
      </c>
      <c r="G484" s="115">
        <f>F484/$F$482*100</f>
        <v>0</v>
      </c>
      <c r="H484" s="118" t="s">
        <v>93</v>
      </c>
    </row>
    <row r="485" spans="1:8" ht="24" customHeight="1" x14ac:dyDescent="0.2">
      <c r="A485" s="406"/>
      <c r="B485" s="414"/>
      <c r="C485" s="10" t="s">
        <v>708</v>
      </c>
      <c r="D485" s="115">
        <v>0</v>
      </c>
      <c r="E485" s="115">
        <f>D485/$D$482*100</f>
        <v>0</v>
      </c>
      <c r="F485" s="115">
        <v>0</v>
      </c>
      <c r="G485" s="115">
        <f>F485/$F$482*100</f>
        <v>0</v>
      </c>
      <c r="H485" s="118" t="s">
        <v>93</v>
      </c>
    </row>
    <row r="486" spans="1:8" ht="24" customHeight="1" x14ac:dyDescent="0.2">
      <c r="A486" s="406"/>
      <c r="B486" s="414"/>
      <c r="C486" s="10" t="s">
        <v>709</v>
      </c>
      <c r="D486" s="115">
        <v>79</v>
      </c>
      <c r="E486" s="115">
        <f>D486/$D$482*100</f>
        <v>0.14059691398672339</v>
      </c>
      <c r="F486" s="324">
        <v>25.1</v>
      </c>
      <c r="G486" s="115">
        <f>F486/$F$482*100</f>
        <v>8.8821889110648727E-2</v>
      </c>
      <c r="H486" s="118">
        <f>F486/D486*100-100</f>
        <v>-68.22784810126582</v>
      </c>
    </row>
    <row r="487" spans="1:8" ht="15.75" hidden="1" customHeight="1" x14ac:dyDescent="0.2">
      <c r="A487" s="406" t="s">
        <v>154</v>
      </c>
      <c r="B487" s="414" t="s">
        <v>731</v>
      </c>
      <c r="C487" s="11" t="s">
        <v>705</v>
      </c>
      <c r="D487" s="118">
        <f>D488+D489+D490+D491</f>
        <v>0</v>
      </c>
      <c r="E487" s="118">
        <f>E488+E489+E490+E491</f>
        <v>0</v>
      </c>
      <c r="F487" s="118">
        <f>F488+F489+F490+F491</f>
        <v>0</v>
      </c>
      <c r="G487" s="118">
        <f>G488+G489+G490+G491</f>
        <v>0</v>
      </c>
      <c r="H487" s="118" t="s">
        <v>93</v>
      </c>
    </row>
    <row r="488" spans="1:8" ht="31.5" hidden="1" x14ac:dyDescent="0.2">
      <c r="A488" s="406"/>
      <c r="B488" s="414"/>
      <c r="C488" s="10" t="s">
        <v>706</v>
      </c>
      <c r="D488" s="115">
        <v>0</v>
      </c>
      <c r="E488" s="115">
        <v>0</v>
      </c>
      <c r="F488" s="115">
        <v>0</v>
      </c>
      <c r="G488" s="115">
        <v>0</v>
      </c>
      <c r="H488" s="118" t="s">
        <v>93</v>
      </c>
    </row>
    <row r="489" spans="1:8" hidden="1" x14ac:dyDescent="0.2">
      <c r="A489" s="406"/>
      <c r="B489" s="414"/>
      <c r="C489" s="10" t="s">
        <v>707</v>
      </c>
      <c r="D489" s="115">
        <v>0</v>
      </c>
      <c r="E489" s="115">
        <v>0</v>
      </c>
      <c r="F489" s="115">
        <v>0</v>
      </c>
      <c r="G489" s="115">
        <v>0</v>
      </c>
      <c r="H489" s="118" t="s">
        <v>93</v>
      </c>
    </row>
    <row r="490" spans="1:8" hidden="1" x14ac:dyDescent="0.2">
      <c r="A490" s="406"/>
      <c r="B490" s="414"/>
      <c r="C490" s="10" t="s">
        <v>708</v>
      </c>
      <c r="D490" s="115">
        <v>0</v>
      </c>
      <c r="E490" s="115">
        <v>0</v>
      </c>
      <c r="F490" s="115">
        <v>0</v>
      </c>
      <c r="G490" s="115">
        <v>0</v>
      </c>
      <c r="H490" s="118" t="s">
        <v>93</v>
      </c>
    </row>
    <row r="491" spans="1:8" hidden="1" x14ac:dyDescent="0.2">
      <c r="A491" s="406"/>
      <c r="B491" s="414"/>
      <c r="C491" s="10" t="s">
        <v>709</v>
      </c>
      <c r="D491" s="115">
        <v>0</v>
      </c>
      <c r="E491" s="115">
        <v>0</v>
      </c>
      <c r="F491" s="115">
        <v>0</v>
      </c>
      <c r="G491" s="115">
        <v>0</v>
      </c>
      <c r="H491" s="118" t="s">
        <v>93</v>
      </c>
    </row>
    <row r="492" spans="1:8" hidden="1" x14ac:dyDescent="0.2">
      <c r="A492" s="406" t="s">
        <v>157</v>
      </c>
      <c r="B492" s="414" t="s">
        <v>732</v>
      </c>
      <c r="C492" s="11" t="s">
        <v>705</v>
      </c>
      <c r="D492" s="118">
        <f>D493+D494+D495+D496</f>
        <v>0</v>
      </c>
      <c r="E492" s="118">
        <f>E493+E494+E495+E496</f>
        <v>0</v>
      </c>
      <c r="F492" s="118">
        <f>F493+F494+F495+F496</f>
        <v>0</v>
      </c>
      <c r="G492" s="118">
        <f>G493+G494+G495+G496</f>
        <v>0</v>
      </c>
      <c r="H492" s="118" t="e">
        <f>F492/D492*100-100</f>
        <v>#DIV/0!</v>
      </c>
    </row>
    <row r="493" spans="1:8" ht="31.5" hidden="1" x14ac:dyDescent="0.2">
      <c r="A493" s="406"/>
      <c r="B493" s="414"/>
      <c r="C493" s="10" t="s">
        <v>706</v>
      </c>
      <c r="D493" s="115">
        <v>0</v>
      </c>
      <c r="E493" s="115">
        <v>0</v>
      </c>
      <c r="F493" s="115">
        <v>0</v>
      </c>
      <c r="G493" s="115">
        <v>0</v>
      </c>
      <c r="H493" s="118" t="s">
        <v>93</v>
      </c>
    </row>
    <row r="494" spans="1:8" hidden="1" x14ac:dyDescent="0.2">
      <c r="A494" s="406"/>
      <c r="B494" s="414"/>
      <c r="C494" s="10" t="s">
        <v>707</v>
      </c>
      <c r="D494" s="115">
        <v>0</v>
      </c>
      <c r="E494" s="115">
        <v>0</v>
      </c>
      <c r="F494" s="115">
        <v>0</v>
      </c>
      <c r="G494" s="115">
        <v>0</v>
      </c>
      <c r="H494" s="118" t="e">
        <f>F494/D494*100-100</f>
        <v>#DIV/0!</v>
      </c>
    </row>
    <row r="495" spans="1:8" hidden="1" x14ac:dyDescent="0.2">
      <c r="A495" s="406"/>
      <c r="B495" s="414"/>
      <c r="C495" s="10" t="s">
        <v>708</v>
      </c>
      <c r="D495" s="115">
        <v>0</v>
      </c>
      <c r="E495" s="115">
        <v>0</v>
      </c>
      <c r="F495" s="115">
        <v>0</v>
      </c>
      <c r="G495" s="115">
        <v>0</v>
      </c>
      <c r="H495" s="118" t="s">
        <v>93</v>
      </c>
    </row>
    <row r="496" spans="1:8" hidden="1" x14ac:dyDescent="0.2">
      <c r="A496" s="406"/>
      <c r="B496" s="414"/>
      <c r="C496" s="10" t="s">
        <v>709</v>
      </c>
      <c r="D496" s="115">
        <v>0</v>
      </c>
      <c r="E496" s="115">
        <v>0</v>
      </c>
      <c r="F496" s="115">
        <v>0</v>
      </c>
      <c r="G496" s="115">
        <v>0</v>
      </c>
      <c r="H496" s="118" t="s">
        <v>93</v>
      </c>
    </row>
    <row r="497" spans="1:8" ht="19.5" customHeight="1" x14ac:dyDescent="0.2">
      <c r="A497" s="406" t="s">
        <v>154</v>
      </c>
      <c r="B497" s="414" t="s">
        <v>733</v>
      </c>
      <c r="C497" s="11" t="s">
        <v>705</v>
      </c>
      <c r="D497" s="118">
        <f>D498+D499+D500+D501</f>
        <v>0</v>
      </c>
      <c r="E497" s="118">
        <f>E498+E499+E500+E501</f>
        <v>0</v>
      </c>
      <c r="F497" s="118">
        <f>F498+F499+F500+F501</f>
        <v>4.9000000000000004</v>
      </c>
      <c r="G497" s="118">
        <f>G498+G499+G500+G501</f>
        <v>100</v>
      </c>
      <c r="H497" s="118" t="s">
        <v>93</v>
      </c>
    </row>
    <row r="498" spans="1:8" ht="30" customHeight="1" x14ac:dyDescent="0.2">
      <c r="A498" s="406"/>
      <c r="B498" s="414"/>
      <c r="C498" s="10" t="s">
        <v>706</v>
      </c>
      <c r="D498" s="115">
        <v>0</v>
      </c>
      <c r="E498" s="115">
        <v>0</v>
      </c>
      <c r="F498" s="324">
        <v>4.9000000000000004</v>
      </c>
      <c r="G498" s="115">
        <f>F498/$F$497*100</f>
        <v>100</v>
      </c>
      <c r="H498" s="118" t="s">
        <v>93</v>
      </c>
    </row>
    <row r="499" spans="1:8" ht="19.5" customHeight="1" x14ac:dyDescent="0.2">
      <c r="A499" s="406"/>
      <c r="B499" s="414"/>
      <c r="C499" s="10" t="s">
        <v>707</v>
      </c>
      <c r="D499" s="115">
        <v>0</v>
      </c>
      <c r="E499" s="115">
        <v>0</v>
      </c>
      <c r="F499" s="115">
        <v>0</v>
      </c>
      <c r="G499" s="115">
        <f>F499/$F$497*100</f>
        <v>0</v>
      </c>
      <c r="H499" s="118" t="s">
        <v>93</v>
      </c>
    </row>
    <row r="500" spans="1:8" ht="28.5" customHeight="1" x14ac:dyDescent="0.2">
      <c r="A500" s="406"/>
      <c r="B500" s="414"/>
      <c r="C500" s="10" t="s">
        <v>708</v>
      </c>
      <c r="D500" s="115">
        <v>0</v>
      </c>
      <c r="E500" s="115">
        <v>0</v>
      </c>
      <c r="F500" s="115">
        <v>0</v>
      </c>
      <c r="G500" s="115">
        <f>F500/$F$497*100</f>
        <v>0</v>
      </c>
      <c r="H500" s="118" t="s">
        <v>93</v>
      </c>
    </row>
    <row r="501" spans="1:8" ht="29.25" customHeight="1" x14ac:dyDescent="0.2">
      <c r="A501" s="406"/>
      <c r="B501" s="414"/>
      <c r="C501" s="10" t="s">
        <v>709</v>
      </c>
      <c r="D501" s="115">
        <v>0</v>
      </c>
      <c r="E501" s="115">
        <v>0</v>
      </c>
      <c r="F501" s="115">
        <v>0</v>
      </c>
      <c r="G501" s="115">
        <f>F501/$F$497*100</f>
        <v>0</v>
      </c>
      <c r="H501" s="118" t="s">
        <v>93</v>
      </c>
    </row>
    <row r="502" spans="1:8" x14ac:dyDescent="0.2">
      <c r="A502" s="406" t="s">
        <v>157</v>
      </c>
      <c r="B502" s="414" t="s">
        <v>734</v>
      </c>
      <c r="C502" s="11" t="s">
        <v>705</v>
      </c>
      <c r="D502" s="118">
        <f>D503+D504+D505+D506</f>
        <v>2253</v>
      </c>
      <c r="E502" s="118">
        <f>E503+E504+E505+E506</f>
        <v>100</v>
      </c>
      <c r="F502" s="118">
        <f>F503+F504+F505+F506</f>
        <v>1519.9</v>
      </c>
      <c r="G502" s="118">
        <f>G503+G504+G505+G506</f>
        <v>100</v>
      </c>
      <c r="H502" s="118">
        <f>F502/D502*100-100</f>
        <v>-32.538837106080777</v>
      </c>
    </row>
    <row r="503" spans="1:8" ht="31.5" x14ac:dyDescent="0.2">
      <c r="A503" s="406"/>
      <c r="B503" s="414"/>
      <c r="C503" s="10" t="s">
        <v>706</v>
      </c>
      <c r="D503" s="115">
        <v>2253</v>
      </c>
      <c r="E503" s="115">
        <f>D503/$D$502*100</f>
        <v>100</v>
      </c>
      <c r="F503" s="324">
        <v>1519.9</v>
      </c>
      <c r="G503" s="115">
        <f>F503/$F$502*100</f>
        <v>100</v>
      </c>
      <c r="H503" s="118">
        <f>F503/D503*100-100</f>
        <v>-32.538837106080777</v>
      </c>
    </row>
    <row r="504" spans="1:8" x14ac:dyDescent="0.2">
      <c r="A504" s="406"/>
      <c r="B504" s="414"/>
      <c r="C504" s="10" t="s">
        <v>707</v>
      </c>
      <c r="D504" s="115">
        <v>0</v>
      </c>
      <c r="E504" s="115">
        <f>D504/$D$502*100</f>
        <v>0</v>
      </c>
      <c r="F504" s="115">
        <v>0</v>
      </c>
      <c r="G504" s="115">
        <f>F504/$F$502*100</f>
        <v>0</v>
      </c>
      <c r="H504" s="118" t="s">
        <v>93</v>
      </c>
    </row>
    <row r="505" spans="1:8" x14ac:dyDescent="0.2">
      <c r="A505" s="406"/>
      <c r="B505" s="414"/>
      <c r="C505" s="10" t="s">
        <v>708</v>
      </c>
      <c r="D505" s="115">
        <v>0</v>
      </c>
      <c r="E505" s="115">
        <f>D505/$D$502*100</f>
        <v>0</v>
      </c>
      <c r="F505" s="115">
        <v>0</v>
      </c>
      <c r="G505" s="115">
        <f>F505/$F$502*100</f>
        <v>0</v>
      </c>
      <c r="H505" s="118" t="s">
        <v>93</v>
      </c>
    </row>
    <row r="506" spans="1:8" x14ac:dyDescent="0.2">
      <c r="A506" s="406"/>
      <c r="B506" s="414"/>
      <c r="C506" s="10" t="s">
        <v>709</v>
      </c>
      <c r="D506" s="115">
        <v>0</v>
      </c>
      <c r="E506" s="115">
        <f>D506/$D$502*100</f>
        <v>0</v>
      </c>
      <c r="F506" s="115">
        <v>0</v>
      </c>
      <c r="G506" s="115">
        <f>F506/$F$502*100</f>
        <v>0</v>
      </c>
      <c r="H506" s="118" t="s">
        <v>93</v>
      </c>
    </row>
    <row r="507" spans="1:8" x14ac:dyDescent="0.2">
      <c r="A507" s="406" t="s">
        <v>160</v>
      </c>
      <c r="B507" s="414" t="s">
        <v>735</v>
      </c>
      <c r="C507" s="11" t="s">
        <v>705</v>
      </c>
      <c r="D507" s="118">
        <f>D508+D509+D510+D511</f>
        <v>46</v>
      </c>
      <c r="E507" s="118">
        <f>E508+E509+E510+E511</f>
        <v>99.999999999999986</v>
      </c>
      <c r="F507" s="118">
        <f>F508+F509+F510+F511</f>
        <v>46</v>
      </c>
      <c r="G507" s="118">
        <f>G508+G509+G510+G511</f>
        <v>99.999999999999986</v>
      </c>
      <c r="H507" s="118">
        <f>F507/D507*100-100</f>
        <v>0</v>
      </c>
    </row>
    <row r="508" spans="1:8" ht="31.5" x14ac:dyDescent="0.2">
      <c r="A508" s="406"/>
      <c r="B508" s="414"/>
      <c r="C508" s="10" t="s">
        <v>706</v>
      </c>
      <c r="D508" s="115">
        <v>0</v>
      </c>
      <c r="E508" s="115">
        <f>D508/$D$507*100</f>
        <v>0</v>
      </c>
      <c r="F508" s="324">
        <v>0</v>
      </c>
      <c r="G508" s="115">
        <v>0</v>
      </c>
      <c r="H508" s="118" t="s">
        <v>93</v>
      </c>
    </row>
    <row r="509" spans="1:8" x14ac:dyDescent="0.2">
      <c r="A509" s="406"/>
      <c r="B509" s="414"/>
      <c r="C509" s="10" t="s">
        <v>707</v>
      </c>
      <c r="D509" s="115">
        <v>36.299999999999997</v>
      </c>
      <c r="E509" s="115">
        <f>D509/$D$507*100</f>
        <v>78.91304347826086</v>
      </c>
      <c r="F509" s="324">
        <v>36.299999999999997</v>
      </c>
      <c r="G509" s="115">
        <f>F509/F507*100</f>
        <v>78.91304347826086</v>
      </c>
      <c r="H509" s="118">
        <f>F509/D509*100-100</f>
        <v>0</v>
      </c>
    </row>
    <row r="510" spans="1:8" x14ac:dyDescent="0.2">
      <c r="A510" s="406"/>
      <c r="B510" s="414"/>
      <c r="C510" s="10" t="s">
        <v>708</v>
      </c>
      <c r="D510" s="115">
        <v>9.6999999999999993</v>
      </c>
      <c r="E510" s="115">
        <f>D510/$D$507*100</f>
        <v>21.086956521739129</v>
      </c>
      <c r="F510" s="324">
        <v>9.6999999999999993</v>
      </c>
      <c r="G510" s="115">
        <f>F510/F507*100</f>
        <v>21.086956521739129</v>
      </c>
      <c r="H510" s="118" t="s">
        <v>93</v>
      </c>
    </row>
    <row r="511" spans="1:8" x14ac:dyDescent="0.2">
      <c r="A511" s="406"/>
      <c r="B511" s="414"/>
      <c r="C511" s="10" t="s">
        <v>709</v>
      </c>
      <c r="D511" s="115">
        <v>0</v>
      </c>
      <c r="E511" s="115">
        <f>D511/$D$507*100</f>
        <v>0</v>
      </c>
      <c r="F511" s="115">
        <v>0</v>
      </c>
      <c r="G511" s="115">
        <v>0</v>
      </c>
      <c r="H511" s="118" t="s">
        <v>93</v>
      </c>
    </row>
    <row r="512" spans="1:8" x14ac:dyDescent="0.2">
      <c r="A512" s="406" t="s">
        <v>162</v>
      </c>
      <c r="B512" s="414" t="s">
        <v>1188</v>
      </c>
      <c r="C512" s="71" t="s">
        <v>705</v>
      </c>
      <c r="D512" s="118">
        <f>D513+D514+D515+D516</f>
        <v>3</v>
      </c>
      <c r="E512" s="118">
        <f>E513+E514+E515+E516</f>
        <v>100</v>
      </c>
      <c r="F512" s="118">
        <f>F513+F514+F515+F516</f>
        <v>2.4</v>
      </c>
      <c r="G512" s="118">
        <f>G513+G514+G515+G516</f>
        <v>100</v>
      </c>
      <c r="H512" s="118">
        <f>F512/D512*100-100</f>
        <v>-20</v>
      </c>
    </row>
    <row r="513" spans="1:8" ht="31.5" x14ac:dyDescent="0.2">
      <c r="A513" s="406"/>
      <c r="B513" s="414"/>
      <c r="C513" s="72" t="s">
        <v>706</v>
      </c>
      <c r="D513" s="115">
        <v>3</v>
      </c>
      <c r="E513" s="115">
        <f>D513/$D$512*100</f>
        <v>100</v>
      </c>
      <c r="F513" s="115">
        <v>2.4</v>
      </c>
      <c r="G513" s="115">
        <f>F513/F512*100</f>
        <v>100</v>
      </c>
      <c r="H513" s="323">
        <f>F513/D513*100-100</f>
        <v>-20</v>
      </c>
    </row>
    <row r="514" spans="1:8" x14ac:dyDescent="0.2">
      <c r="A514" s="406"/>
      <c r="B514" s="414"/>
      <c r="C514" s="72" t="s">
        <v>707</v>
      </c>
      <c r="D514" s="115">
        <v>0</v>
      </c>
      <c r="E514" s="115">
        <f>D514/$D$512*100</f>
        <v>0</v>
      </c>
      <c r="F514" s="115">
        <v>0</v>
      </c>
      <c r="G514" s="115">
        <v>0</v>
      </c>
      <c r="H514" s="118" t="s">
        <v>93</v>
      </c>
    </row>
    <row r="515" spans="1:8" x14ac:dyDescent="0.2">
      <c r="A515" s="406"/>
      <c r="B515" s="414"/>
      <c r="C515" s="72" t="s">
        <v>708</v>
      </c>
      <c r="D515" s="115">
        <v>0</v>
      </c>
      <c r="E515" s="115">
        <f>D515/$D$512*100</f>
        <v>0</v>
      </c>
      <c r="F515" s="115">
        <v>0</v>
      </c>
      <c r="G515" s="115">
        <v>0</v>
      </c>
      <c r="H515" s="118" t="s">
        <v>93</v>
      </c>
    </row>
    <row r="516" spans="1:8" x14ac:dyDescent="0.2">
      <c r="A516" s="406"/>
      <c r="B516" s="414"/>
      <c r="C516" s="72" t="s">
        <v>709</v>
      </c>
      <c r="D516" s="115">
        <v>0</v>
      </c>
      <c r="E516" s="115">
        <f>D516/$D$512*100</f>
        <v>0</v>
      </c>
      <c r="F516" s="115">
        <v>0</v>
      </c>
      <c r="G516" s="115">
        <v>0</v>
      </c>
      <c r="H516" s="118" t="s">
        <v>93</v>
      </c>
    </row>
    <row r="517" spans="1:8" x14ac:dyDescent="0.2">
      <c r="A517" s="424" t="s">
        <v>169</v>
      </c>
      <c r="B517" s="450" t="s">
        <v>737</v>
      </c>
      <c r="C517" s="51" t="s">
        <v>705</v>
      </c>
      <c r="D517" s="116">
        <f>D518+D519+D520+D521</f>
        <v>11684</v>
      </c>
      <c r="E517" s="116">
        <f>E518+E519+E520+E521</f>
        <v>100</v>
      </c>
      <c r="F517" s="116">
        <f>F518+F519+F520+F521</f>
        <v>5993.9</v>
      </c>
      <c r="G517" s="116">
        <f>G518+G519+G520+G521</f>
        <v>100.00000000000001</v>
      </c>
      <c r="H517" s="116">
        <f>F517/D517*100-100</f>
        <v>-48.699931530297846</v>
      </c>
    </row>
    <row r="518" spans="1:8" ht="31.5" x14ac:dyDescent="0.2">
      <c r="A518" s="424"/>
      <c r="B518" s="450"/>
      <c r="C518" s="58" t="s">
        <v>706</v>
      </c>
      <c r="D518" s="116">
        <v>11495</v>
      </c>
      <c r="E518" s="116">
        <f>D518/$D$517*100</f>
        <v>98.38240328654571</v>
      </c>
      <c r="F518" s="116">
        <f>F523</f>
        <v>5919</v>
      </c>
      <c r="G518" s="116">
        <f>F518/$F$517*100</f>
        <v>98.750396236173458</v>
      </c>
      <c r="H518" s="116">
        <f>F518/D518*100-100</f>
        <v>-48.508046976946495</v>
      </c>
    </row>
    <row r="519" spans="1:8" x14ac:dyDescent="0.2">
      <c r="A519" s="424"/>
      <c r="B519" s="450"/>
      <c r="C519" s="58" t="s">
        <v>707</v>
      </c>
      <c r="D519" s="116">
        <v>0</v>
      </c>
      <c r="E519" s="116">
        <f>D519/$D$517*100</f>
        <v>0</v>
      </c>
      <c r="F519" s="325">
        <f t="shared" ref="F519:F521" si="26">F524</f>
        <v>0</v>
      </c>
      <c r="G519" s="116">
        <f>F519/$F$517*100</f>
        <v>0</v>
      </c>
      <c r="H519" s="116" t="s">
        <v>93</v>
      </c>
    </row>
    <row r="520" spans="1:8" x14ac:dyDescent="0.2">
      <c r="A520" s="424"/>
      <c r="B520" s="450"/>
      <c r="C520" s="58" t="s">
        <v>708</v>
      </c>
      <c r="D520" s="116">
        <v>0</v>
      </c>
      <c r="E520" s="116">
        <f>D520/$D$517*100</f>
        <v>0</v>
      </c>
      <c r="F520" s="325">
        <f t="shared" si="26"/>
        <v>0</v>
      </c>
      <c r="G520" s="116">
        <f>F520/$F$517*100</f>
        <v>0</v>
      </c>
      <c r="H520" s="116" t="s">
        <v>93</v>
      </c>
    </row>
    <row r="521" spans="1:8" x14ac:dyDescent="0.2">
      <c r="A521" s="424"/>
      <c r="B521" s="450"/>
      <c r="C521" s="58" t="s">
        <v>709</v>
      </c>
      <c r="D521" s="116">
        <v>189</v>
      </c>
      <c r="E521" s="116">
        <f>D521/$D$517*100</f>
        <v>1.6175967134542963</v>
      </c>
      <c r="F521" s="325">
        <f t="shared" si="26"/>
        <v>74.900000000000006</v>
      </c>
      <c r="G521" s="116">
        <f>F521/$F$517*100</f>
        <v>1.2496037638265571</v>
      </c>
      <c r="H521" s="116">
        <f>F521/D521*100-100</f>
        <v>-60.370370370370367</v>
      </c>
    </row>
    <row r="522" spans="1:8" x14ac:dyDescent="0.2">
      <c r="A522" s="406" t="s">
        <v>172</v>
      </c>
      <c r="B522" s="414" t="s">
        <v>153</v>
      </c>
      <c r="C522" s="11" t="s">
        <v>705</v>
      </c>
      <c r="D522" s="118">
        <f>D523+D524+D525+D526</f>
        <v>11684</v>
      </c>
      <c r="E522" s="118">
        <f>E523+E524+E525+E526</f>
        <v>100</v>
      </c>
      <c r="F522" s="118">
        <f>F523+F524+F525+F526</f>
        <v>5993.9</v>
      </c>
      <c r="G522" s="118">
        <f>G523+G524+G525+G526</f>
        <v>100.00000000000001</v>
      </c>
      <c r="H522" s="118">
        <f>F522/D522*100-100</f>
        <v>-48.699931530297846</v>
      </c>
    </row>
    <row r="523" spans="1:8" ht="31.5" x14ac:dyDescent="0.2">
      <c r="A523" s="406"/>
      <c r="B523" s="414"/>
      <c r="C523" s="10" t="s">
        <v>706</v>
      </c>
      <c r="D523" s="115">
        <v>11495</v>
      </c>
      <c r="E523" s="115">
        <f>D523/$D$522*100</f>
        <v>98.38240328654571</v>
      </c>
      <c r="F523" s="324">
        <v>5919</v>
      </c>
      <c r="G523" s="115">
        <f>F523/$F$522*100</f>
        <v>98.750396236173458</v>
      </c>
      <c r="H523" s="118">
        <f>F523/D523*100-100</f>
        <v>-48.508046976946495</v>
      </c>
    </row>
    <row r="524" spans="1:8" x14ac:dyDescent="0.2">
      <c r="A524" s="406"/>
      <c r="B524" s="414"/>
      <c r="C524" s="10" t="s">
        <v>707</v>
      </c>
      <c r="D524" s="115">
        <v>0</v>
      </c>
      <c r="E524" s="115">
        <f>D524/$D$522*100</f>
        <v>0</v>
      </c>
      <c r="F524" s="115">
        <v>0</v>
      </c>
      <c r="G524" s="115">
        <f>F524/$F$522*100</f>
        <v>0</v>
      </c>
      <c r="H524" s="118" t="s">
        <v>93</v>
      </c>
    </row>
    <row r="525" spans="1:8" x14ac:dyDescent="0.2">
      <c r="A525" s="406"/>
      <c r="B525" s="414"/>
      <c r="C525" s="10" t="s">
        <v>708</v>
      </c>
      <c r="D525" s="115">
        <v>0</v>
      </c>
      <c r="E525" s="115">
        <f>D525/$D$522*100</f>
        <v>0</v>
      </c>
      <c r="F525" s="115">
        <v>0</v>
      </c>
      <c r="G525" s="115">
        <f>F525/$F$522*100</f>
        <v>0</v>
      </c>
      <c r="H525" s="118" t="s">
        <v>93</v>
      </c>
    </row>
    <row r="526" spans="1:8" x14ac:dyDescent="0.2">
      <c r="A526" s="406"/>
      <c r="B526" s="414"/>
      <c r="C526" s="10" t="s">
        <v>709</v>
      </c>
      <c r="D526" s="115">
        <v>189</v>
      </c>
      <c r="E526" s="115">
        <f>D526/$D$522*100</f>
        <v>1.6175967134542963</v>
      </c>
      <c r="F526" s="115">
        <v>74.900000000000006</v>
      </c>
      <c r="G526" s="115">
        <f>F526/$F$522*100</f>
        <v>1.2496037638265571</v>
      </c>
      <c r="H526" s="118">
        <f>F526/D526*100-100</f>
        <v>-60.370370370370367</v>
      </c>
    </row>
    <row r="527" spans="1:8" hidden="1" x14ac:dyDescent="0.2">
      <c r="A527" s="406" t="s">
        <v>1169</v>
      </c>
      <c r="B527" s="414" t="s">
        <v>1183</v>
      </c>
      <c r="C527" s="71" t="s">
        <v>705</v>
      </c>
      <c r="D527" s="118">
        <f>D528+D529+D530+D531</f>
        <v>0</v>
      </c>
      <c r="E527" s="118" t="e">
        <f>E528+E529+E530+E531</f>
        <v>#DIV/0!</v>
      </c>
      <c r="F527" s="118">
        <f>F528+F529+F530+F531</f>
        <v>0</v>
      </c>
      <c r="G527" s="118" t="e">
        <f>G528+G529+G530+G531</f>
        <v>#DIV/0!</v>
      </c>
      <c r="H527" s="118" t="e">
        <f>F527/D527*100-100</f>
        <v>#DIV/0!</v>
      </c>
    </row>
    <row r="528" spans="1:8" ht="31.5" hidden="1" x14ac:dyDescent="0.2">
      <c r="A528" s="406"/>
      <c r="B528" s="414"/>
      <c r="C528" s="72" t="s">
        <v>706</v>
      </c>
      <c r="D528" s="115">
        <v>0</v>
      </c>
      <c r="E528" s="115" t="e">
        <f>D528/$D$527*100</f>
        <v>#DIV/0!</v>
      </c>
      <c r="F528" s="115">
        <v>0</v>
      </c>
      <c r="G528" s="115" t="e">
        <f>F528/$F$527*100</f>
        <v>#DIV/0!</v>
      </c>
      <c r="H528" s="118" t="e">
        <f>F528/D528*100-100</f>
        <v>#DIV/0!</v>
      </c>
    </row>
    <row r="529" spans="1:8" hidden="1" x14ac:dyDescent="0.2">
      <c r="A529" s="406"/>
      <c r="B529" s="414"/>
      <c r="C529" s="72" t="s">
        <v>707</v>
      </c>
      <c r="D529" s="115">
        <v>0</v>
      </c>
      <c r="E529" s="115" t="e">
        <f>D529/$D$527*100</f>
        <v>#DIV/0!</v>
      </c>
      <c r="F529" s="115">
        <v>0</v>
      </c>
      <c r="G529" s="115" t="e">
        <f>F529/$F$527*100</f>
        <v>#DIV/0!</v>
      </c>
      <c r="H529" s="118" t="s">
        <v>93</v>
      </c>
    </row>
    <row r="530" spans="1:8" hidden="1" x14ac:dyDescent="0.2">
      <c r="A530" s="406"/>
      <c r="B530" s="414"/>
      <c r="C530" s="72" t="s">
        <v>708</v>
      </c>
      <c r="D530" s="115">
        <v>0</v>
      </c>
      <c r="E530" s="115" t="e">
        <f>D530/$D$527*100</f>
        <v>#DIV/0!</v>
      </c>
      <c r="F530" s="115">
        <v>0</v>
      </c>
      <c r="G530" s="115" t="e">
        <f>F530/$F$527*100</f>
        <v>#DIV/0!</v>
      </c>
      <c r="H530" s="118" t="s">
        <v>93</v>
      </c>
    </row>
    <row r="531" spans="1:8" hidden="1" x14ac:dyDescent="0.2">
      <c r="A531" s="406"/>
      <c r="B531" s="414"/>
      <c r="C531" s="72" t="s">
        <v>709</v>
      </c>
      <c r="D531" s="115">
        <v>0</v>
      </c>
      <c r="E531" s="115" t="e">
        <f>D531/$D$527*100</f>
        <v>#DIV/0!</v>
      </c>
      <c r="F531" s="115">
        <v>0</v>
      </c>
      <c r="G531" s="115" t="e">
        <f>F531/$F$527*100</f>
        <v>#DIV/0!</v>
      </c>
      <c r="H531" s="118" t="e">
        <f>F531/D531*100-100</f>
        <v>#DIV/0!</v>
      </c>
    </row>
    <row r="532" spans="1:8" hidden="1" x14ac:dyDescent="0.2">
      <c r="A532" s="406" t="s">
        <v>1170</v>
      </c>
      <c r="B532" s="414" t="s">
        <v>1189</v>
      </c>
      <c r="C532" s="71" t="s">
        <v>705</v>
      </c>
      <c r="D532" s="118">
        <f>D533+D534+D535+D536</f>
        <v>0</v>
      </c>
      <c r="E532" s="118" t="e">
        <f>E533+E534+E535+E536</f>
        <v>#DIV/0!</v>
      </c>
      <c r="F532" s="118">
        <f>F533+F534+F535+F536</f>
        <v>0</v>
      </c>
      <c r="G532" s="118" t="e">
        <f>G533+G534+G535+G536</f>
        <v>#DIV/0!</v>
      </c>
      <c r="H532" s="118" t="e">
        <f>F532/D532*100-100</f>
        <v>#DIV/0!</v>
      </c>
    </row>
    <row r="533" spans="1:8" ht="31.5" hidden="1" x14ac:dyDescent="0.2">
      <c r="A533" s="406"/>
      <c r="B533" s="414"/>
      <c r="C533" s="72" t="s">
        <v>706</v>
      </c>
      <c r="D533" s="115">
        <v>0</v>
      </c>
      <c r="E533" s="115" t="e">
        <f>D533/$D$532*100</f>
        <v>#DIV/0!</v>
      </c>
      <c r="F533" s="115">
        <v>0</v>
      </c>
      <c r="G533" s="115" t="e">
        <f>F533/$F$532*100</f>
        <v>#DIV/0!</v>
      </c>
      <c r="H533" s="118" t="e">
        <f>F533/D533*100-100</f>
        <v>#DIV/0!</v>
      </c>
    </row>
    <row r="534" spans="1:8" hidden="1" x14ac:dyDescent="0.2">
      <c r="A534" s="406"/>
      <c r="B534" s="414"/>
      <c r="C534" s="72" t="s">
        <v>707</v>
      </c>
      <c r="D534" s="115">
        <v>0</v>
      </c>
      <c r="E534" s="115" t="e">
        <f>D534/$D$532*100</f>
        <v>#DIV/0!</v>
      </c>
      <c r="F534" s="115">
        <v>0</v>
      </c>
      <c r="G534" s="115" t="e">
        <f>F534/$F$532*100</f>
        <v>#DIV/0!</v>
      </c>
      <c r="H534" s="118" t="s">
        <v>93</v>
      </c>
    </row>
    <row r="535" spans="1:8" hidden="1" x14ac:dyDescent="0.2">
      <c r="A535" s="406"/>
      <c r="B535" s="414"/>
      <c r="C535" s="72" t="s">
        <v>708</v>
      </c>
      <c r="D535" s="115">
        <v>0</v>
      </c>
      <c r="E535" s="115" t="e">
        <f>D535/$D$532*100</f>
        <v>#DIV/0!</v>
      </c>
      <c r="F535" s="115">
        <v>0</v>
      </c>
      <c r="G535" s="115" t="e">
        <f>F535/$F$532*100</f>
        <v>#DIV/0!</v>
      </c>
      <c r="H535" s="118" t="s">
        <v>93</v>
      </c>
    </row>
    <row r="536" spans="1:8" hidden="1" x14ac:dyDescent="0.2">
      <c r="A536" s="406"/>
      <c r="B536" s="414"/>
      <c r="C536" s="72" t="s">
        <v>709</v>
      </c>
      <c r="D536" s="115">
        <v>0</v>
      </c>
      <c r="E536" s="115" t="e">
        <f>D536/$D$532*100</f>
        <v>#DIV/0!</v>
      </c>
      <c r="F536" s="115">
        <v>0</v>
      </c>
      <c r="G536" s="115" t="e">
        <f>F536/$F$532*100</f>
        <v>#DIV/0!</v>
      </c>
      <c r="H536" s="118" t="e">
        <f>F536/D536*100-100</f>
        <v>#DIV/0!</v>
      </c>
    </row>
    <row r="537" spans="1:8" x14ac:dyDescent="0.2">
      <c r="A537" s="424" t="s">
        <v>175</v>
      </c>
      <c r="B537" s="450" t="s">
        <v>738</v>
      </c>
      <c r="C537" s="51" t="s">
        <v>705</v>
      </c>
      <c r="D537" s="116">
        <f>D538+D539+D540+D541</f>
        <v>29165.199999999997</v>
      </c>
      <c r="E537" s="116">
        <f>E538+E539+E540+E541</f>
        <v>100.00000000000001</v>
      </c>
      <c r="F537" s="116">
        <f>F538+F539+F540+F541</f>
        <v>15538.5</v>
      </c>
      <c r="G537" s="116">
        <f>G538+G539+G540+G541</f>
        <v>99.999999999999986</v>
      </c>
      <c r="H537" s="116">
        <f>F537/D537*100-100</f>
        <v>-46.722463758177547</v>
      </c>
    </row>
    <row r="538" spans="1:8" ht="31.5" x14ac:dyDescent="0.2">
      <c r="A538" s="424"/>
      <c r="B538" s="450"/>
      <c r="C538" s="58" t="s">
        <v>706</v>
      </c>
      <c r="D538" s="116">
        <v>21305</v>
      </c>
      <c r="E538" s="116">
        <f>D538/$D$537*100</f>
        <v>73.049387626349215</v>
      </c>
      <c r="F538" s="116">
        <f>F543+F548+F553</f>
        <v>10307.799999999999</v>
      </c>
      <c r="G538" s="116">
        <f>F538/$F$537*100</f>
        <v>66.337162531775903</v>
      </c>
      <c r="H538" s="116">
        <f>F538/D538*100-100</f>
        <v>-51.617930063365407</v>
      </c>
    </row>
    <row r="539" spans="1:8" x14ac:dyDescent="0.2">
      <c r="A539" s="424"/>
      <c r="B539" s="450"/>
      <c r="C539" s="58" t="s">
        <v>707</v>
      </c>
      <c r="D539" s="116">
        <v>1164.0999999999999</v>
      </c>
      <c r="E539" s="116">
        <f>D539/$D$537*100</f>
        <v>3.9914007104357245</v>
      </c>
      <c r="F539" s="332">
        <f t="shared" ref="F539:F541" si="27">F544+F549+F554</f>
        <v>3306.6</v>
      </c>
      <c r="G539" s="116">
        <f>F539/$F$537*100</f>
        <v>21.280046336518968</v>
      </c>
      <c r="H539" s="148">
        <f t="shared" ref="H539:H540" si="28">F539/D539*100-100</f>
        <v>184.0477622197406</v>
      </c>
    </row>
    <row r="540" spans="1:8" x14ac:dyDescent="0.2">
      <c r="A540" s="424"/>
      <c r="B540" s="450"/>
      <c r="C540" s="58" t="s">
        <v>708</v>
      </c>
      <c r="D540" s="116">
        <v>4379.1000000000004</v>
      </c>
      <c r="E540" s="116">
        <f>D540/$D$537*100</f>
        <v>15.014812173412151</v>
      </c>
      <c r="F540" s="332">
        <f t="shared" si="27"/>
        <v>879.6</v>
      </c>
      <c r="G540" s="116">
        <f>F540/$F$537*100</f>
        <v>5.6607780673810213</v>
      </c>
      <c r="H540" s="148">
        <f t="shared" si="28"/>
        <v>-79.913680893334245</v>
      </c>
    </row>
    <row r="541" spans="1:8" x14ac:dyDescent="0.2">
      <c r="A541" s="424"/>
      <c r="B541" s="450"/>
      <c r="C541" s="58" t="s">
        <v>709</v>
      </c>
      <c r="D541" s="116">
        <v>2317</v>
      </c>
      <c r="E541" s="116">
        <f>D541/$D$537*100</f>
        <v>7.9443994898029171</v>
      </c>
      <c r="F541" s="332">
        <f t="shared" si="27"/>
        <v>1044.5</v>
      </c>
      <c r="G541" s="116">
        <f>F541/$F$537*100</f>
        <v>6.7220130643240976</v>
      </c>
      <c r="H541" s="116">
        <f>F541/D541*100-100</f>
        <v>-54.920155373327582</v>
      </c>
    </row>
    <row r="542" spans="1:8" x14ac:dyDescent="0.2">
      <c r="A542" s="406" t="s">
        <v>177</v>
      </c>
      <c r="B542" s="414" t="s">
        <v>153</v>
      </c>
      <c r="C542" s="11" t="s">
        <v>705</v>
      </c>
      <c r="D542" s="118">
        <f>D543+D544+D545+D546</f>
        <v>23345</v>
      </c>
      <c r="E542" s="118">
        <f>E543+E544+E545+E546</f>
        <v>100</v>
      </c>
      <c r="F542" s="118">
        <f>F543+F544+F545+F546</f>
        <v>11132</v>
      </c>
      <c r="G542" s="118">
        <f>G543+G544+G545+G546</f>
        <v>100</v>
      </c>
      <c r="H542" s="118">
        <f>F542/D542*100-100</f>
        <v>-52.315270935960591</v>
      </c>
    </row>
    <row r="543" spans="1:8" ht="31.5" x14ac:dyDescent="0.2">
      <c r="A543" s="406"/>
      <c r="B543" s="414"/>
      <c r="C543" s="10" t="s">
        <v>706</v>
      </c>
      <c r="D543" s="115">
        <v>21028</v>
      </c>
      <c r="E543" s="115">
        <f>D543/$D$542*100</f>
        <v>90.074962518740634</v>
      </c>
      <c r="F543" s="331">
        <v>10087.5</v>
      </c>
      <c r="G543" s="115">
        <f>F543/$F$542*100</f>
        <v>90.617139777218824</v>
      </c>
      <c r="H543" s="118">
        <f>F543/D543*100-100</f>
        <v>-52.028248050218757</v>
      </c>
    </row>
    <row r="544" spans="1:8" x14ac:dyDescent="0.2">
      <c r="A544" s="406"/>
      <c r="B544" s="414"/>
      <c r="C544" s="10" t="s">
        <v>707</v>
      </c>
      <c r="D544" s="115">
        <v>0</v>
      </c>
      <c r="E544" s="115">
        <f>D544/$D$542*100</f>
        <v>0</v>
      </c>
      <c r="F544" s="331">
        <v>0</v>
      </c>
      <c r="G544" s="115">
        <f>F544/$F$542*100</f>
        <v>0</v>
      </c>
      <c r="H544" s="118" t="s">
        <v>93</v>
      </c>
    </row>
    <row r="545" spans="1:8" x14ac:dyDescent="0.2">
      <c r="A545" s="406"/>
      <c r="B545" s="414"/>
      <c r="C545" s="10" t="s">
        <v>708</v>
      </c>
      <c r="D545" s="115">
        <v>0</v>
      </c>
      <c r="E545" s="115">
        <f>D545/$D$542*100</f>
        <v>0</v>
      </c>
      <c r="F545" s="331">
        <v>0</v>
      </c>
      <c r="G545" s="115">
        <f>F545/$F$542*100</f>
        <v>0</v>
      </c>
      <c r="H545" s="118" t="s">
        <v>93</v>
      </c>
    </row>
    <row r="546" spans="1:8" x14ac:dyDescent="0.2">
      <c r="A546" s="406"/>
      <c r="B546" s="414"/>
      <c r="C546" s="10" t="s">
        <v>709</v>
      </c>
      <c r="D546" s="115">
        <v>2317</v>
      </c>
      <c r="E546" s="115">
        <f>D546/$D$542*100</f>
        <v>9.9250374812593698</v>
      </c>
      <c r="F546" s="331">
        <v>1044.5</v>
      </c>
      <c r="G546" s="115">
        <f>F546/$F$542*100</f>
        <v>9.3828602227811704</v>
      </c>
      <c r="H546" s="118">
        <f>F546/D546*100-100</f>
        <v>-54.920155373327582</v>
      </c>
    </row>
    <row r="547" spans="1:8" x14ac:dyDescent="0.2">
      <c r="A547" s="406" t="s">
        <v>181</v>
      </c>
      <c r="B547" s="414" t="s">
        <v>1458</v>
      </c>
      <c r="C547" s="71" t="s">
        <v>705</v>
      </c>
      <c r="D547" s="118">
        <f>D548+D549+D550+D551</f>
        <v>5543.2000000000007</v>
      </c>
      <c r="E547" s="118">
        <f>E548+E549+E550+E551</f>
        <v>100</v>
      </c>
      <c r="F547" s="118">
        <f>F548+F549+F550+F551</f>
        <v>4186.2</v>
      </c>
      <c r="G547" s="118">
        <f>G548+G549+G550+G551</f>
        <v>0</v>
      </c>
      <c r="H547" s="118">
        <f>F547/D547*100-100</f>
        <v>-24.480444508587112</v>
      </c>
    </row>
    <row r="548" spans="1:8" ht="31.5" x14ac:dyDescent="0.2">
      <c r="A548" s="406"/>
      <c r="B548" s="414"/>
      <c r="C548" s="72" t="s">
        <v>706</v>
      </c>
      <c r="D548" s="115">
        <v>0</v>
      </c>
      <c r="E548" s="115">
        <f>D548/$D$542*100</f>
        <v>0</v>
      </c>
      <c r="F548" s="115">
        <v>0</v>
      </c>
      <c r="G548" s="115">
        <v>0</v>
      </c>
      <c r="H548" s="149" t="s">
        <v>93</v>
      </c>
    </row>
    <row r="549" spans="1:8" x14ac:dyDescent="0.2">
      <c r="A549" s="406"/>
      <c r="B549" s="414"/>
      <c r="C549" s="72" t="s">
        <v>707</v>
      </c>
      <c r="D549" s="115">
        <v>1164.0999999999999</v>
      </c>
      <c r="E549" s="115">
        <f>D549/$D$547*100</f>
        <v>21.000505123394426</v>
      </c>
      <c r="F549" s="331">
        <v>3306.6</v>
      </c>
      <c r="G549" s="115">
        <v>0</v>
      </c>
      <c r="H549" s="149">
        <f t="shared" ref="H549:H553" si="29">F549/D549*100-100</f>
        <v>184.0477622197406</v>
      </c>
    </row>
    <row r="550" spans="1:8" x14ac:dyDescent="0.2">
      <c r="A550" s="406"/>
      <c r="B550" s="414"/>
      <c r="C550" s="72" t="s">
        <v>708</v>
      </c>
      <c r="D550" s="115">
        <v>4379.1000000000004</v>
      </c>
      <c r="E550" s="115">
        <f>D550/$D$547*100</f>
        <v>78.999494876605567</v>
      </c>
      <c r="F550" s="331">
        <v>879.6</v>
      </c>
      <c r="G550" s="115">
        <v>0</v>
      </c>
      <c r="H550" s="149">
        <f t="shared" si="29"/>
        <v>-79.913680893334245</v>
      </c>
    </row>
    <row r="551" spans="1:8" x14ac:dyDescent="0.2">
      <c r="A551" s="406"/>
      <c r="B551" s="414"/>
      <c r="C551" s="72" t="s">
        <v>709</v>
      </c>
      <c r="D551" s="115">
        <v>0</v>
      </c>
      <c r="E551" s="115">
        <f>D551/$D$547*100</f>
        <v>0</v>
      </c>
      <c r="F551" s="115">
        <v>0</v>
      </c>
      <c r="G551" s="115">
        <v>0</v>
      </c>
      <c r="H551" s="149" t="s">
        <v>93</v>
      </c>
    </row>
    <row r="552" spans="1:8" x14ac:dyDescent="0.2">
      <c r="A552" s="406" t="s">
        <v>1171</v>
      </c>
      <c r="B552" s="414" t="s">
        <v>1403</v>
      </c>
      <c r="C552" s="11" t="s">
        <v>705</v>
      </c>
      <c r="D552" s="118">
        <f>D553+D554+D555+D556</f>
        <v>277</v>
      </c>
      <c r="E552" s="118">
        <f>E553+E554+E555+E556</f>
        <v>100</v>
      </c>
      <c r="F552" s="118">
        <f>F553+F554+F555+F556</f>
        <v>220.3</v>
      </c>
      <c r="G552" s="118">
        <f>G553+G554+G555+G556</f>
        <v>100</v>
      </c>
      <c r="H552" s="149">
        <f t="shared" si="29"/>
        <v>-20.469314079422375</v>
      </c>
    </row>
    <row r="553" spans="1:8" ht="31.5" x14ac:dyDescent="0.2">
      <c r="A553" s="406"/>
      <c r="B553" s="414"/>
      <c r="C553" s="10" t="s">
        <v>706</v>
      </c>
      <c r="D553" s="115">
        <v>277</v>
      </c>
      <c r="E553" s="115">
        <f>D553/$D$552*100</f>
        <v>100</v>
      </c>
      <c r="F553" s="331">
        <v>220.3</v>
      </c>
      <c r="G553" s="115">
        <f>F553/$F$552*100</f>
        <v>100</v>
      </c>
      <c r="H553" s="149">
        <f t="shared" si="29"/>
        <v>-20.469314079422375</v>
      </c>
    </row>
    <row r="554" spans="1:8" x14ac:dyDescent="0.2">
      <c r="A554" s="406"/>
      <c r="B554" s="414"/>
      <c r="C554" s="10" t="s">
        <v>707</v>
      </c>
      <c r="D554" s="115">
        <v>0</v>
      </c>
      <c r="E554" s="115">
        <f>D554/$D$547*100</f>
        <v>0</v>
      </c>
      <c r="F554" s="115">
        <v>0</v>
      </c>
      <c r="G554" s="115">
        <f>F554/$F$552*100</f>
        <v>0</v>
      </c>
      <c r="H554" s="149" t="s">
        <v>93</v>
      </c>
    </row>
    <row r="555" spans="1:8" x14ac:dyDescent="0.2">
      <c r="A555" s="406"/>
      <c r="B555" s="414"/>
      <c r="C555" s="10" t="s">
        <v>708</v>
      </c>
      <c r="D555" s="115">
        <v>0</v>
      </c>
      <c r="E555" s="115">
        <f>D555/$D$547*100</f>
        <v>0</v>
      </c>
      <c r="F555" s="115">
        <v>0</v>
      </c>
      <c r="G555" s="115">
        <f>F555/$F$552*100</f>
        <v>0</v>
      </c>
      <c r="H555" s="149" t="s">
        <v>93</v>
      </c>
    </row>
    <row r="556" spans="1:8" x14ac:dyDescent="0.2">
      <c r="A556" s="406"/>
      <c r="B556" s="414"/>
      <c r="C556" s="10" t="s">
        <v>709</v>
      </c>
      <c r="D556" s="115">
        <v>0</v>
      </c>
      <c r="E556" s="115">
        <f>D556/$D$547*100</f>
        <v>0</v>
      </c>
      <c r="F556" s="115">
        <v>0</v>
      </c>
      <c r="G556" s="115">
        <f>F556/$F$552*100</f>
        <v>0</v>
      </c>
      <c r="H556" s="149" t="s">
        <v>93</v>
      </c>
    </row>
    <row r="557" spans="1:8" x14ac:dyDescent="0.2">
      <c r="A557" s="424" t="s">
        <v>183</v>
      </c>
      <c r="B557" s="450" t="s">
        <v>739</v>
      </c>
      <c r="C557" s="51" t="s">
        <v>705</v>
      </c>
      <c r="D557" s="116">
        <f>D558+D559+D560+D561</f>
        <v>226721</v>
      </c>
      <c r="E557" s="116">
        <f>E558+E559+E560+E561</f>
        <v>100</v>
      </c>
      <c r="F557" s="116">
        <f>F558+F559+F560+F561</f>
        <v>120879.90000000001</v>
      </c>
      <c r="G557" s="116">
        <f>G558+G559+G560+G561</f>
        <v>100</v>
      </c>
      <c r="H557" s="116">
        <f>F557/D557*100-100</f>
        <v>-46.683412652555347</v>
      </c>
    </row>
    <row r="558" spans="1:8" ht="31.5" x14ac:dyDescent="0.2">
      <c r="A558" s="424"/>
      <c r="B558" s="450"/>
      <c r="C558" s="58" t="s">
        <v>706</v>
      </c>
      <c r="D558" s="116">
        <v>210758</v>
      </c>
      <c r="E558" s="116">
        <f>D558/$D$557*100</f>
        <v>92.959187724119076</v>
      </c>
      <c r="F558" s="116">
        <f>F563+F568+F578+F613+F633</f>
        <v>111185.90000000001</v>
      </c>
      <c r="G558" s="116">
        <f>F558/$F$557*100</f>
        <v>91.980469871335103</v>
      </c>
      <c r="H558" s="116">
        <f>F558/D558*100-100</f>
        <v>-47.244754647510412</v>
      </c>
    </row>
    <row r="559" spans="1:8" x14ac:dyDescent="0.2">
      <c r="A559" s="424"/>
      <c r="B559" s="450"/>
      <c r="C559" s="58" t="s">
        <v>707</v>
      </c>
      <c r="D559" s="116">
        <v>0</v>
      </c>
      <c r="E559" s="116">
        <f>D559/$D$557*100</f>
        <v>0</v>
      </c>
      <c r="F559" s="332">
        <f t="shared" ref="F559:F561" si="30">F564+F569+F579+F614+F634</f>
        <v>100</v>
      </c>
      <c r="G559" s="116">
        <f>F559/$F$557*100</f>
        <v>8.2726739515833481E-2</v>
      </c>
      <c r="H559" s="116" t="s">
        <v>93</v>
      </c>
    </row>
    <row r="560" spans="1:8" x14ac:dyDescent="0.2">
      <c r="A560" s="424"/>
      <c r="B560" s="450"/>
      <c r="C560" s="58" t="s">
        <v>708</v>
      </c>
      <c r="D560" s="116">
        <v>6995</v>
      </c>
      <c r="E560" s="116">
        <f>D560/$D$557*100</f>
        <v>3.0852898496389836</v>
      </c>
      <c r="F560" s="332">
        <f t="shared" si="30"/>
        <v>4162</v>
      </c>
      <c r="G560" s="116">
        <f>F560/$F$557*100</f>
        <v>3.4430868986489891</v>
      </c>
      <c r="H560" s="116" t="s">
        <v>93</v>
      </c>
    </row>
    <row r="561" spans="1:8" x14ac:dyDescent="0.2">
      <c r="A561" s="424"/>
      <c r="B561" s="450"/>
      <c r="C561" s="58" t="s">
        <v>709</v>
      </c>
      <c r="D561" s="116">
        <v>8968</v>
      </c>
      <c r="E561" s="116">
        <f>D561/$D$557*100</f>
        <v>3.9555224262419446</v>
      </c>
      <c r="F561" s="332">
        <f t="shared" si="30"/>
        <v>5432</v>
      </c>
      <c r="G561" s="116">
        <f>F561/$F$557*100</f>
        <v>4.4937164905000744</v>
      </c>
      <c r="H561" s="116">
        <f>F561/D561*100-100</f>
        <v>-39.429081177520075</v>
      </c>
    </row>
    <row r="562" spans="1:8" x14ac:dyDescent="0.2">
      <c r="A562" s="406" t="s">
        <v>185</v>
      </c>
      <c r="B562" s="414" t="s">
        <v>153</v>
      </c>
      <c r="C562" s="11" t="s">
        <v>705</v>
      </c>
      <c r="D562" s="118">
        <f>D563+D564+D565+D566</f>
        <v>171425</v>
      </c>
      <c r="E562" s="118">
        <f>E563+E564+E565+E566</f>
        <v>100</v>
      </c>
      <c r="F562" s="118">
        <f>F563+F564+F565+F566</f>
        <v>87796.3</v>
      </c>
      <c r="G562" s="118">
        <f>G563+G564+G565+G566</f>
        <v>100</v>
      </c>
      <c r="H562" s="115">
        <f>F562/D562*100-100</f>
        <v>-48.784424675514074</v>
      </c>
    </row>
    <row r="563" spans="1:8" ht="31.5" x14ac:dyDescent="0.2">
      <c r="A563" s="406"/>
      <c r="B563" s="414"/>
      <c r="C563" s="10" t="s">
        <v>706</v>
      </c>
      <c r="D563" s="115">
        <v>162457</v>
      </c>
      <c r="E563" s="115">
        <f>D563/$D$562*100</f>
        <v>94.768557678284964</v>
      </c>
      <c r="F563" s="331">
        <v>82364.3</v>
      </c>
      <c r="G563" s="115">
        <f>F563/$F$562*100</f>
        <v>93.812951115252005</v>
      </c>
      <c r="H563" s="115">
        <f>F563/D563*100-100</f>
        <v>-49.300861150950716</v>
      </c>
    </row>
    <row r="564" spans="1:8" x14ac:dyDescent="0.2">
      <c r="A564" s="406"/>
      <c r="B564" s="414"/>
      <c r="C564" s="10" t="s">
        <v>707</v>
      </c>
      <c r="D564" s="115">
        <v>0</v>
      </c>
      <c r="E564" s="115">
        <f>D564/$D$562*100</f>
        <v>0</v>
      </c>
      <c r="F564" s="115">
        <v>0</v>
      </c>
      <c r="G564" s="115">
        <f>F564/$F$562*100</f>
        <v>0</v>
      </c>
      <c r="H564" s="115" t="s">
        <v>93</v>
      </c>
    </row>
    <row r="565" spans="1:8" x14ac:dyDescent="0.2">
      <c r="A565" s="406"/>
      <c r="B565" s="414"/>
      <c r="C565" s="10" t="s">
        <v>708</v>
      </c>
      <c r="D565" s="115">
        <v>0</v>
      </c>
      <c r="E565" s="115">
        <f>D565/$D$562*100</f>
        <v>0</v>
      </c>
      <c r="F565" s="115">
        <v>0</v>
      </c>
      <c r="G565" s="115">
        <f>F565/$F$562*100</f>
        <v>0</v>
      </c>
      <c r="H565" s="115" t="s">
        <v>93</v>
      </c>
    </row>
    <row r="566" spans="1:8" x14ac:dyDescent="0.2">
      <c r="A566" s="406"/>
      <c r="B566" s="414"/>
      <c r="C566" s="10" t="s">
        <v>709</v>
      </c>
      <c r="D566" s="115">
        <v>8968</v>
      </c>
      <c r="E566" s="115">
        <f>D566/$D$562*100</f>
        <v>5.2314423217150363</v>
      </c>
      <c r="F566" s="331">
        <v>5432</v>
      </c>
      <c r="G566" s="115">
        <f>F566/$F$562*100</f>
        <v>6.1870488847479903</v>
      </c>
      <c r="H566" s="115">
        <f>F566/D566*100-100</f>
        <v>-39.429081177520075</v>
      </c>
    </row>
    <row r="567" spans="1:8" ht="16.5" customHeight="1" x14ac:dyDescent="0.2">
      <c r="A567" s="406" t="s">
        <v>187</v>
      </c>
      <c r="B567" s="414" t="s">
        <v>1177</v>
      </c>
      <c r="C567" s="71" t="s">
        <v>705</v>
      </c>
      <c r="D567" s="118">
        <f>D568+D569+D570+D571</f>
        <v>23317</v>
      </c>
      <c r="E567" s="118">
        <f>E568+E569+E570+E571</f>
        <v>100</v>
      </c>
      <c r="F567" s="118">
        <f>F568+F569+F570+F571</f>
        <v>14079.5</v>
      </c>
      <c r="G567" s="118">
        <f>G568+G569+G570+G571</f>
        <v>100</v>
      </c>
      <c r="H567" s="115">
        <f>F567/D567*100-100</f>
        <v>-39.617017626624353</v>
      </c>
    </row>
    <row r="568" spans="1:8" ht="30" customHeight="1" x14ac:dyDescent="0.2">
      <c r="A568" s="406"/>
      <c r="B568" s="414"/>
      <c r="C568" s="71" t="s">
        <v>706</v>
      </c>
      <c r="D568" s="115">
        <v>16322</v>
      </c>
      <c r="E568" s="115">
        <f>D568/$D$567*100</f>
        <v>70.000428871638718</v>
      </c>
      <c r="F568" s="331">
        <v>9944.5</v>
      </c>
      <c r="G568" s="115">
        <f>F568/$F$567*100</f>
        <v>70.631059341595943</v>
      </c>
      <c r="H568" s="115">
        <f t="shared" ref="H568:H570" si="31">F568/D568*100-100</f>
        <v>-39.073030265898787</v>
      </c>
    </row>
    <row r="569" spans="1:8" ht="16.5" customHeight="1" x14ac:dyDescent="0.2">
      <c r="A569" s="406"/>
      <c r="B569" s="414"/>
      <c r="C569" s="71" t="s">
        <v>707</v>
      </c>
      <c r="D569" s="115">
        <v>0</v>
      </c>
      <c r="E569" s="115">
        <f>D569/$D$567*100</f>
        <v>0</v>
      </c>
      <c r="F569" s="115">
        <v>0</v>
      </c>
      <c r="G569" s="115">
        <f>F569/$F$567*100</f>
        <v>0</v>
      </c>
      <c r="H569" s="115" t="s">
        <v>93</v>
      </c>
    </row>
    <row r="570" spans="1:8" ht="16.5" customHeight="1" x14ac:dyDescent="0.2">
      <c r="A570" s="406"/>
      <c r="B570" s="414"/>
      <c r="C570" s="71" t="s">
        <v>708</v>
      </c>
      <c r="D570" s="115">
        <v>6995</v>
      </c>
      <c r="E570" s="115">
        <f>D570/$D$567*100</f>
        <v>29.999571128361278</v>
      </c>
      <c r="F570" s="331">
        <v>4135</v>
      </c>
      <c r="G570" s="115">
        <f>F570/$F$567*100</f>
        <v>29.368940658404064</v>
      </c>
      <c r="H570" s="115">
        <f t="shared" si="31"/>
        <v>-40.886347390993571</v>
      </c>
    </row>
    <row r="571" spans="1:8" ht="16.5" customHeight="1" x14ac:dyDescent="0.2">
      <c r="A571" s="406"/>
      <c r="B571" s="414"/>
      <c r="C571" s="71" t="s">
        <v>709</v>
      </c>
      <c r="D571" s="115">
        <v>0</v>
      </c>
      <c r="E571" s="115">
        <f>D571/$D$567*100</f>
        <v>0</v>
      </c>
      <c r="F571" s="115">
        <v>0</v>
      </c>
      <c r="G571" s="115">
        <f>F571/$F$567*100</f>
        <v>0</v>
      </c>
      <c r="H571" s="115" t="s">
        <v>93</v>
      </c>
    </row>
    <row r="572" spans="1:8" ht="16.5" hidden="1" customHeight="1" x14ac:dyDescent="0.2">
      <c r="A572" s="406" t="s">
        <v>189</v>
      </c>
      <c r="B572" s="414" t="s">
        <v>736</v>
      </c>
      <c r="C572" s="11" t="s">
        <v>705</v>
      </c>
      <c r="D572" s="118">
        <f>D573+D574+D575+D576</f>
        <v>0</v>
      </c>
      <c r="E572" s="118">
        <f>E573+E574+E575+E576</f>
        <v>0</v>
      </c>
      <c r="F572" s="118">
        <f>F573+F574+F575+F576</f>
        <v>0</v>
      </c>
      <c r="G572" s="118">
        <f>G573+G574+G575+G576</f>
        <v>0</v>
      </c>
      <c r="H572" s="115" t="s">
        <v>93</v>
      </c>
    </row>
    <row r="573" spans="1:8" ht="30" hidden="1" customHeight="1" x14ac:dyDescent="0.2">
      <c r="A573" s="406"/>
      <c r="B573" s="414"/>
      <c r="C573" s="11" t="s">
        <v>706</v>
      </c>
      <c r="D573" s="115">
        <v>0</v>
      </c>
      <c r="E573" s="115">
        <v>0</v>
      </c>
      <c r="F573" s="115">
        <v>0</v>
      </c>
      <c r="G573" s="115">
        <v>0</v>
      </c>
      <c r="H573" s="115" t="s">
        <v>93</v>
      </c>
    </row>
    <row r="574" spans="1:8" ht="16.5" hidden="1" customHeight="1" x14ac:dyDescent="0.2">
      <c r="A574" s="406"/>
      <c r="B574" s="414"/>
      <c r="C574" s="11" t="s">
        <v>707</v>
      </c>
      <c r="D574" s="115">
        <v>0</v>
      </c>
      <c r="E574" s="115">
        <v>0</v>
      </c>
      <c r="F574" s="115">
        <v>0</v>
      </c>
      <c r="G574" s="115">
        <v>0</v>
      </c>
      <c r="H574" s="115" t="s">
        <v>93</v>
      </c>
    </row>
    <row r="575" spans="1:8" ht="16.5" hidden="1" customHeight="1" x14ac:dyDescent="0.2">
      <c r="A575" s="406"/>
      <c r="B575" s="414"/>
      <c r="C575" s="11" t="s">
        <v>708</v>
      </c>
      <c r="D575" s="115">
        <v>0</v>
      </c>
      <c r="E575" s="115">
        <v>0</v>
      </c>
      <c r="F575" s="115">
        <v>0</v>
      </c>
      <c r="G575" s="115">
        <v>0</v>
      </c>
      <c r="H575" s="115" t="s">
        <v>93</v>
      </c>
    </row>
    <row r="576" spans="1:8" ht="16.5" hidden="1" customHeight="1" x14ac:dyDescent="0.2">
      <c r="A576" s="406"/>
      <c r="B576" s="414"/>
      <c r="C576" s="11" t="s">
        <v>709</v>
      </c>
      <c r="D576" s="115">
        <v>0</v>
      </c>
      <c r="E576" s="115">
        <v>0</v>
      </c>
      <c r="F576" s="115">
        <v>0</v>
      </c>
      <c r="G576" s="115">
        <v>0</v>
      </c>
      <c r="H576" s="115" t="s">
        <v>93</v>
      </c>
    </row>
    <row r="577" spans="1:8" x14ac:dyDescent="0.2">
      <c r="A577" s="406" t="s">
        <v>189</v>
      </c>
      <c r="B577" s="414" t="s">
        <v>740</v>
      </c>
      <c r="C577" s="11" t="s">
        <v>705</v>
      </c>
      <c r="D577" s="118">
        <f>D578+D579+D580+D581</f>
        <v>8800</v>
      </c>
      <c r="E577" s="118">
        <f>E578+E579+E580+E581</f>
        <v>100</v>
      </c>
      <c r="F577" s="118">
        <f>F578+F579+F580+F581</f>
        <v>5859.6</v>
      </c>
      <c r="G577" s="118">
        <f>G578+G579+G580+G581</f>
        <v>100</v>
      </c>
      <c r="H577" s="115">
        <f t="shared" ref="H577:H578" si="32">F577/D577*100-100</f>
        <v>-33.413636363636357</v>
      </c>
    </row>
    <row r="578" spans="1:8" ht="31.5" x14ac:dyDescent="0.2">
      <c r="A578" s="406"/>
      <c r="B578" s="414"/>
      <c r="C578" s="11" t="s">
        <v>706</v>
      </c>
      <c r="D578" s="115">
        <v>8800</v>
      </c>
      <c r="E578" s="115">
        <f>D578/$D$577*100</f>
        <v>100</v>
      </c>
      <c r="F578" s="331">
        <v>5859.6</v>
      </c>
      <c r="G578" s="115">
        <f>F578/$F$577*100</f>
        <v>100</v>
      </c>
      <c r="H578" s="115">
        <f t="shared" si="32"/>
        <v>-33.413636363636357</v>
      </c>
    </row>
    <row r="579" spans="1:8" x14ac:dyDescent="0.2">
      <c r="A579" s="406"/>
      <c r="B579" s="414"/>
      <c r="C579" s="11" t="s">
        <v>707</v>
      </c>
      <c r="D579" s="115">
        <v>0</v>
      </c>
      <c r="E579" s="115">
        <f>D579/$D$577*100</f>
        <v>0</v>
      </c>
      <c r="F579" s="115">
        <v>0</v>
      </c>
      <c r="G579" s="115">
        <f>F579/$F$577*100</f>
        <v>0</v>
      </c>
      <c r="H579" s="115" t="s">
        <v>93</v>
      </c>
    </row>
    <row r="580" spans="1:8" x14ac:dyDescent="0.2">
      <c r="A580" s="406"/>
      <c r="B580" s="414"/>
      <c r="C580" s="11" t="s">
        <v>708</v>
      </c>
      <c r="D580" s="115">
        <v>0</v>
      </c>
      <c r="E580" s="115">
        <f>D580/$D$577*100</f>
        <v>0</v>
      </c>
      <c r="F580" s="115">
        <v>0</v>
      </c>
      <c r="G580" s="115">
        <f>F580/$F$577*100</f>
        <v>0</v>
      </c>
      <c r="H580" s="115" t="s">
        <v>93</v>
      </c>
    </row>
    <row r="581" spans="1:8" x14ac:dyDescent="0.2">
      <c r="A581" s="406"/>
      <c r="B581" s="414"/>
      <c r="C581" s="11" t="s">
        <v>709</v>
      </c>
      <c r="D581" s="115">
        <v>0</v>
      </c>
      <c r="E581" s="115">
        <f>D581/$D$577*100</f>
        <v>0</v>
      </c>
      <c r="F581" s="115">
        <v>0</v>
      </c>
      <c r="G581" s="115">
        <f>F581/$F$577*100</f>
        <v>0</v>
      </c>
      <c r="H581" s="115" t="s">
        <v>93</v>
      </c>
    </row>
    <row r="582" spans="1:8" hidden="1" x14ac:dyDescent="0.2">
      <c r="A582" s="406" t="s">
        <v>192</v>
      </c>
      <c r="B582" s="414" t="s">
        <v>741</v>
      </c>
      <c r="C582" s="11" t="s">
        <v>705</v>
      </c>
      <c r="D582" s="115">
        <v>0</v>
      </c>
      <c r="E582" s="115">
        <v>0</v>
      </c>
      <c r="F582" s="115">
        <v>0</v>
      </c>
      <c r="G582" s="115">
        <v>0</v>
      </c>
      <c r="H582" s="115" t="s">
        <v>93</v>
      </c>
    </row>
    <row r="583" spans="1:8" ht="31.5" hidden="1" x14ac:dyDescent="0.2">
      <c r="A583" s="406"/>
      <c r="B583" s="414"/>
      <c r="C583" s="11" t="s">
        <v>706</v>
      </c>
      <c r="D583" s="115">
        <v>0</v>
      </c>
      <c r="E583" s="115">
        <v>0</v>
      </c>
      <c r="F583" s="115">
        <v>0</v>
      </c>
      <c r="G583" s="115">
        <v>0</v>
      </c>
      <c r="H583" s="115" t="s">
        <v>93</v>
      </c>
    </row>
    <row r="584" spans="1:8" hidden="1" x14ac:dyDescent="0.2">
      <c r="A584" s="406"/>
      <c r="B584" s="414"/>
      <c r="C584" s="11" t="s">
        <v>707</v>
      </c>
      <c r="D584" s="115">
        <v>0</v>
      </c>
      <c r="E584" s="115">
        <v>0</v>
      </c>
      <c r="F584" s="115">
        <v>0</v>
      </c>
      <c r="G584" s="115">
        <v>0</v>
      </c>
      <c r="H584" s="115" t="s">
        <v>93</v>
      </c>
    </row>
    <row r="585" spans="1:8" hidden="1" x14ac:dyDescent="0.2">
      <c r="A585" s="406"/>
      <c r="B585" s="414"/>
      <c r="C585" s="11" t="s">
        <v>708</v>
      </c>
      <c r="D585" s="115">
        <v>0</v>
      </c>
      <c r="E585" s="115">
        <v>0</v>
      </c>
      <c r="F585" s="115">
        <v>0</v>
      </c>
      <c r="G585" s="115">
        <v>0</v>
      </c>
      <c r="H585" s="115" t="s">
        <v>93</v>
      </c>
    </row>
    <row r="586" spans="1:8" hidden="1" x14ac:dyDescent="0.2">
      <c r="A586" s="406"/>
      <c r="B586" s="414"/>
      <c r="C586" s="11" t="s">
        <v>709</v>
      </c>
      <c r="D586" s="115">
        <v>0</v>
      </c>
      <c r="E586" s="115">
        <v>0</v>
      </c>
      <c r="F586" s="115">
        <v>0</v>
      </c>
      <c r="G586" s="115">
        <v>0</v>
      </c>
      <c r="H586" s="115" t="s">
        <v>93</v>
      </c>
    </row>
    <row r="587" spans="1:8" ht="20.25" hidden="1" customHeight="1" x14ac:dyDescent="0.2">
      <c r="A587" s="406" t="s">
        <v>191</v>
      </c>
      <c r="B587" s="407" t="s">
        <v>742</v>
      </c>
      <c r="C587" s="11" t="s">
        <v>705</v>
      </c>
      <c r="D587" s="115">
        <f>D588+D589+D590+D591</f>
        <v>0</v>
      </c>
      <c r="E587" s="115" t="e">
        <f>E588+E589+E590+E591</f>
        <v>#DIV/0!</v>
      </c>
      <c r="F587" s="115">
        <f>F588+F589+F590+F591</f>
        <v>0</v>
      </c>
      <c r="G587" s="115" t="e">
        <f>G588+G589+G590+G591</f>
        <v>#DIV/0!</v>
      </c>
      <c r="H587" s="115" t="e">
        <f t="shared" ref="H587:H588" si="33">F587/D587*100-100</f>
        <v>#DIV/0!</v>
      </c>
    </row>
    <row r="588" spans="1:8" ht="30.75" hidden="1" customHeight="1" x14ac:dyDescent="0.2">
      <c r="A588" s="406"/>
      <c r="B588" s="407"/>
      <c r="C588" s="11" t="s">
        <v>706</v>
      </c>
      <c r="D588" s="115">
        <v>0</v>
      </c>
      <c r="E588" s="115" t="e">
        <f>D588/$D$587*100</f>
        <v>#DIV/0!</v>
      </c>
      <c r="F588" s="115">
        <v>0</v>
      </c>
      <c r="G588" s="115" t="e">
        <f>F588/$F$587*100</f>
        <v>#DIV/0!</v>
      </c>
      <c r="H588" s="115" t="e">
        <f t="shared" si="33"/>
        <v>#DIV/0!</v>
      </c>
    </row>
    <row r="589" spans="1:8" ht="20.25" hidden="1" customHeight="1" x14ac:dyDescent="0.2">
      <c r="A589" s="406"/>
      <c r="B589" s="407"/>
      <c r="C589" s="11" t="s">
        <v>707</v>
      </c>
      <c r="D589" s="115">
        <v>0</v>
      </c>
      <c r="E589" s="115" t="e">
        <f>D589/$D$587*100</f>
        <v>#DIV/0!</v>
      </c>
      <c r="F589" s="115">
        <v>0</v>
      </c>
      <c r="G589" s="115" t="e">
        <f>F589/$F$587*100</f>
        <v>#DIV/0!</v>
      </c>
      <c r="H589" s="115" t="s">
        <v>93</v>
      </c>
    </row>
    <row r="590" spans="1:8" ht="20.25" hidden="1" customHeight="1" x14ac:dyDescent="0.2">
      <c r="A590" s="406"/>
      <c r="B590" s="407"/>
      <c r="C590" s="11" t="s">
        <v>708</v>
      </c>
      <c r="D590" s="115">
        <v>0</v>
      </c>
      <c r="E590" s="115" t="e">
        <f>D590/$D$587*100</f>
        <v>#DIV/0!</v>
      </c>
      <c r="F590" s="115">
        <v>0</v>
      </c>
      <c r="G590" s="115" t="e">
        <f>F590/$F$587*100</f>
        <v>#DIV/0!</v>
      </c>
      <c r="H590" s="115" t="s">
        <v>93</v>
      </c>
    </row>
    <row r="591" spans="1:8" ht="20.25" hidden="1" customHeight="1" x14ac:dyDescent="0.2">
      <c r="A591" s="406"/>
      <c r="B591" s="407"/>
      <c r="C591" s="11" t="s">
        <v>709</v>
      </c>
      <c r="D591" s="115">
        <v>0</v>
      </c>
      <c r="E591" s="115" t="e">
        <f>D591/$D$587*100</f>
        <v>#DIV/0!</v>
      </c>
      <c r="F591" s="115">
        <v>0</v>
      </c>
      <c r="G591" s="115" t="e">
        <f>F591/$F$587*100</f>
        <v>#DIV/0!</v>
      </c>
      <c r="H591" s="115" t="s">
        <v>93</v>
      </c>
    </row>
    <row r="592" spans="1:8" ht="20.25" hidden="1" customHeight="1" x14ac:dyDescent="0.2">
      <c r="A592" s="406" t="s">
        <v>192</v>
      </c>
      <c r="B592" s="407" t="s">
        <v>1180</v>
      </c>
      <c r="C592" s="71" t="s">
        <v>705</v>
      </c>
      <c r="D592" s="115">
        <f>D593+D594+D595+D596</f>
        <v>0</v>
      </c>
      <c r="E592" s="115" t="e">
        <f>E593+E594+E595+E596</f>
        <v>#DIV/0!</v>
      </c>
      <c r="F592" s="115">
        <f>F593+F594+F595+F596</f>
        <v>0</v>
      </c>
      <c r="G592" s="115" t="e">
        <f>G593+G594+G595+G596</f>
        <v>#DIV/0!</v>
      </c>
      <c r="H592" s="115" t="e">
        <f t="shared" ref="H592:H598" si="34">F592/D592*100-100</f>
        <v>#DIV/0!</v>
      </c>
    </row>
    <row r="593" spans="1:8" ht="30.75" hidden="1" customHeight="1" x14ac:dyDescent="0.2">
      <c r="A593" s="406"/>
      <c r="B593" s="407"/>
      <c r="C593" s="71" t="s">
        <v>706</v>
      </c>
      <c r="D593" s="115">
        <v>0</v>
      </c>
      <c r="E593" s="115" t="e">
        <f>D593/$D$592*100</f>
        <v>#DIV/0!</v>
      </c>
      <c r="F593" s="115">
        <v>0</v>
      </c>
      <c r="G593" s="115" t="e">
        <f>F593/$F$592*100</f>
        <v>#DIV/0!</v>
      </c>
      <c r="H593" s="115" t="s">
        <v>93</v>
      </c>
    </row>
    <row r="594" spans="1:8" ht="20.25" hidden="1" customHeight="1" x14ac:dyDescent="0.2">
      <c r="A594" s="406"/>
      <c r="B594" s="407"/>
      <c r="C594" s="71" t="s">
        <v>707</v>
      </c>
      <c r="D594" s="115">
        <v>0</v>
      </c>
      <c r="E594" s="115" t="e">
        <f>D594/$D$592*100</f>
        <v>#DIV/0!</v>
      </c>
      <c r="F594" s="115">
        <v>0</v>
      </c>
      <c r="G594" s="115" t="e">
        <f>F594/$F$592*100</f>
        <v>#DIV/0!</v>
      </c>
      <c r="H594" s="115" t="e">
        <f t="shared" si="34"/>
        <v>#DIV/0!</v>
      </c>
    </row>
    <row r="595" spans="1:8" ht="20.25" hidden="1" customHeight="1" x14ac:dyDescent="0.2">
      <c r="A595" s="406"/>
      <c r="B595" s="407"/>
      <c r="C595" s="71" t="s">
        <v>708</v>
      </c>
      <c r="D595" s="115">
        <v>0</v>
      </c>
      <c r="E595" s="115" t="e">
        <f>D595/$D$592*100</f>
        <v>#DIV/0!</v>
      </c>
      <c r="F595" s="115">
        <v>0</v>
      </c>
      <c r="G595" s="115" t="e">
        <f>F595/$F$592*100</f>
        <v>#DIV/0!</v>
      </c>
      <c r="H595" s="115" t="e">
        <f t="shared" si="34"/>
        <v>#DIV/0!</v>
      </c>
    </row>
    <row r="596" spans="1:8" ht="20.25" hidden="1" customHeight="1" x14ac:dyDescent="0.2">
      <c r="A596" s="406"/>
      <c r="B596" s="407"/>
      <c r="C596" s="71" t="s">
        <v>709</v>
      </c>
      <c r="D596" s="115">
        <v>0</v>
      </c>
      <c r="E596" s="115" t="e">
        <f>D596/$D$592*100</f>
        <v>#DIV/0!</v>
      </c>
      <c r="F596" s="115">
        <v>0</v>
      </c>
      <c r="G596" s="115" t="e">
        <f>F596/$F$592*100</f>
        <v>#DIV/0!</v>
      </c>
      <c r="H596" s="115" t="s">
        <v>93</v>
      </c>
    </row>
    <row r="597" spans="1:8" ht="20.25" hidden="1" customHeight="1" x14ac:dyDescent="0.2">
      <c r="A597" s="406" t="s">
        <v>1178</v>
      </c>
      <c r="B597" s="407" t="s">
        <v>1181</v>
      </c>
      <c r="C597" s="71" t="s">
        <v>705</v>
      </c>
      <c r="D597" s="115">
        <f>D598+D599+D600+D601</f>
        <v>0</v>
      </c>
      <c r="E597" s="115" t="e">
        <f>E598+E599+E600+E601</f>
        <v>#DIV/0!</v>
      </c>
      <c r="F597" s="115">
        <f>F598+F599+F600+F601</f>
        <v>0</v>
      </c>
      <c r="G597" s="115" t="e">
        <f>G598+G599+G600+G601</f>
        <v>#DIV/0!</v>
      </c>
      <c r="H597" s="115" t="e">
        <f t="shared" si="34"/>
        <v>#DIV/0!</v>
      </c>
    </row>
    <row r="598" spans="1:8" ht="30.75" hidden="1" customHeight="1" x14ac:dyDescent="0.2">
      <c r="A598" s="406"/>
      <c r="B598" s="407"/>
      <c r="C598" s="71" t="s">
        <v>706</v>
      </c>
      <c r="D598" s="115">
        <v>0</v>
      </c>
      <c r="E598" s="115" t="e">
        <f>D598/$D$597*100</f>
        <v>#DIV/0!</v>
      </c>
      <c r="F598" s="115">
        <v>0</v>
      </c>
      <c r="G598" s="115" t="e">
        <f>F598/$F$597*100</f>
        <v>#DIV/0!</v>
      </c>
      <c r="H598" s="115" t="e">
        <f t="shared" si="34"/>
        <v>#DIV/0!</v>
      </c>
    </row>
    <row r="599" spans="1:8" ht="20.25" hidden="1" customHeight="1" x14ac:dyDescent="0.2">
      <c r="A599" s="406"/>
      <c r="B599" s="407"/>
      <c r="C599" s="71" t="s">
        <v>707</v>
      </c>
      <c r="D599" s="115">
        <v>0</v>
      </c>
      <c r="E599" s="115" t="e">
        <f>D599/$D$597*100</f>
        <v>#DIV/0!</v>
      </c>
      <c r="F599" s="115">
        <v>0</v>
      </c>
      <c r="G599" s="115" t="e">
        <f>F599/$F$597*100</f>
        <v>#DIV/0!</v>
      </c>
      <c r="H599" s="115" t="s">
        <v>93</v>
      </c>
    </row>
    <row r="600" spans="1:8" ht="20.25" hidden="1" customHeight="1" x14ac:dyDescent="0.2">
      <c r="A600" s="406"/>
      <c r="B600" s="407"/>
      <c r="C600" s="71" t="s">
        <v>708</v>
      </c>
      <c r="D600" s="115">
        <v>0</v>
      </c>
      <c r="E600" s="115" t="e">
        <f>D600/$D$597*100</f>
        <v>#DIV/0!</v>
      </c>
      <c r="F600" s="115">
        <v>0</v>
      </c>
      <c r="G600" s="115" t="e">
        <f>F600/$F$597*100</f>
        <v>#DIV/0!</v>
      </c>
      <c r="H600" s="115" t="s">
        <v>93</v>
      </c>
    </row>
    <row r="601" spans="1:8" ht="20.25" hidden="1" customHeight="1" x14ac:dyDescent="0.2">
      <c r="A601" s="406"/>
      <c r="B601" s="407"/>
      <c r="C601" s="71" t="s">
        <v>709</v>
      </c>
      <c r="D601" s="115">
        <v>0</v>
      </c>
      <c r="E601" s="115" t="e">
        <f>D601/$D$597*100</f>
        <v>#DIV/0!</v>
      </c>
      <c r="F601" s="115">
        <v>0</v>
      </c>
      <c r="G601" s="115" t="e">
        <f>F601/$F$597*100</f>
        <v>#DIV/0!</v>
      </c>
      <c r="H601" s="115" t="s">
        <v>93</v>
      </c>
    </row>
    <row r="602" spans="1:8" ht="20.25" hidden="1" customHeight="1" x14ac:dyDescent="0.2">
      <c r="A602" s="406" t="s">
        <v>1179</v>
      </c>
      <c r="B602" s="407" t="s">
        <v>1190</v>
      </c>
      <c r="C602" s="71" t="s">
        <v>705</v>
      </c>
      <c r="D602" s="115">
        <f>D603+D604+D605+D606</f>
        <v>0</v>
      </c>
      <c r="E602" s="115" t="e">
        <f>E603+E604+E605+E606</f>
        <v>#DIV/0!</v>
      </c>
      <c r="F602" s="115">
        <f>F603+F604+F605+F606</f>
        <v>0</v>
      </c>
      <c r="G602" s="115" t="e">
        <f>G603+G604+G605+G606</f>
        <v>#DIV/0!</v>
      </c>
      <c r="H602" s="115" t="e">
        <f t="shared" ref="H602:H605" si="35">F602/D602*100-100</f>
        <v>#DIV/0!</v>
      </c>
    </row>
    <row r="603" spans="1:8" ht="30.75" hidden="1" customHeight="1" x14ac:dyDescent="0.2">
      <c r="A603" s="406"/>
      <c r="B603" s="407"/>
      <c r="C603" s="71" t="s">
        <v>706</v>
      </c>
      <c r="D603" s="115">
        <v>0</v>
      </c>
      <c r="E603" s="115" t="e">
        <f>D603/$D$602*100</f>
        <v>#DIV/0!</v>
      </c>
      <c r="F603" s="115">
        <v>0</v>
      </c>
      <c r="G603" s="115" t="e">
        <f>F603/$F$602*100</f>
        <v>#DIV/0!</v>
      </c>
      <c r="H603" s="115" t="s">
        <v>93</v>
      </c>
    </row>
    <row r="604" spans="1:8" ht="20.25" hidden="1" customHeight="1" x14ac:dyDescent="0.2">
      <c r="A604" s="406"/>
      <c r="B604" s="407"/>
      <c r="C604" s="71" t="s">
        <v>707</v>
      </c>
      <c r="D604" s="115">
        <v>0</v>
      </c>
      <c r="E604" s="115" t="e">
        <f>D604/$D$602*100</f>
        <v>#DIV/0!</v>
      </c>
      <c r="F604" s="115">
        <v>0</v>
      </c>
      <c r="G604" s="115" t="e">
        <f>F604/$F$602*100</f>
        <v>#DIV/0!</v>
      </c>
      <c r="H604" s="115" t="e">
        <f t="shared" si="35"/>
        <v>#DIV/0!</v>
      </c>
    </row>
    <row r="605" spans="1:8" ht="20.25" hidden="1" customHeight="1" x14ac:dyDescent="0.2">
      <c r="A605" s="406"/>
      <c r="B605" s="407"/>
      <c r="C605" s="71" t="s">
        <v>708</v>
      </c>
      <c r="D605" s="115">
        <v>0</v>
      </c>
      <c r="E605" s="115" t="e">
        <f>D605/$D$602*100</f>
        <v>#DIV/0!</v>
      </c>
      <c r="F605" s="115">
        <v>0</v>
      </c>
      <c r="G605" s="115" t="e">
        <f>F605/$F$602*100</f>
        <v>#DIV/0!</v>
      </c>
      <c r="H605" s="115" t="e">
        <f t="shared" si="35"/>
        <v>#DIV/0!</v>
      </c>
    </row>
    <row r="606" spans="1:8" ht="20.25" hidden="1" customHeight="1" x14ac:dyDescent="0.2">
      <c r="A606" s="406"/>
      <c r="B606" s="407"/>
      <c r="C606" s="71" t="s">
        <v>709</v>
      </c>
      <c r="D606" s="115">
        <v>0</v>
      </c>
      <c r="E606" s="115" t="e">
        <f>D606/$D$602*100</f>
        <v>#DIV/0!</v>
      </c>
      <c r="F606" s="115">
        <v>0</v>
      </c>
      <c r="G606" s="115" t="e">
        <f>F606/$F$602*100</f>
        <v>#DIV/0!</v>
      </c>
      <c r="H606" s="115" t="s">
        <v>93</v>
      </c>
    </row>
    <row r="607" spans="1:8" ht="20.25" hidden="1" customHeight="1" x14ac:dyDescent="0.2">
      <c r="A607" s="406" t="s">
        <v>1182</v>
      </c>
      <c r="B607" s="407" t="s">
        <v>1191</v>
      </c>
      <c r="C607" s="71" t="s">
        <v>705</v>
      </c>
      <c r="D607" s="115">
        <f>D608+D609+D610+D611</f>
        <v>0</v>
      </c>
      <c r="E607" s="115" t="e">
        <f>E608+E609+E610+E611</f>
        <v>#DIV/0!</v>
      </c>
      <c r="F607" s="115">
        <f>F608+F609+F610+F611</f>
        <v>0</v>
      </c>
      <c r="G607" s="115" t="e">
        <f>G608+G609+G610+G611</f>
        <v>#DIV/0!</v>
      </c>
      <c r="H607" s="115" t="e">
        <f t="shared" ref="H607:H608" si="36">F607/D607*100-100</f>
        <v>#DIV/0!</v>
      </c>
    </row>
    <row r="608" spans="1:8" ht="30.75" hidden="1" customHeight="1" x14ac:dyDescent="0.2">
      <c r="A608" s="406"/>
      <c r="B608" s="407"/>
      <c r="C608" s="71" t="s">
        <v>706</v>
      </c>
      <c r="D608" s="115">
        <v>0</v>
      </c>
      <c r="E608" s="115" t="e">
        <f>D608/$D$607*100</f>
        <v>#DIV/0!</v>
      </c>
      <c r="F608" s="115">
        <v>0</v>
      </c>
      <c r="G608" s="115" t="e">
        <f>F608/$F$607*100</f>
        <v>#DIV/0!</v>
      </c>
      <c r="H608" s="115" t="e">
        <f t="shared" si="36"/>
        <v>#DIV/0!</v>
      </c>
    </row>
    <row r="609" spans="1:8" ht="20.25" hidden="1" customHeight="1" x14ac:dyDescent="0.2">
      <c r="A609" s="406"/>
      <c r="B609" s="407"/>
      <c r="C609" s="71" t="s">
        <v>707</v>
      </c>
      <c r="D609" s="115">
        <v>0</v>
      </c>
      <c r="E609" s="115" t="e">
        <f>D609/$D$607*100</f>
        <v>#DIV/0!</v>
      </c>
      <c r="F609" s="115">
        <v>0</v>
      </c>
      <c r="G609" s="115" t="e">
        <f>F609/$F$607*100</f>
        <v>#DIV/0!</v>
      </c>
      <c r="H609" s="115" t="s">
        <v>93</v>
      </c>
    </row>
    <row r="610" spans="1:8" ht="20.25" hidden="1" customHeight="1" x14ac:dyDescent="0.2">
      <c r="A610" s="406"/>
      <c r="B610" s="407"/>
      <c r="C610" s="71" t="s">
        <v>708</v>
      </c>
      <c r="D610" s="115">
        <v>0</v>
      </c>
      <c r="E610" s="115" t="e">
        <f>D610/$D$607*100</f>
        <v>#DIV/0!</v>
      </c>
      <c r="F610" s="115">
        <v>0</v>
      </c>
      <c r="G610" s="115" t="e">
        <f>F610/$F$607*100</f>
        <v>#DIV/0!</v>
      </c>
      <c r="H610" s="115" t="s">
        <v>93</v>
      </c>
    </row>
    <row r="611" spans="1:8" ht="20.25" hidden="1" customHeight="1" x14ac:dyDescent="0.2">
      <c r="A611" s="406"/>
      <c r="B611" s="407"/>
      <c r="C611" s="71" t="s">
        <v>709</v>
      </c>
      <c r="D611" s="115">
        <v>0</v>
      </c>
      <c r="E611" s="115" t="e">
        <f>D611/$D$607*100</f>
        <v>#DIV/0!</v>
      </c>
      <c r="F611" s="115">
        <v>0</v>
      </c>
      <c r="G611" s="115" t="e">
        <f>F611/$F$607*100</f>
        <v>#DIV/0!</v>
      </c>
      <c r="H611" s="115" t="s">
        <v>93</v>
      </c>
    </row>
    <row r="612" spans="1:8" ht="20.25" customHeight="1" x14ac:dyDescent="0.2">
      <c r="A612" s="406" t="s">
        <v>191</v>
      </c>
      <c r="B612" s="407" t="s">
        <v>1192</v>
      </c>
      <c r="C612" s="71" t="s">
        <v>705</v>
      </c>
      <c r="D612" s="115">
        <f>D613+D614+D615+D616</f>
        <v>23179</v>
      </c>
      <c r="E612" s="115">
        <f>E613+E614+E615+E616</f>
        <v>100</v>
      </c>
      <c r="F612" s="115">
        <f>F613+F614+F615+F616</f>
        <v>13010.8</v>
      </c>
      <c r="G612" s="115">
        <f>G613+G614+G615+G616</f>
        <v>100</v>
      </c>
      <c r="H612" s="115">
        <f t="shared" ref="H612:H613" si="37">F612/D612*100-100</f>
        <v>-43.868156520988833</v>
      </c>
    </row>
    <row r="613" spans="1:8" ht="30.75" customHeight="1" x14ac:dyDescent="0.2">
      <c r="A613" s="406"/>
      <c r="B613" s="407"/>
      <c r="C613" s="71" t="s">
        <v>706</v>
      </c>
      <c r="D613" s="115">
        <v>23179</v>
      </c>
      <c r="E613" s="115">
        <f>D613/$D$612*100</f>
        <v>100</v>
      </c>
      <c r="F613" s="331">
        <v>13010.8</v>
      </c>
      <c r="G613" s="115">
        <f>F613/$F$612*100</f>
        <v>100</v>
      </c>
      <c r="H613" s="115">
        <f t="shared" si="37"/>
        <v>-43.868156520988833</v>
      </c>
    </row>
    <row r="614" spans="1:8" ht="20.25" customHeight="1" x14ac:dyDescent="0.2">
      <c r="A614" s="406"/>
      <c r="B614" s="407"/>
      <c r="C614" s="71" t="s">
        <v>707</v>
      </c>
      <c r="D614" s="115">
        <v>0</v>
      </c>
      <c r="E614" s="115">
        <f>D614/$D$612*100</f>
        <v>0</v>
      </c>
      <c r="F614" s="115">
        <v>0</v>
      </c>
      <c r="G614" s="115">
        <f>F614/$F$612*100</f>
        <v>0</v>
      </c>
      <c r="H614" s="115" t="s">
        <v>93</v>
      </c>
    </row>
    <row r="615" spans="1:8" ht="20.25" customHeight="1" x14ac:dyDescent="0.2">
      <c r="A615" s="406"/>
      <c r="B615" s="407"/>
      <c r="C615" s="71" t="s">
        <v>708</v>
      </c>
      <c r="D615" s="115">
        <v>0</v>
      </c>
      <c r="E615" s="115">
        <f>D615/$D$612*100</f>
        <v>0</v>
      </c>
      <c r="F615" s="115">
        <v>0</v>
      </c>
      <c r="G615" s="115">
        <f>F615/$F$612*100</f>
        <v>0</v>
      </c>
      <c r="H615" s="115" t="s">
        <v>93</v>
      </c>
    </row>
    <row r="616" spans="1:8" ht="20.25" customHeight="1" x14ac:dyDescent="0.2">
      <c r="A616" s="406"/>
      <c r="B616" s="407"/>
      <c r="C616" s="71" t="s">
        <v>709</v>
      </c>
      <c r="D616" s="115">
        <v>0</v>
      </c>
      <c r="E616" s="115">
        <f>D616/$D$612*100</f>
        <v>0</v>
      </c>
      <c r="F616" s="115">
        <v>0</v>
      </c>
      <c r="G616" s="115">
        <f>F616/$F$612*100</f>
        <v>0</v>
      </c>
      <c r="H616" s="115" t="s">
        <v>93</v>
      </c>
    </row>
    <row r="617" spans="1:8" ht="20.25" hidden="1" customHeight="1" x14ac:dyDescent="0.2">
      <c r="A617" s="406" t="s">
        <v>1184</v>
      </c>
      <c r="B617" s="407" t="s">
        <v>1193</v>
      </c>
      <c r="C617" s="71" t="s">
        <v>705</v>
      </c>
      <c r="D617" s="115">
        <f>D618+D619+D620+D621</f>
        <v>0</v>
      </c>
      <c r="E617" s="115" t="e">
        <f>E618+E619+E620+E621</f>
        <v>#DIV/0!</v>
      </c>
      <c r="F617" s="115">
        <f>F618+F619+F620+F621</f>
        <v>0</v>
      </c>
      <c r="G617" s="115" t="e">
        <f>G618+G619+G620+G621</f>
        <v>#DIV/0!</v>
      </c>
      <c r="H617" s="331" t="s">
        <v>93</v>
      </c>
    </row>
    <row r="618" spans="1:8" ht="30.75" hidden="1" customHeight="1" x14ac:dyDescent="0.2">
      <c r="A618" s="406"/>
      <c r="B618" s="407"/>
      <c r="C618" s="71" t="s">
        <v>706</v>
      </c>
      <c r="D618" s="115">
        <v>0</v>
      </c>
      <c r="E618" s="115" t="e">
        <f>D618/$D$617*100</f>
        <v>#DIV/0!</v>
      </c>
      <c r="F618" s="115">
        <v>0</v>
      </c>
      <c r="G618" s="115" t="e">
        <f>F618/$F$617*100</f>
        <v>#DIV/0!</v>
      </c>
      <c r="H618" s="331" t="s">
        <v>93</v>
      </c>
    </row>
    <row r="619" spans="1:8" ht="20.25" hidden="1" customHeight="1" x14ac:dyDescent="0.2">
      <c r="A619" s="406"/>
      <c r="B619" s="407"/>
      <c r="C619" s="71" t="s">
        <v>707</v>
      </c>
      <c r="D619" s="115">
        <v>0</v>
      </c>
      <c r="E619" s="115" t="e">
        <f>D619/$D$617*100</f>
        <v>#DIV/0!</v>
      </c>
      <c r="F619" s="115">
        <v>0</v>
      </c>
      <c r="G619" s="115" t="e">
        <f>F619/$F$617*100</f>
        <v>#DIV/0!</v>
      </c>
      <c r="H619" s="331" t="s">
        <v>93</v>
      </c>
    </row>
    <row r="620" spans="1:8" ht="20.25" hidden="1" customHeight="1" x14ac:dyDescent="0.2">
      <c r="A620" s="406"/>
      <c r="B620" s="407"/>
      <c r="C620" s="71" t="s">
        <v>708</v>
      </c>
      <c r="D620" s="115">
        <v>0</v>
      </c>
      <c r="E620" s="115" t="e">
        <f>D620/$D$617*100</f>
        <v>#DIV/0!</v>
      </c>
      <c r="F620" s="115">
        <v>0</v>
      </c>
      <c r="G620" s="115" t="e">
        <f>F620/$F$617*100</f>
        <v>#DIV/0!</v>
      </c>
      <c r="H620" s="331" t="s">
        <v>93</v>
      </c>
    </row>
    <row r="621" spans="1:8" ht="20.25" hidden="1" customHeight="1" x14ac:dyDescent="0.2">
      <c r="A621" s="406"/>
      <c r="B621" s="407"/>
      <c r="C621" s="71" t="s">
        <v>709</v>
      </c>
      <c r="D621" s="115">
        <v>0</v>
      </c>
      <c r="E621" s="115" t="e">
        <f>D621/$D$617*100</f>
        <v>#DIV/0!</v>
      </c>
      <c r="F621" s="115">
        <v>0</v>
      </c>
      <c r="G621" s="115" t="e">
        <f>F621/$F$617*100</f>
        <v>#DIV/0!</v>
      </c>
      <c r="H621" s="331" t="s">
        <v>93</v>
      </c>
    </row>
    <row r="622" spans="1:8" ht="20.25" hidden="1" customHeight="1" x14ac:dyDescent="0.2">
      <c r="A622" s="406" t="s">
        <v>1185</v>
      </c>
      <c r="B622" s="407" t="s">
        <v>1194</v>
      </c>
      <c r="C622" s="71" t="s">
        <v>705</v>
      </c>
      <c r="D622" s="115">
        <f>D623+D624+D625+D626</f>
        <v>0</v>
      </c>
      <c r="E622" s="115" t="e">
        <f>E623+E624+E625+E626</f>
        <v>#DIV/0!</v>
      </c>
      <c r="F622" s="115">
        <f>F623+F624+F625+F626</f>
        <v>0</v>
      </c>
      <c r="G622" s="115" t="e">
        <f>G623+G624+G625+G626</f>
        <v>#DIV/0!</v>
      </c>
      <c r="H622" s="331" t="s">
        <v>93</v>
      </c>
    </row>
    <row r="623" spans="1:8" ht="30.75" hidden="1" customHeight="1" x14ac:dyDescent="0.2">
      <c r="A623" s="406"/>
      <c r="B623" s="407"/>
      <c r="C623" s="71" t="s">
        <v>706</v>
      </c>
      <c r="D623" s="115">
        <v>0</v>
      </c>
      <c r="E623" s="115" t="e">
        <f>D623/$D$622*100</f>
        <v>#DIV/0!</v>
      </c>
      <c r="F623" s="115">
        <v>0</v>
      </c>
      <c r="G623" s="115" t="e">
        <f>F623/$F$622*100</f>
        <v>#DIV/0!</v>
      </c>
      <c r="H623" s="331" t="s">
        <v>93</v>
      </c>
    </row>
    <row r="624" spans="1:8" ht="20.25" hidden="1" customHeight="1" x14ac:dyDescent="0.2">
      <c r="A624" s="406"/>
      <c r="B624" s="407"/>
      <c r="C624" s="71" t="s">
        <v>707</v>
      </c>
      <c r="D624" s="115">
        <v>0</v>
      </c>
      <c r="E624" s="115" t="e">
        <f>D624/$D$622*100</f>
        <v>#DIV/0!</v>
      </c>
      <c r="F624" s="115">
        <v>0</v>
      </c>
      <c r="G624" s="115" t="e">
        <f>F624/$F$622*100</f>
        <v>#DIV/0!</v>
      </c>
      <c r="H624" s="331" t="s">
        <v>93</v>
      </c>
    </row>
    <row r="625" spans="1:8" ht="20.25" hidden="1" customHeight="1" x14ac:dyDescent="0.2">
      <c r="A625" s="406"/>
      <c r="B625" s="407"/>
      <c r="C625" s="71" t="s">
        <v>708</v>
      </c>
      <c r="D625" s="115">
        <v>0</v>
      </c>
      <c r="E625" s="115" t="e">
        <f>D625/$D$622*100</f>
        <v>#DIV/0!</v>
      </c>
      <c r="F625" s="115">
        <v>0</v>
      </c>
      <c r="G625" s="115" t="e">
        <f>F625/$F$622*100</f>
        <v>#DIV/0!</v>
      </c>
      <c r="H625" s="331" t="s">
        <v>93</v>
      </c>
    </row>
    <row r="626" spans="1:8" ht="20.25" hidden="1" customHeight="1" x14ac:dyDescent="0.2">
      <c r="A626" s="406"/>
      <c r="B626" s="407"/>
      <c r="C626" s="71" t="s">
        <v>709</v>
      </c>
      <c r="D626" s="115">
        <v>0</v>
      </c>
      <c r="E626" s="115" t="e">
        <f>D626/$D$622*100</f>
        <v>#DIV/0!</v>
      </c>
      <c r="F626" s="115">
        <v>0</v>
      </c>
      <c r="G626" s="115" t="e">
        <f>F626/$F$622*100</f>
        <v>#DIV/0!</v>
      </c>
      <c r="H626" s="331" t="s">
        <v>93</v>
      </c>
    </row>
    <row r="627" spans="1:8" ht="20.25" hidden="1" customHeight="1" x14ac:dyDescent="0.2">
      <c r="A627" s="406" t="s">
        <v>1186</v>
      </c>
      <c r="B627" s="407" t="s">
        <v>1187</v>
      </c>
      <c r="C627" s="71" t="s">
        <v>705</v>
      </c>
      <c r="D627" s="115">
        <f>D628+D629+D630+D631</f>
        <v>0</v>
      </c>
      <c r="E627" s="115" t="e">
        <f>E628+E629+E630+E631</f>
        <v>#DIV/0!</v>
      </c>
      <c r="F627" s="115">
        <f>F628+F629+F630+F631</f>
        <v>0</v>
      </c>
      <c r="G627" s="115" t="e">
        <f>G628+G629+G630+G631</f>
        <v>#DIV/0!</v>
      </c>
      <c r="H627" s="331" t="s">
        <v>93</v>
      </c>
    </row>
    <row r="628" spans="1:8" ht="30.75" hidden="1" customHeight="1" x14ac:dyDescent="0.2">
      <c r="A628" s="406"/>
      <c r="B628" s="407"/>
      <c r="C628" s="71" t="s">
        <v>706</v>
      </c>
      <c r="D628" s="115">
        <v>0</v>
      </c>
      <c r="E628" s="115" t="e">
        <f>D628/$D$627*100</f>
        <v>#DIV/0!</v>
      </c>
      <c r="F628" s="115">
        <v>0</v>
      </c>
      <c r="G628" s="115" t="e">
        <f>F628/$F$627*100</f>
        <v>#DIV/0!</v>
      </c>
      <c r="H628" s="331" t="s">
        <v>93</v>
      </c>
    </row>
    <row r="629" spans="1:8" ht="20.25" hidden="1" customHeight="1" x14ac:dyDescent="0.2">
      <c r="A629" s="406"/>
      <c r="B629" s="407"/>
      <c r="C629" s="71" t="s">
        <v>707</v>
      </c>
      <c r="D629" s="115">
        <v>0</v>
      </c>
      <c r="E629" s="115" t="e">
        <f>D629/$D$627*100</f>
        <v>#DIV/0!</v>
      </c>
      <c r="F629" s="115">
        <v>0</v>
      </c>
      <c r="G629" s="115" t="e">
        <f>F629/$F$627*100</f>
        <v>#DIV/0!</v>
      </c>
      <c r="H629" s="331" t="s">
        <v>93</v>
      </c>
    </row>
    <row r="630" spans="1:8" ht="20.25" hidden="1" customHeight="1" x14ac:dyDescent="0.2">
      <c r="A630" s="406"/>
      <c r="B630" s="407"/>
      <c r="C630" s="71" t="s">
        <v>708</v>
      </c>
      <c r="D630" s="115">
        <v>0</v>
      </c>
      <c r="E630" s="115" t="e">
        <f>D630/$D$627*100</f>
        <v>#DIV/0!</v>
      </c>
      <c r="F630" s="115">
        <v>0</v>
      </c>
      <c r="G630" s="115" t="e">
        <f>F630/$F$627*100</f>
        <v>#DIV/0!</v>
      </c>
      <c r="H630" s="331" t="s">
        <v>93</v>
      </c>
    </row>
    <row r="631" spans="1:8" ht="20.25" hidden="1" customHeight="1" x14ac:dyDescent="0.2">
      <c r="A631" s="406"/>
      <c r="B631" s="407"/>
      <c r="C631" s="71" t="s">
        <v>709</v>
      </c>
      <c r="D631" s="115">
        <v>0</v>
      </c>
      <c r="E631" s="115" t="e">
        <f>D631/$D$627*100</f>
        <v>#DIV/0!</v>
      </c>
      <c r="F631" s="115">
        <v>0</v>
      </c>
      <c r="G631" s="115" t="e">
        <f>F631/$F$627*100</f>
        <v>#DIV/0!</v>
      </c>
      <c r="H631" s="331" t="s">
        <v>93</v>
      </c>
    </row>
    <row r="632" spans="1:8" ht="20.25" customHeight="1" x14ac:dyDescent="0.2">
      <c r="A632" s="396" t="s">
        <v>192</v>
      </c>
      <c r="B632" s="399" t="s">
        <v>1459</v>
      </c>
      <c r="C632" s="330" t="s">
        <v>705</v>
      </c>
      <c r="D632" s="331">
        <f>D633+D634+D635+D636</f>
        <v>0</v>
      </c>
      <c r="E632" s="331">
        <f>E633+E634+E635+E636</f>
        <v>0</v>
      </c>
      <c r="F632" s="331">
        <f>F633+F634+F635+F636</f>
        <v>133.69999999999999</v>
      </c>
      <c r="G632" s="331">
        <f>G633+G634+G635+G636</f>
        <v>100</v>
      </c>
      <c r="H632" s="331" t="s">
        <v>93</v>
      </c>
    </row>
    <row r="633" spans="1:8" ht="30" customHeight="1" x14ac:dyDescent="0.2">
      <c r="A633" s="397"/>
      <c r="B633" s="400"/>
      <c r="C633" s="330" t="s">
        <v>706</v>
      </c>
      <c r="D633" s="331">
        <v>0</v>
      </c>
      <c r="E633" s="331">
        <f>D633/$D$612*100</f>
        <v>0</v>
      </c>
      <c r="F633" s="331">
        <v>6.7</v>
      </c>
      <c r="G633" s="331">
        <f>F633/F632*100</f>
        <v>5.0112191473448027</v>
      </c>
      <c r="H633" s="331" t="s">
        <v>93</v>
      </c>
    </row>
    <row r="634" spans="1:8" ht="20.25" customHeight="1" x14ac:dyDescent="0.2">
      <c r="A634" s="397"/>
      <c r="B634" s="400"/>
      <c r="C634" s="330" t="s">
        <v>707</v>
      </c>
      <c r="D634" s="331">
        <v>0</v>
      </c>
      <c r="E634" s="331">
        <f>D634/$D$612*100</f>
        <v>0</v>
      </c>
      <c r="F634" s="331">
        <v>100</v>
      </c>
      <c r="G634" s="331">
        <f>F634/F632*100</f>
        <v>74.794315632011973</v>
      </c>
      <c r="H634" s="331" t="s">
        <v>93</v>
      </c>
    </row>
    <row r="635" spans="1:8" ht="20.25" customHeight="1" x14ac:dyDescent="0.2">
      <c r="A635" s="397"/>
      <c r="B635" s="400"/>
      <c r="C635" s="330" t="s">
        <v>708</v>
      </c>
      <c r="D635" s="331">
        <v>0</v>
      </c>
      <c r="E635" s="331">
        <f>D635/$D$612*100</f>
        <v>0</v>
      </c>
      <c r="F635" s="331">
        <v>27</v>
      </c>
      <c r="G635" s="331">
        <f>F635/F632*100</f>
        <v>20.194465220643231</v>
      </c>
      <c r="H635" s="331" t="s">
        <v>93</v>
      </c>
    </row>
    <row r="636" spans="1:8" ht="20.25" customHeight="1" x14ac:dyDescent="0.2">
      <c r="A636" s="398"/>
      <c r="B636" s="401"/>
      <c r="C636" s="330" t="s">
        <v>709</v>
      </c>
      <c r="D636" s="331">
        <v>0</v>
      </c>
      <c r="E636" s="331">
        <f>D636/$D$612*100</f>
        <v>0</v>
      </c>
      <c r="F636" s="331">
        <v>0</v>
      </c>
      <c r="G636" s="331">
        <v>0</v>
      </c>
      <c r="H636" s="331" t="s">
        <v>93</v>
      </c>
    </row>
    <row r="637" spans="1:8" x14ac:dyDescent="0.2">
      <c r="A637" s="424" t="s">
        <v>195</v>
      </c>
      <c r="B637" s="450" t="s">
        <v>743</v>
      </c>
      <c r="C637" s="58" t="s">
        <v>705</v>
      </c>
      <c r="D637" s="116">
        <f>D638+D639+D640+D641</f>
        <v>0</v>
      </c>
      <c r="E637" s="116">
        <f>E638+E639+E640+E641</f>
        <v>0</v>
      </c>
      <c r="F637" s="116">
        <f>F638+F639+F640+F641</f>
        <v>0</v>
      </c>
      <c r="G637" s="116">
        <f>G638+G639+G640+G641</f>
        <v>0</v>
      </c>
      <c r="H637" s="116" t="s">
        <v>93</v>
      </c>
    </row>
    <row r="638" spans="1:8" ht="31.5" x14ac:dyDescent="0.2">
      <c r="A638" s="424"/>
      <c r="B638" s="450"/>
      <c r="C638" s="58" t="s">
        <v>706</v>
      </c>
      <c r="D638" s="116">
        <v>0</v>
      </c>
      <c r="E638" s="116">
        <v>0</v>
      </c>
      <c r="F638" s="116">
        <v>0</v>
      </c>
      <c r="G638" s="116">
        <v>0</v>
      </c>
      <c r="H638" s="116" t="s">
        <v>93</v>
      </c>
    </row>
    <row r="639" spans="1:8" x14ac:dyDescent="0.2">
      <c r="A639" s="424"/>
      <c r="B639" s="450"/>
      <c r="C639" s="58" t="s">
        <v>707</v>
      </c>
      <c r="D639" s="116">
        <v>0</v>
      </c>
      <c r="E639" s="116">
        <v>0</v>
      </c>
      <c r="F639" s="116">
        <v>0</v>
      </c>
      <c r="G639" s="116">
        <v>0</v>
      </c>
      <c r="H639" s="116" t="s">
        <v>93</v>
      </c>
    </row>
    <row r="640" spans="1:8" x14ac:dyDescent="0.2">
      <c r="A640" s="424"/>
      <c r="B640" s="450"/>
      <c r="C640" s="58" t="s">
        <v>708</v>
      </c>
      <c r="D640" s="116">
        <v>0</v>
      </c>
      <c r="E640" s="116">
        <v>0</v>
      </c>
      <c r="F640" s="116">
        <v>0</v>
      </c>
      <c r="G640" s="116">
        <v>0</v>
      </c>
      <c r="H640" s="116" t="s">
        <v>93</v>
      </c>
    </row>
    <row r="641" spans="1:8" ht="27.75" customHeight="1" x14ac:dyDescent="0.2">
      <c r="A641" s="424"/>
      <c r="B641" s="450"/>
      <c r="C641" s="58" t="s">
        <v>709</v>
      </c>
      <c r="D641" s="116">
        <v>0</v>
      </c>
      <c r="E641" s="116">
        <v>0</v>
      </c>
      <c r="F641" s="116">
        <v>0</v>
      </c>
      <c r="G641" s="116">
        <v>0</v>
      </c>
      <c r="H641" s="116" t="s">
        <v>93</v>
      </c>
    </row>
    <row r="642" spans="1:8" hidden="1" x14ac:dyDescent="0.2">
      <c r="A642" s="406" t="s">
        <v>196</v>
      </c>
      <c r="B642" s="414" t="s">
        <v>153</v>
      </c>
      <c r="C642" s="11" t="s">
        <v>705</v>
      </c>
      <c r="D642" s="115">
        <v>0</v>
      </c>
      <c r="E642" s="115">
        <v>0</v>
      </c>
      <c r="F642" s="115">
        <v>0</v>
      </c>
      <c r="G642" s="115">
        <v>0</v>
      </c>
      <c r="H642" s="115" t="s">
        <v>93</v>
      </c>
    </row>
    <row r="643" spans="1:8" ht="31.5" hidden="1" x14ac:dyDescent="0.2">
      <c r="A643" s="406"/>
      <c r="B643" s="414"/>
      <c r="C643" s="10" t="s">
        <v>706</v>
      </c>
      <c r="D643" s="115">
        <v>0</v>
      </c>
      <c r="E643" s="115">
        <v>0</v>
      </c>
      <c r="F643" s="115">
        <v>0</v>
      </c>
      <c r="G643" s="115">
        <v>0</v>
      </c>
      <c r="H643" s="115" t="s">
        <v>93</v>
      </c>
    </row>
    <row r="644" spans="1:8" hidden="1" x14ac:dyDescent="0.2">
      <c r="A644" s="406"/>
      <c r="B644" s="414"/>
      <c r="C644" s="10" t="s">
        <v>707</v>
      </c>
      <c r="D644" s="115">
        <v>0</v>
      </c>
      <c r="E644" s="115">
        <v>0</v>
      </c>
      <c r="F644" s="115">
        <v>0</v>
      </c>
      <c r="G644" s="115">
        <v>0</v>
      </c>
      <c r="H644" s="115" t="s">
        <v>93</v>
      </c>
    </row>
    <row r="645" spans="1:8" hidden="1" x14ac:dyDescent="0.2">
      <c r="A645" s="406"/>
      <c r="B645" s="414"/>
      <c r="C645" s="10" t="s">
        <v>708</v>
      </c>
      <c r="D645" s="115">
        <v>0</v>
      </c>
      <c r="E645" s="115">
        <v>0</v>
      </c>
      <c r="F645" s="115">
        <v>0</v>
      </c>
      <c r="G645" s="115">
        <v>0</v>
      </c>
      <c r="H645" s="115" t="s">
        <v>93</v>
      </c>
    </row>
    <row r="646" spans="1:8" hidden="1" x14ac:dyDescent="0.2">
      <c r="A646" s="406"/>
      <c r="B646" s="414"/>
      <c r="C646" s="10" t="s">
        <v>709</v>
      </c>
      <c r="D646" s="115">
        <v>0</v>
      </c>
      <c r="E646" s="115">
        <v>0</v>
      </c>
      <c r="F646" s="115">
        <v>0</v>
      </c>
      <c r="G646" s="115">
        <v>0</v>
      </c>
      <c r="H646" s="115" t="s">
        <v>93</v>
      </c>
    </row>
    <row r="647" spans="1:8" x14ac:dyDescent="0.2">
      <c r="A647" s="424" t="s">
        <v>197</v>
      </c>
      <c r="B647" s="450" t="s">
        <v>744</v>
      </c>
      <c r="C647" s="58" t="s">
        <v>705</v>
      </c>
      <c r="D647" s="116">
        <f>D648+D649+D650+D651</f>
        <v>20</v>
      </c>
      <c r="E647" s="116">
        <f>E648+E649+E650+E651</f>
        <v>100</v>
      </c>
      <c r="F647" s="116">
        <f>F648+F649+F650+F651</f>
        <v>8.1999999999999993</v>
      </c>
      <c r="G647" s="116">
        <f>G648+G649+G650+G651</f>
        <v>100</v>
      </c>
      <c r="H647" s="116">
        <f>F647/D647*100-100</f>
        <v>-59</v>
      </c>
    </row>
    <row r="648" spans="1:8" ht="31.5" x14ac:dyDescent="0.2">
      <c r="A648" s="424"/>
      <c r="B648" s="450"/>
      <c r="C648" s="58" t="s">
        <v>706</v>
      </c>
      <c r="D648" s="116">
        <v>20</v>
      </c>
      <c r="E648" s="116">
        <f>D648/$D$647*100</f>
        <v>100</v>
      </c>
      <c r="F648" s="116">
        <f>F653</f>
        <v>8.1999999999999993</v>
      </c>
      <c r="G648" s="116">
        <f>F648/$F$647*100</f>
        <v>100</v>
      </c>
      <c r="H648" s="116">
        <f>F648/D648*100-100</f>
        <v>-59</v>
      </c>
    </row>
    <row r="649" spans="1:8" x14ac:dyDescent="0.2">
      <c r="A649" s="424"/>
      <c r="B649" s="450"/>
      <c r="C649" s="58" t="s">
        <v>707</v>
      </c>
      <c r="D649" s="116">
        <v>0</v>
      </c>
      <c r="E649" s="116">
        <f>D649/$D$647*100</f>
        <v>0</v>
      </c>
      <c r="F649" s="116">
        <v>0</v>
      </c>
      <c r="G649" s="116">
        <f>F649/$F$647*100</f>
        <v>0</v>
      </c>
      <c r="H649" s="116" t="s">
        <v>93</v>
      </c>
    </row>
    <row r="650" spans="1:8" x14ac:dyDescent="0.2">
      <c r="A650" s="424"/>
      <c r="B650" s="450"/>
      <c r="C650" s="58" t="s">
        <v>708</v>
      </c>
      <c r="D650" s="116">
        <v>0</v>
      </c>
      <c r="E650" s="116">
        <f>D650/$D$647*100</f>
        <v>0</v>
      </c>
      <c r="F650" s="116">
        <v>0</v>
      </c>
      <c r="G650" s="116">
        <f>F650/$F$647*100</f>
        <v>0</v>
      </c>
      <c r="H650" s="116" t="s">
        <v>93</v>
      </c>
    </row>
    <row r="651" spans="1:8" x14ac:dyDescent="0.2">
      <c r="A651" s="424"/>
      <c r="B651" s="450"/>
      <c r="C651" s="58" t="s">
        <v>709</v>
      </c>
      <c r="D651" s="116">
        <v>0</v>
      </c>
      <c r="E651" s="116">
        <f>D651/$D$647*100</f>
        <v>0</v>
      </c>
      <c r="F651" s="116">
        <v>0</v>
      </c>
      <c r="G651" s="116">
        <f>F651/$F$647*100</f>
        <v>0</v>
      </c>
      <c r="H651" s="116" t="s">
        <v>93</v>
      </c>
    </row>
    <row r="652" spans="1:8" x14ac:dyDescent="0.2">
      <c r="A652" s="406" t="s">
        <v>199</v>
      </c>
      <c r="B652" s="414" t="s">
        <v>745</v>
      </c>
      <c r="C652" s="11" t="s">
        <v>705</v>
      </c>
      <c r="D652" s="149">
        <f>D653+D654+D655+D656</f>
        <v>20</v>
      </c>
      <c r="E652" s="149">
        <f>E653+E654+E655+E656</f>
        <v>100</v>
      </c>
      <c r="F652" s="149">
        <f>F653+F654+F655+F656</f>
        <v>8.1999999999999993</v>
      </c>
      <c r="G652" s="149">
        <f>G653+G654+G655+G656</f>
        <v>0</v>
      </c>
      <c r="H652" s="147">
        <f>F652/D652*100-100</f>
        <v>-59</v>
      </c>
    </row>
    <row r="653" spans="1:8" ht="31.5" x14ac:dyDescent="0.2">
      <c r="A653" s="406"/>
      <c r="B653" s="414"/>
      <c r="C653" s="10" t="s">
        <v>706</v>
      </c>
      <c r="D653" s="147">
        <v>20</v>
      </c>
      <c r="E653" s="147">
        <f>D653/$D$652*100</f>
        <v>100</v>
      </c>
      <c r="F653" s="337">
        <v>8.1999999999999993</v>
      </c>
      <c r="G653" s="147">
        <v>0</v>
      </c>
      <c r="H653" s="147">
        <f>F653/D653*100-100</f>
        <v>-59</v>
      </c>
    </row>
    <row r="654" spans="1:8" x14ac:dyDescent="0.2">
      <c r="A654" s="406"/>
      <c r="B654" s="414"/>
      <c r="C654" s="10" t="s">
        <v>707</v>
      </c>
      <c r="D654" s="115">
        <v>0</v>
      </c>
      <c r="E654" s="115">
        <f>D654/$D$652*100</f>
        <v>0</v>
      </c>
      <c r="F654" s="115">
        <v>0</v>
      </c>
      <c r="G654" s="115">
        <v>0</v>
      </c>
      <c r="H654" s="115" t="s">
        <v>93</v>
      </c>
    </row>
    <row r="655" spans="1:8" x14ac:dyDescent="0.2">
      <c r="A655" s="406"/>
      <c r="B655" s="414"/>
      <c r="C655" s="10" t="s">
        <v>708</v>
      </c>
      <c r="D655" s="115">
        <v>0</v>
      </c>
      <c r="E655" s="115">
        <f>D655/$D$652*100</f>
        <v>0</v>
      </c>
      <c r="F655" s="115">
        <v>0</v>
      </c>
      <c r="G655" s="115">
        <v>0</v>
      </c>
      <c r="H655" s="115" t="s">
        <v>93</v>
      </c>
    </row>
    <row r="656" spans="1:8" x14ac:dyDescent="0.2">
      <c r="A656" s="406"/>
      <c r="B656" s="414"/>
      <c r="C656" s="10" t="s">
        <v>709</v>
      </c>
      <c r="D656" s="115">
        <v>0</v>
      </c>
      <c r="E656" s="115">
        <f>D656/$D$652*100</f>
        <v>0</v>
      </c>
      <c r="F656" s="115">
        <v>0</v>
      </c>
      <c r="G656" s="115">
        <v>0</v>
      </c>
      <c r="H656" s="115" t="s">
        <v>93</v>
      </c>
    </row>
    <row r="657" spans="1:8" x14ac:dyDescent="0.2">
      <c r="A657" s="424" t="s">
        <v>200</v>
      </c>
      <c r="B657" s="450" t="s">
        <v>746</v>
      </c>
      <c r="C657" s="58" t="s">
        <v>705</v>
      </c>
      <c r="D657" s="116">
        <f>D658+D659+D660+D661</f>
        <v>63948</v>
      </c>
      <c r="E657" s="116">
        <f>E658+E659+E660+E661</f>
        <v>100</v>
      </c>
      <c r="F657" s="116">
        <f>F658+F659+F660+F661</f>
        <v>30934.5</v>
      </c>
      <c r="G657" s="116">
        <f>G658+G659+G660+G661</f>
        <v>100</v>
      </c>
      <c r="H657" s="116">
        <f>F657/D657*100-100</f>
        <v>-51.62553950084444</v>
      </c>
    </row>
    <row r="658" spans="1:8" ht="31.5" x14ac:dyDescent="0.2">
      <c r="A658" s="424"/>
      <c r="B658" s="450"/>
      <c r="C658" s="58" t="s">
        <v>706</v>
      </c>
      <c r="D658" s="116">
        <v>63948</v>
      </c>
      <c r="E658" s="116">
        <f>D658/$D$657*100</f>
        <v>100</v>
      </c>
      <c r="F658" s="116">
        <f>F663+F668+F673+F678</f>
        <v>30934.5</v>
      </c>
      <c r="G658" s="116">
        <f>F658/$F$657*100</f>
        <v>100</v>
      </c>
      <c r="H658" s="116">
        <f>F658/D658*100-100</f>
        <v>-51.62553950084444</v>
      </c>
    </row>
    <row r="659" spans="1:8" x14ac:dyDescent="0.2">
      <c r="A659" s="424"/>
      <c r="B659" s="450"/>
      <c r="C659" s="58" t="s">
        <v>707</v>
      </c>
      <c r="D659" s="116">
        <v>0</v>
      </c>
      <c r="E659" s="116">
        <f>D659/$D$657*100</f>
        <v>0</v>
      </c>
      <c r="F659" s="116">
        <v>0</v>
      </c>
      <c r="G659" s="116">
        <f>F659/$F$657*100</f>
        <v>0</v>
      </c>
      <c r="H659" s="116" t="s">
        <v>93</v>
      </c>
    </row>
    <row r="660" spans="1:8" x14ac:dyDescent="0.2">
      <c r="A660" s="424"/>
      <c r="B660" s="450"/>
      <c r="C660" s="58" t="s">
        <v>708</v>
      </c>
      <c r="D660" s="116">
        <v>0</v>
      </c>
      <c r="E660" s="116">
        <f>D660/$D$657*100</f>
        <v>0</v>
      </c>
      <c r="F660" s="116">
        <v>0</v>
      </c>
      <c r="G660" s="116">
        <f>F660/$F$657*100</f>
        <v>0</v>
      </c>
      <c r="H660" s="116" t="s">
        <v>93</v>
      </c>
    </row>
    <row r="661" spans="1:8" ht="30" customHeight="1" x14ac:dyDescent="0.2">
      <c r="A661" s="424"/>
      <c r="B661" s="450"/>
      <c r="C661" s="58" t="s">
        <v>709</v>
      </c>
      <c r="D661" s="116">
        <v>0</v>
      </c>
      <c r="E661" s="116">
        <f>D661/$D$657*100</f>
        <v>0</v>
      </c>
      <c r="F661" s="116">
        <v>0</v>
      </c>
      <c r="G661" s="116">
        <f>F661/$F$657*100</f>
        <v>0</v>
      </c>
      <c r="H661" s="116" t="s">
        <v>93</v>
      </c>
    </row>
    <row r="662" spans="1:8" x14ac:dyDescent="0.2">
      <c r="A662" s="406" t="s">
        <v>1259</v>
      </c>
      <c r="B662" s="414" t="s">
        <v>111</v>
      </c>
      <c r="C662" s="11" t="s">
        <v>705</v>
      </c>
      <c r="D662" s="118">
        <f>D663+D664+D665+D666</f>
        <v>5370</v>
      </c>
      <c r="E662" s="118">
        <f>E663+E664+E665+E666</f>
        <v>100</v>
      </c>
      <c r="F662" s="118">
        <f>F663+F664+F665+F666</f>
        <v>2274.5</v>
      </c>
      <c r="G662" s="118">
        <f>G663+G664+G665+G666</f>
        <v>100</v>
      </c>
      <c r="H662" s="115">
        <f>F662/D662*100-100</f>
        <v>-57.644320297951587</v>
      </c>
    </row>
    <row r="663" spans="1:8" ht="31.5" x14ac:dyDescent="0.2">
      <c r="A663" s="406"/>
      <c r="B663" s="414"/>
      <c r="C663" s="10" t="s">
        <v>706</v>
      </c>
      <c r="D663" s="115">
        <v>5370</v>
      </c>
      <c r="E663" s="115">
        <f>D663/$D$662*100</f>
        <v>100</v>
      </c>
      <c r="F663" s="115">
        <v>2274.5</v>
      </c>
      <c r="G663" s="115">
        <f>F663/$F$662*100</f>
        <v>100</v>
      </c>
      <c r="H663" s="115">
        <f>F663/D663*100-100</f>
        <v>-57.644320297951587</v>
      </c>
    </row>
    <row r="664" spans="1:8" x14ac:dyDescent="0.2">
      <c r="A664" s="406"/>
      <c r="B664" s="414"/>
      <c r="C664" s="10" t="s">
        <v>707</v>
      </c>
      <c r="D664" s="115">
        <v>0</v>
      </c>
      <c r="E664" s="115">
        <f>D664/$D$662*100</f>
        <v>0</v>
      </c>
      <c r="F664" s="115">
        <v>0</v>
      </c>
      <c r="G664" s="115">
        <f>F664/$F$662*100</f>
        <v>0</v>
      </c>
      <c r="H664" s="115" t="s">
        <v>93</v>
      </c>
    </row>
    <row r="665" spans="1:8" x14ac:dyDescent="0.2">
      <c r="A665" s="406"/>
      <c r="B665" s="414"/>
      <c r="C665" s="10" t="s">
        <v>708</v>
      </c>
      <c r="D665" s="115">
        <v>0</v>
      </c>
      <c r="E665" s="115">
        <f>D665/$D$662*100</f>
        <v>0</v>
      </c>
      <c r="F665" s="115">
        <v>0</v>
      </c>
      <c r="G665" s="115">
        <f>F665/$F$662*100</f>
        <v>0</v>
      </c>
      <c r="H665" s="115" t="s">
        <v>93</v>
      </c>
    </row>
    <row r="666" spans="1:8" x14ac:dyDescent="0.2">
      <c r="A666" s="406"/>
      <c r="B666" s="414"/>
      <c r="C666" s="10" t="s">
        <v>709</v>
      </c>
      <c r="D666" s="115">
        <v>0</v>
      </c>
      <c r="E666" s="115">
        <f>D666/$D$662*100</f>
        <v>0</v>
      </c>
      <c r="F666" s="115">
        <v>0</v>
      </c>
      <c r="G666" s="115">
        <f>F666/$F$662*100</f>
        <v>0</v>
      </c>
      <c r="H666" s="115" t="s">
        <v>93</v>
      </c>
    </row>
    <row r="667" spans="1:8" x14ac:dyDescent="0.2">
      <c r="A667" s="406" t="s">
        <v>1260</v>
      </c>
      <c r="B667" s="414" t="s">
        <v>747</v>
      </c>
      <c r="C667" s="11" t="s">
        <v>705</v>
      </c>
      <c r="D667" s="118">
        <f>D668+D669+D670+D671</f>
        <v>10275</v>
      </c>
      <c r="E667" s="118">
        <f>E668+E669+E670+E671</f>
        <v>100</v>
      </c>
      <c r="F667" s="118">
        <f>F668+F669+F670+F671</f>
        <v>4872.6000000000004</v>
      </c>
      <c r="G667" s="118">
        <f>G668+G669+G670+G671</f>
        <v>100</v>
      </c>
      <c r="H667" s="115">
        <f>F667/D667*100-100</f>
        <v>-52.578102189781021</v>
      </c>
    </row>
    <row r="668" spans="1:8" ht="31.5" x14ac:dyDescent="0.2">
      <c r="A668" s="406"/>
      <c r="B668" s="414"/>
      <c r="C668" s="10" t="s">
        <v>706</v>
      </c>
      <c r="D668" s="115">
        <v>10275</v>
      </c>
      <c r="E668" s="115">
        <f>D668/$D$667*100</f>
        <v>100</v>
      </c>
      <c r="F668" s="115">
        <v>4872.6000000000004</v>
      </c>
      <c r="G668" s="115">
        <f>F668/$F$667*100</f>
        <v>100</v>
      </c>
      <c r="H668" s="115">
        <f>F668/D668*100-100</f>
        <v>-52.578102189781021</v>
      </c>
    </row>
    <row r="669" spans="1:8" x14ac:dyDescent="0.2">
      <c r="A669" s="406"/>
      <c r="B669" s="414"/>
      <c r="C669" s="10" t="s">
        <v>707</v>
      </c>
      <c r="D669" s="115">
        <v>0</v>
      </c>
      <c r="E669" s="115">
        <f>D669/$D$667*100</f>
        <v>0</v>
      </c>
      <c r="F669" s="115">
        <v>0</v>
      </c>
      <c r="G669" s="115">
        <f>F669/$F$667*100</f>
        <v>0</v>
      </c>
      <c r="H669" s="115" t="s">
        <v>93</v>
      </c>
    </row>
    <row r="670" spans="1:8" x14ac:dyDescent="0.2">
      <c r="A670" s="406"/>
      <c r="B670" s="414"/>
      <c r="C670" s="10" t="s">
        <v>708</v>
      </c>
      <c r="D670" s="115">
        <v>0</v>
      </c>
      <c r="E670" s="115">
        <f>D670/$D$667*100</f>
        <v>0</v>
      </c>
      <c r="F670" s="115">
        <v>0</v>
      </c>
      <c r="G670" s="115">
        <f>F670/$F$667*100</f>
        <v>0</v>
      </c>
      <c r="H670" s="115" t="s">
        <v>93</v>
      </c>
    </row>
    <row r="671" spans="1:8" x14ac:dyDescent="0.2">
      <c r="A671" s="406"/>
      <c r="B671" s="414"/>
      <c r="C671" s="10" t="s">
        <v>709</v>
      </c>
      <c r="D671" s="115">
        <v>0</v>
      </c>
      <c r="E671" s="115">
        <f>D671/$D$667*100</f>
        <v>0</v>
      </c>
      <c r="F671" s="115">
        <v>0</v>
      </c>
      <c r="G671" s="115">
        <f>F671/$F$667*100</f>
        <v>0</v>
      </c>
      <c r="H671" s="115" t="s">
        <v>93</v>
      </c>
    </row>
    <row r="672" spans="1:8" ht="16.5" customHeight="1" x14ac:dyDescent="0.2">
      <c r="A672" s="406" t="s">
        <v>1261</v>
      </c>
      <c r="B672" s="414" t="s">
        <v>748</v>
      </c>
      <c r="C672" s="11" t="s">
        <v>705</v>
      </c>
      <c r="D672" s="118">
        <f>D673+D674+D675+D676</f>
        <v>573</v>
      </c>
      <c r="E672" s="118">
        <f>E673+E674+E675+E676</f>
        <v>100</v>
      </c>
      <c r="F672" s="118">
        <f>F673+F674+F675+F676</f>
        <v>215.7</v>
      </c>
      <c r="G672" s="118">
        <f>G673+G674+G675+G676</f>
        <v>100</v>
      </c>
      <c r="H672" s="115">
        <f>F672/D672*100-100</f>
        <v>-62.356020942408378</v>
      </c>
    </row>
    <row r="673" spans="1:8" ht="31.5" x14ac:dyDescent="0.2">
      <c r="A673" s="406"/>
      <c r="B673" s="414"/>
      <c r="C673" s="10" t="s">
        <v>706</v>
      </c>
      <c r="D673" s="115">
        <v>573</v>
      </c>
      <c r="E673" s="115">
        <f>D673/$D$672*100</f>
        <v>100</v>
      </c>
      <c r="F673" s="115">
        <v>215.7</v>
      </c>
      <c r="G673" s="115">
        <f>F673/$F$672*100</f>
        <v>100</v>
      </c>
      <c r="H673" s="115">
        <f>F673/D673*100-100</f>
        <v>-62.356020942408378</v>
      </c>
    </row>
    <row r="674" spans="1:8" x14ac:dyDescent="0.2">
      <c r="A674" s="406"/>
      <c r="B674" s="414"/>
      <c r="C674" s="10" t="s">
        <v>707</v>
      </c>
      <c r="D674" s="115">
        <v>0</v>
      </c>
      <c r="E674" s="115">
        <f>D674/$D$672*100</f>
        <v>0</v>
      </c>
      <c r="F674" s="115">
        <v>0</v>
      </c>
      <c r="G674" s="115">
        <f>F674/$F$672*100</f>
        <v>0</v>
      </c>
      <c r="H674" s="115" t="s">
        <v>93</v>
      </c>
    </row>
    <row r="675" spans="1:8" x14ac:dyDescent="0.2">
      <c r="A675" s="406"/>
      <c r="B675" s="414"/>
      <c r="C675" s="10" t="s">
        <v>708</v>
      </c>
      <c r="D675" s="115">
        <v>0</v>
      </c>
      <c r="E675" s="115">
        <f>D675/$D$672*100</f>
        <v>0</v>
      </c>
      <c r="F675" s="115">
        <v>0</v>
      </c>
      <c r="G675" s="115">
        <f>F675/$F$672*100</f>
        <v>0</v>
      </c>
      <c r="H675" s="115" t="s">
        <v>93</v>
      </c>
    </row>
    <row r="676" spans="1:8" x14ac:dyDescent="0.2">
      <c r="A676" s="406"/>
      <c r="B676" s="414"/>
      <c r="C676" s="10" t="s">
        <v>709</v>
      </c>
      <c r="D676" s="115">
        <v>0</v>
      </c>
      <c r="E676" s="115">
        <f>D676/$D$672*100</f>
        <v>0</v>
      </c>
      <c r="F676" s="115">
        <v>0</v>
      </c>
      <c r="G676" s="115">
        <f>F676/$F$672*100</f>
        <v>0</v>
      </c>
      <c r="H676" s="115" t="s">
        <v>93</v>
      </c>
    </row>
    <row r="677" spans="1:8" x14ac:dyDescent="0.2">
      <c r="A677" s="406" t="s">
        <v>1262</v>
      </c>
      <c r="B677" s="414" t="s">
        <v>749</v>
      </c>
      <c r="C677" s="11" t="s">
        <v>705</v>
      </c>
      <c r="D677" s="118">
        <f>D678+D679+D680+D681</f>
        <v>47730</v>
      </c>
      <c r="E677" s="118">
        <f>E678+E679+E680+E681</f>
        <v>100</v>
      </c>
      <c r="F677" s="118">
        <f>F678+F679+F680+F681</f>
        <v>23571.7</v>
      </c>
      <c r="G677" s="118">
        <f>G678+G679+G680+G681</f>
        <v>100</v>
      </c>
      <c r="H677" s="115">
        <f>F677/D677*100-100</f>
        <v>-50.614498219149375</v>
      </c>
    </row>
    <row r="678" spans="1:8" ht="31.5" x14ac:dyDescent="0.2">
      <c r="A678" s="406"/>
      <c r="B678" s="414"/>
      <c r="C678" s="10" t="s">
        <v>706</v>
      </c>
      <c r="D678" s="115">
        <v>47730</v>
      </c>
      <c r="E678" s="115">
        <f>D678/$D$677*100</f>
        <v>100</v>
      </c>
      <c r="F678" s="115">
        <v>23571.7</v>
      </c>
      <c r="G678" s="115">
        <f>F678/$F$677*100</f>
        <v>100</v>
      </c>
      <c r="H678" s="115">
        <f>F678/D678*100-100</f>
        <v>-50.614498219149375</v>
      </c>
    </row>
    <row r="679" spans="1:8" x14ac:dyDescent="0.2">
      <c r="A679" s="406"/>
      <c r="B679" s="414"/>
      <c r="C679" s="10" t="s">
        <v>707</v>
      </c>
      <c r="D679" s="115">
        <v>0</v>
      </c>
      <c r="E679" s="115">
        <f>D679/$D$677*100</f>
        <v>0</v>
      </c>
      <c r="F679" s="115">
        <v>0</v>
      </c>
      <c r="G679" s="115">
        <f>F679/$F$677*100</f>
        <v>0</v>
      </c>
      <c r="H679" s="115" t="s">
        <v>93</v>
      </c>
    </row>
    <row r="680" spans="1:8" x14ac:dyDescent="0.2">
      <c r="A680" s="406"/>
      <c r="B680" s="414"/>
      <c r="C680" s="10" t="s">
        <v>708</v>
      </c>
      <c r="D680" s="115">
        <v>0</v>
      </c>
      <c r="E680" s="115">
        <f>D680/$D$677*100</f>
        <v>0</v>
      </c>
      <c r="F680" s="115">
        <v>0</v>
      </c>
      <c r="G680" s="115">
        <f>F680/$F$677*100</f>
        <v>0</v>
      </c>
      <c r="H680" s="115" t="s">
        <v>93</v>
      </c>
    </row>
    <row r="681" spans="1:8" x14ac:dyDescent="0.2">
      <c r="A681" s="406"/>
      <c r="B681" s="414"/>
      <c r="C681" s="10" t="s">
        <v>709</v>
      </c>
      <c r="D681" s="115">
        <v>0</v>
      </c>
      <c r="E681" s="115">
        <f>D681/$D$677*100</f>
        <v>0</v>
      </c>
      <c r="F681" s="115">
        <v>0</v>
      </c>
      <c r="G681" s="115">
        <f>F681/$F$677*100</f>
        <v>0</v>
      </c>
      <c r="H681" s="115" t="s">
        <v>93</v>
      </c>
    </row>
    <row r="682" spans="1:8" s="16" customFormat="1" ht="15.75" customHeight="1" x14ac:dyDescent="0.2">
      <c r="A682" s="477">
        <v>5</v>
      </c>
      <c r="B682" s="478" t="s">
        <v>1019</v>
      </c>
      <c r="C682" s="296" t="s">
        <v>705</v>
      </c>
      <c r="D682" s="293">
        <f>D683+D684+D685+D686</f>
        <v>658165.19999999995</v>
      </c>
      <c r="E682" s="293">
        <f>E683+E684+E685+E686</f>
        <v>100.00000000000001</v>
      </c>
      <c r="F682" s="293">
        <f>F683+F684+F685+F686</f>
        <v>319425.92000000004</v>
      </c>
      <c r="G682" s="293">
        <f>G683+G684+G685+G686</f>
        <v>100</v>
      </c>
      <c r="H682" s="301">
        <f t="shared" ref="H682:H745" si="38">F682/D682*100-100</f>
        <v>-51.467212183202626</v>
      </c>
    </row>
    <row r="683" spans="1:8" s="16" customFormat="1" ht="31.5" x14ac:dyDescent="0.2">
      <c r="A683" s="477"/>
      <c r="B683" s="478"/>
      <c r="C683" s="296" t="s">
        <v>706</v>
      </c>
      <c r="D683" s="293">
        <f>D688+D898+D918+D938+D958</f>
        <v>27939</v>
      </c>
      <c r="E683" s="293">
        <f>D683/D682*100</f>
        <v>4.244982870561981</v>
      </c>
      <c r="F683" s="293">
        <f>F688+F898+F918+F938+F958</f>
        <v>11838.54</v>
      </c>
      <c r="G683" s="293">
        <f>F683/F682*100</f>
        <v>3.7061926596313786</v>
      </c>
      <c r="H683" s="301">
        <f t="shared" si="38"/>
        <v>-57.627187801997202</v>
      </c>
    </row>
    <row r="684" spans="1:8" s="16" customFormat="1" x14ac:dyDescent="0.2">
      <c r="A684" s="477"/>
      <c r="B684" s="478"/>
      <c r="C684" s="296" t="s">
        <v>708</v>
      </c>
      <c r="D684" s="293">
        <f>D689+D889+D899+D919+D939+D959</f>
        <v>428831.12</v>
      </c>
      <c r="E684" s="293">
        <f>D684/D682*100</f>
        <v>65.155544535019487</v>
      </c>
      <c r="F684" s="293">
        <f>F689+F889+F899+F919+F939+F959</f>
        <v>203433.09</v>
      </c>
      <c r="G684" s="293">
        <f>F684/F682*100</f>
        <v>63.6870952739214</v>
      </c>
      <c r="H684" s="301">
        <f t="shared" si="38"/>
        <v>-52.561024489080921</v>
      </c>
    </row>
    <row r="685" spans="1:8" s="16" customFormat="1" x14ac:dyDescent="0.2">
      <c r="A685" s="477"/>
      <c r="B685" s="478"/>
      <c r="C685" s="296" t="s">
        <v>707</v>
      </c>
      <c r="D685" s="293">
        <f>D690+D890+D900+D920+D940+D960</f>
        <v>193685.08</v>
      </c>
      <c r="E685" s="293">
        <f>D685/D682*100</f>
        <v>29.428034177437517</v>
      </c>
      <c r="F685" s="293">
        <f>F690+F890+F900+F920+F940+F960</f>
        <v>99993.660000000018</v>
      </c>
      <c r="G685" s="293">
        <f>F685/F682*100</f>
        <v>31.304178446132365</v>
      </c>
      <c r="H685" s="301">
        <f t="shared" si="38"/>
        <v>-48.373070346977663</v>
      </c>
    </row>
    <row r="686" spans="1:8" s="16" customFormat="1" ht="18.75" customHeight="1" x14ac:dyDescent="0.2">
      <c r="A686" s="477"/>
      <c r="B686" s="478"/>
      <c r="C686" s="296" t="s">
        <v>709</v>
      </c>
      <c r="D686" s="293">
        <f>D691+D891+D901+D921+D941+D961</f>
        <v>7710</v>
      </c>
      <c r="E686" s="293">
        <f>D686/D682*100</f>
        <v>1.1714384169810255</v>
      </c>
      <c r="F686" s="293">
        <f>F691+F891+F901+F921+F941+F961</f>
        <v>4160.63</v>
      </c>
      <c r="G686" s="293">
        <f>F686/F682*100</f>
        <v>1.3025336203148445</v>
      </c>
      <c r="H686" s="301">
        <f t="shared" si="38"/>
        <v>-46.035927367055777</v>
      </c>
    </row>
    <row r="687" spans="1:8" s="16" customFormat="1" ht="15.75" customHeight="1" x14ac:dyDescent="0.2">
      <c r="A687" s="426" t="s">
        <v>217</v>
      </c>
      <c r="B687" s="467" t="s">
        <v>750</v>
      </c>
      <c r="C687" s="47" t="s">
        <v>705</v>
      </c>
      <c r="D687" s="48">
        <f>D688+D689+D690+D691</f>
        <v>467215</v>
      </c>
      <c r="E687" s="48">
        <f>E688+E689+E690+E691</f>
        <v>100</v>
      </c>
      <c r="F687" s="48">
        <f>F688+F689+F690+F691</f>
        <v>218183.86</v>
      </c>
      <c r="G687" s="48">
        <f>G688+G689+G690+G691</f>
        <v>100</v>
      </c>
      <c r="H687" s="124">
        <f t="shared" si="38"/>
        <v>-53.301186819772482</v>
      </c>
    </row>
    <row r="688" spans="1:8" s="16" customFormat="1" ht="31.5" x14ac:dyDescent="0.2">
      <c r="A688" s="426"/>
      <c r="B688" s="467"/>
      <c r="C688" s="47" t="s">
        <v>706</v>
      </c>
      <c r="D688" s="48">
        <f>D693+D698+D703+D708+D713+D718+D723+D728+D733+D738+D743+D748+D758+D763+D768+D773+D778+D783+D788+D793+D798+D803+D813+D818+D823+D828+D833+D838+D843+D853+D858+D863+D868+D873+D878+D883+D753+D808+D848</f>
        <v>21932</v>
      </c>
      <c r="E688" s="48">
        <f>D688/D687*100</f>
        <v>4.6941986023565168</v>
      </c>
      <c r="F688" s="48">
        <f>0.01+F693+F698+F703+F708+F713+F718+F723+F728+F733+F738+F743+F748+F758+F763+F768+F773+F778+F783+F788+F793+F798+F803+F813+F818+F823+F828+F833+F838+F843+F853+F858+F863+F868+F873+F878+F883+F753+F808+F848</f>
        <v>9680.4600000000009</v>
      </c>
      <c r="G688" s="48">
        <f>F688/F687*100</f>
        <v>4.4368359786099676</v>
      </c>
      <c r="H688" s="124">
        <f>F688/D688*100-100</f>
        <v>-55.86148094109064</v>
      </c>
    </row>
    <row r="689" spans="1:8" s="16" customFormat="1" ht="20.25" customHeight="1" x14ac:dyDescent="0.2">
      <c r="A689" s="426"/>
      <c r="B689" s="467"/>
      <c r="C689" s="47" t="s">
        <v>708</v>
      </c>
      <c r="D689" s="48">
        <f t="shared" ref="D689:F691" si="39">D694+D699+D704+D709+D714+D719+D724+D729+D734+D739+D744+D749+D759+D764+D769+D774+D779+D784+D789+D794+D799+D804+D814+D819+D824+D829+D834+D839+D844+D854+D859+D864+D869+D874+D879+D884+D754+D809+D849</f>
        <v>253615</v>
      </c>
      <c r="E689" s="48">
        <f>D689/D687*100</f>
        <v>54.28228973812913</v>
      </c>
      <c r="F689" s="48">
        <f t="shared" si="39"/>
        <v>111237.52999999997</v>
      </c>
      <c r="G689" s="48">
        <f>F689/F687*100</f>
        <v>50.983390797101116</v>
      </c>
      <c r="H689" s="124">
        <f t="shared" si="38"/>
        <v>-56.13921495179703</v>
      </c>
    </row>
    <row r="690" spans="1:8" s="16" customFormat="1" x14ac:dyDescent="0.2">
      <c r="A690" s="426"/>
      <c r="B690" s="467"/>
      <c r="C690" s="47" t="s">
        <v>707</v>
      </c>
      <c r="D690" s="48">
        <f t="shared" si="39"/>
        <v>191668</v>
      </c>
      <c r="E690" s="48">
        <f>D690/D687*100</f>
        <v>41.023511659514355</v>
      </c>
      <c r="F690" s="48">
        <f>0.01+F695+F700+F705+F710+F715+F720+F725+F730+F735+F740+F745+F750+F760+F765+F770+F775+F780+F785+F790+F795+F800+F805+F815+F820+F825+F830+F835+F840+F845+F855+F860+F865+F870+F875+F880+F885+F755+F810+F850</f>
        <v>97265.87000000001</v>
      </c>
      <c r="G690" s="48">
        <f>F690/F687*100</f>
        <v>44.579773224288914</v>
      </c>
      <c r="H690" s="124">
        <f t="shared" si="38"/>
        <v>-49.252942588225466</v>
      </c>
    </row>
    <row r="691" spans="1:8" s="16" customFormat="1" x14ac:dyDescent="0.2">
      <c r="A691" s="426"/>
      <c r="B691" s="467"/>
      <c r="C691" s="47" t="s">
        <v>709</v>
      </c>
      <c r="D691" s="48">
        <f t="shared" si="39"/>
        <v>0</v>
      </c>
      <c r="E691" s="48">
        <f>D691/D687*100</f>
        <v>0</v>
      </c>
      <c r="F691" s="48">
        <f t="shared" si="39"/>
        <v>0</v>
      </c>
      <c r="G691" s="48">
        <f>F691/F687*100</f>
        <v>0</v>
      </c>
      <c r="H691" s="124" t="s">
        <v>93</v>
      </c>
    </row>
    <row r="692" spans="1:8" s="16" customFormat="1" ht="24.75" customHeight="1" x14ac:dyDescent="0.2">
      <c r="A692" s="415" t="s">
        <v>221</v>
      </c>
      <c r="B692" s="462" t="s">
        <v>751</v>
      </c>
      <c r="C692" s="36" t="s">
        <v>705</v>
      </c>
      <c r="D692" s="118">
        <f>D693+D694+D695+D696</f>
        <v>115793</v>
      </c>
      <c r="E692" s="118">
        <f>E693+E694+E695+E696</f>
        <v>100</v>
      </c>
      <c r="F692" s="118">
        <f>F693+F694+F695+F696</f>
        <v>50455.3</v>
      </c>
      <c r="G692" s="37">
        <f>G693+G694+G695+G696</f>
        <v>100</v>
      </c>
      <c r="H692" s="38">
        <f t="shared" si="38"/>
        <v>-56.426295199191657</v>
      </c>
    </row>
    <row r="693" spans="1:8" s="16" customFormat="1" ht="31.5" x14ac:dyDescent="0.2">
      <c r="A693" s="415"/>
      <c r="B693" s="462"/>
      <c r="C693" s="36" t="s">
        <v>706</v>
      </c>
      <c r="D693" s="23">
        <v>0</v>
      </c>
      <c r="E693" s="37">
        <v>0</v>
      </c>
      <c r="F693" s="23">
        <v>0</v>
      </c>
      <c r="G693" s="23">
        <f>F693/F692*100</f>
        <v>0</v>
      </c>
      <c r="H693" s="38" t="s">
        <v>93</v>
      </c>
    </row>
    <row r="694" spans="1:8" s="16" customFormat="1" ht="24" customHeight="1" x14ac:dyDescent="0.2">
      <c r="A694" s="415"/>
      <c r="B694" s="462"/>
      <c r="C694" s="4" t="s">
        <v>708</v>
      </c>
      <c r="D694" s="23">
        <v>0</v>
      </c>
      <c r="E694" s="37">
        <v>0</v>
      </c>
      <c r="F694" s="23">
        <v>0</v>
      </c>
      <c r="G694" s="23">
        <f>F694/F692*100</f>
        <v>0</v>
      </c>
      <c r="H694" s="38" t="s">
        <v>93</v>
      </c>
    </row>
    <row r="695" spans="1:8" s="16" customFormat="1" ht="20.25" customHeight="1" x14ac:dyDescent="0.2">
      <c r="A695" s="415"/>
      <c r="B695" s="462"/>
      <c r="C695" s="4" t="s">
        <v>707</v>
      </c>
      <c r="D695" s="23">
        <v>115793</v>
      </c>
      <c r="E695" s="23">
        <f>D695/D692*100</f>
        <v>100</v>
      </c>
      <c r="F695" s="23">
        <v>50455.3</v>
      </c>
      <c r="G695" s="23">
        <f>F695/F692*100</f>
        <v>100</v>
      </c>
      <c r="H695" s="38">
        <f t="shared" si="38"/>
        <v>-56.426295199191657</v>
      </c>
    </row>
    <row r="696" spans="1:8" s="16" customFormat="1" ht="20.25" customHeight="1" x14ac:dyDescent="0.2">
      <c r="A696" s="415"/>
      <c r="B696" s="462"/>
      <c r="C696" s="4" t="s">
        <v>709</v>
      </c>
      <c r="D696" s="23">
        <v>0</v>
      </c>
      <c r="E696" s="37">
        <v>0</v>
      </c>
      <c r="F696" s="37">
        <v>0</v>
      </c>
      <c r="G696" s="23">
        <f>F696/F692*100</f>
        <v>0</v>
      </c>
      <c r="H696" s="38" t="s">
        <v>93</v>
      </c>
    </row>
    <row r="697" spans="1:8" s="16" customFormat="1" ht="15.75" customHeight="1" x14ac:dyDescent="0.2">
      <c r="A697" s="415" t="s">
        <v>228</v>
      </c>
      <c r="B697" s="462" t="s">
        <v>752</v>
      </c>
      <c r="C697" s="36" t="s">
        <v>705</v>
      </c>
      <c r="D697" s="118">
        <f>D698+D699+D700+D701</f>
        <v>55213</v>
      </c>
      <c r="E697" s="118">
        <f>E698+E699+E700+E701</f>
        <v>100</v>
      </c>
      <c r="F697" s="118">
        <f>F698+F699+F700+F701</f>
        <v>29497.14</v>
      </c>
      <c r="G697" s="23">
        <f>G698+G699+G700+G701</f>
        <v>100</v>
      </c>
      <c r="H697" s="38">
        <f t="shared" si="38"/>
        <v>-46.575733975694135</v>
      </c>
    </row>
    <row r="698" spans="1:8" s="16" customFormat="1" ht="31.5" x14ac:dyDescent="0.2">
      <c r="A698" s="415"/>
      <c r="B698" s="462"/>
      <c r="C698" s="4" t="s">
        <v>706</v>
      </c>
      <c r="D698" s="23">
        <v>0</v>
      </c>
      <c r="E698" s="37">
        <v>0</v>
      </c>
      <c r="F698" s="37">
        <v>0</v>
      </c>
      <c r="G698" s="23">
        <f>F698/F697*100</f>
        <v>0</v>
      </c>
      <c r="H698" s="38" t="s">
        <v>93</v>
      </c>
    </row>
    <row r="699" spans="1:8" s="16" customFormat="1" x14ac:dyDescent="0.2">
      <c r="A699" s="415"/>
      <c r="B699" s="462"/>
      <c r="C699" s="4" t="s">
        <v>708</v>
      </c>
      <c r="D699" s="23">
        <v>55213</v>
      </c>
      <c r="E699" s="37">
        <v>100</v>
      </c>
      <c r="F699" s="23">
        <v>29497.14</v>
      </c>
      <c r="G699" s="23">
        <f>F699/F697*100</f>
        <v>100</v>
      </c>
      <c r="H699" s="38">
        <f t="shared" si="38"/>
        <v>-46.575733975694135</v>
      </c>
    </row>
    <row r="700" spans="1:8" s="16" customFormat="1" x14ac:dyDescent="0.2">
      <c r="A700" s="415"/>
      <c r="B700" s="462"/>
      <c r="C700" s="4" t="s">
        <v>707</v>
      </c>
      <c r="D700" s="23">
        <v>0</v>
      </c>
      <c r="E700" s="37">
        <v>0</v>
      </c>
      <c r="F700" s="23">
        <v>0</v>
      </c>
      <c r="G700" s="23">
        <f>F700/F697*100</f>
        <v>0</v>
      </c>
      <c r="H700" s="38" t="s">
        <v>93</v>
      </c>
    </row>
    <row r="701" spans="1:8" s="16" customFormat="1" x14ac:dyDescent="0.2">
      <c r="A701" s="415"/>
      <c r="B701" s="462"/>
      <c r="C701" s="4" t="s">
        <v>709</v>
      </c>
      <c r="D701" s="23">
        <v>0</v>
      </c>
      <c r="E701" s="37">
        <v>0</v>
      </c>
      <c r="F701" s="23">
        <v>0</v>
      </c>
      <c r="G701" s="23">
        <f>F701/F697*100</f>
        <v>0</v>
      </c>
      <c r="H701" s="38" t="s">
        <v>93</v>
      </c>
    </row>
    <row r="702" spans="1:8" s="16" customFormat="1" ht="15.75" customHeight="1" x14ac:dyDescent="0.2">
      <c r="A702" s="415" t="s">
        <v>230</v>
      </c>
      <c r="B702" s="475" t="s">
        <v>753</v>
      </c>
      <c r="C702" s="36" t="s">
        <v>705</v>
      </c>
      <c r="D702" s="118">
        <f>D703+D704+D705+D706</f>
        <v>1661</v>
      </c>
      <c r="E702" s="118">
        <f>E703+E704+E705+E706</f>
        <v>100</v>
      </c>
      <c r="F702" s="118">
        <f>F703+F704+F705+F706</f>
        <v>927.7</v>
      </c>
      <c r="G702" s="23">
        <f>G703+G704+G705+G706</f>
        <v>100</v>
      </c>
      <c r="H702" s="38">
        <f t="shared" si="38"/>
        <v>-44.148103552077053</v>
      </c>
    </row>
    <row r="703" spans="1:8" s="16" customFormat="1" ht="31.5" x14ac:dyDescent="0.2">
      <c r="A703" s="415"/>
      <c r="B703" s="462"/>
      <c r="C703" s="4" t="s">
        <v>706</v>
      </c>
      <c r="D703" s="23">
        <v>0</v>
      </c>
      <c r="E703" s="37">
        <v>0</v>
      </c>
      <c r="F703" s="37">
        <v>0</v>
      </c>
      <c r="G703" s="23">
        <f>F703/F702*100</f>
        <v>0</v>
      </c>
      <c r="H703" s="38" t="s">
        <v>93</v>
      </c>
    </row>
    <row r="704" spans="1:8" s="16" customFormat="1" ht="24.75" customHeight="1" x14ac:dyDescent="0.2">
      <c r="A704" s="415"/>
      <c r="B704" s="462"/>
      <c r="C704" s="4" t="s">
        <v>708</v>
      </c>
      <c r="D704" s="23">
        <v>1661</v>
      </c>
      <c r="E704" s="37">
        <v>100</v>
      </c>
      <c r="F704" s="23">
        <v>927.7</v>
      </c>
      <c r="G704" s="23">
        <f>F704/F702*100</f>
        <v>100</v>
      </c>
      <c r="H704" s="38">
        <f t="shared" si="38"/>
        <v>-44.148103552077053</v>
      </c>
    </row>
    <row r="705" spans="1:8" s="16" customFormat="1" ht="20.25" customHeight="1" x14ac:dyDescent="0.2">
      <c r="A705" s="415"/>
      <c r="B705" s="462"/>
      <c r="C705" s="4" t="s">
        <v>707</v>
      </c>
      <c r="D705" s="23">
        <v>0</v>
      </c>
      <c r="E705" s="37">
        <v>0</v>
      </c>
      <c r="F705" s="23">
        <v>0</v>
      </c>
      <c r="G705" s="23">
        <f>F705/F702*100</f>
        <v>0</v>
      </c>
      <c r="H705" s="38" t="s">
        <v>93</v>
      </c>
    </row>
    <row r="706" spans="1:8" s="16" customFormat="1" ht="18.75" customHeight="1" x14ac:dyDescent="0.2">
      <c r="A706" s="415"/>
      <c r="B706" s="462"/>
      <c r="C706" s="4" t="s">
        <v>709</v>
      </c>
      <c r="D706" s="23">
        <v>0</v>
      </c>
      <c r="E706" s="37">
        <v>0</v>
      </c>
      <c r="F706" s="23">
        <v>0</v>
      </c>
      <c r="G706" s="23">
        <f>F706/F702*100</f>
        <v>0</v>
      </c>
      <c r="H706" s="38" t="s">
        <v>93</v>
      </c>
    </row>
    <row r="707" spans="1:8" s="16" customFormat="1" ht="15.75" customHeight="1" x14ac:dyDescent="0.2">
      <c r="A707" s="415" t="s">
        <v>232</v>
      </c>
      <c r="B707" s="462" t="s">
        <v>754</v>
      </c>
      <c r="C707" s="36" t="s">
        <v>705</v>
      </c>
      <c r="D707" s="118">
        <f>D708+D709+D710+D711</f>
        <v>9213</v>
      </c>
      <c r="E707" s="118">
        <f>E708+E709+E710+E711</f>
        <v>100</v>
      </c>
      <c r="F707" s="118">
        <f>F708+F709+F710+F711</f>
        <v>5045.1499999999996</v>
      </c>
      <c r="G707" s="23">
        <f>G708+G709+G710+G711</f>
        <v>100</v>
      </c>
      <c r="H707" s="38">
        <f t="shared" si="38"/>
        <v>-45.238793009877355</v>
      </c>
    </row>
    <row r="708" spans="1:8" s="16" customFormat="1" ht="31.5" x14ac:dyDescent="0.2">
      <c r="A708" s="415"/>
      <c r="B708" s="462"/>
      <c r="C708" s="4" t="s">
        <v>706</v>
      </c>
      <c r="D708" s="23">
        <v>0</v>
      </c>
      <c r="E708" s="37">
        <v>0</v>
      </c>
      <c r="F708" s="37">
        <v>0</v>
      </c>
      <c r="G708" s="23">
        <f>F708/F707*100</f>
        <v>0</v>
      </c>
      <c r="H708" s="38" t="s">
        <v>93</v>
      </c>
    </row>
    <row r="709" spans="1:8" s="16" customFormat="1" x14ac:dyDescent="0.2">
      <c r="A709" s="415"/>
      <c r="B709" s="462"/>
      <c r="C709" s="4" t="s">
        <v>708</v>
      </c>
      <c r="D709" s="23">
        <v>9213</v>
      </c>
      <c r="E709" s="37">
        <v>100</v>
      </c>
      <c r="F709" s="23">
        <v>5045.1499999999996</v>
      </c>
      <c r="G709" s="23">
        <f>F709/F707*100</f>
        <v>100</v>
      </c>
      <c r="H709" s="38">
        <f t="shared" si="38"/>
        <v>-45.238793009877355</v>
      </c>
    </row>
    <row r="710" spans="1:8" s="16" customFormat="1" x14ac:dyDescent="0.2">
      <c r="A710" s="415"/>
      <c r="B710" s="462"/>
      <c r="C710" s="4" t="s">
        <v>707</v>
      </c>
      <c r="D710" s="23">
        <v>0</v>
      </c>
      <c r="E710" s="37">
        <v>0</v>
      </c>
      <c r="F710" s="23">
        <v>0</v>
      </c>
      <c r="G710" s="23">
        <f>F710/F707*100</f>
        <v>0</v>
      </c>
      <c r="H710" s="38" t="s">
        <v>93</v>
      </c>
    </row>
    <row r="711" spans="1:8" s="16" customFormat="1" x14ac:dyDescent="0.2">
      <c r="A711" s="415"/>
      <c r="B711" s="462"/>
      <c r="C711" s="4" t="s">
        <v>709</v>
      </c>
      <c r="D711" s="23">
        <v>0</v>
      </c>
      <c r="E711" s="37">
        <v>0</v>
      </c>
      <c r="F711" s="23">
        <v>0</v>
      </c>
      <c r="G711" s="23">
        <f>F711/F707*100</f>
        <v>0</v>
      </c>
      <c r="H711" s="38" t="s">
        <v>93</v>
      </c>
    </row>
    <row r="712" spans="1:8" s="16" customFormat="1" ht="15.75" customHeight="1" x14ac:dyDescent="0.2">
      <c r="A712" s="415" t="s">
        <v>234</v>
      </c>
      <c r="B712" s="462" t="s">
        <v>755</v>
      </c>
      <c r="C712" s="36" t="s">
        <v>705</v>
      </c>
      <c r="D712" s="118">
        <f>D713+D714+D715+D716</f>
        <v>4995</v>
      </c>
      <c r="E712" s="118">
        <f>E713+E714+E715+E716</f>
        <v>100</v>
      </c>
      <c r="F712" s="118">
        <f>F713+F714+F715+F716</f>
        <v>2864.92</v>
      </c>
      <c r="G712" s="23">
        <f>G713+G714+G715+G716</f>
        <v>100</v>
      </c>
      <c r="H712" s="38">
        <f t="shared" si="38"/>
        <v>-42.644244244244248</v>
      </c>
    </row>
    <row r="713" spans="1:8" s="16" customFormat="1" ht="31.5" x14ac:dyDescent="0.2">
      <c r="A713" s="415"/>
      <c r="B713" s="462"/>
      <c r="C713" s="4" t="s">
        <v>706</v>
      </c>
      <c r="D713" s="23">
        <v>0</v>
      </c>
      <c r="E713" s="37">
        <v>0</v>
      </c>
      <c r="F713" s="37">
        <v>0</v>
      </c>
      <c r="G713" s="23">
        <f>F713/F712*100</f>
        <v>0</v>
      </c>
      <c r="H713" s="38" t="s">
        <v>93</v>
      </c>
    </row>
    <row r="714" spans="1:8" s="16" customFormat="1" x14ac:dyDescent="0.2">
      <c r="A714" s="415"/>
      <c r="B714" s="462"/>
      <c r="C714" s="4" t="s">
        <v>708</v>
      </c>
      <c r="D714" s="23">
        <v>4995</v>
      </c>
      <c r="E714" s="37">
        <v>100</v>
      </c>
      <c r="F714" s="23">
        <v>2864.92</v>
      </c>
      <c r="G714" s="23">
        <f>F714/F712*100</f>
        <v>100</v>
      </c>
      <c r="H714" s="38">
        <f t="shared" si="38"/>
        <v>-42.644244244244248</v>
      </c>
    </row>
    <row r="715" spans="1:8" s="16" customFormat="1" x14ac:dyDescent="0.2">
      <c r="A715" s="415"/>
      <c r="B715" s="462"/>
      <c r="C715" s="4" t="s">
        <v>707</v>
      </c>
      <c r="D715" s="23">
        <v>0</v>
      </c>
      <c r="E715" s="37">
        <v>0</v>
      </c>
      <c r="F715" s="23">
        <v>0</v>
      </c>
      <c r="G715" s="23">
        <f>F715/F712*100</f>
        <v>0</v>
      </c>
      <c r="H715" s="38" t="s">
        <v>93</v>
      </c>
    </row>
    <row r="716" spans="1:8" s="16" customFormat="1" x14ac:dyDescent="0.2">
      <c r="A716" s="415"/>
      <c r="B716" s="462"/>
      <c r="C716" s="4" t="s">
        <v>709</v>
      </c>
      <c r="D716" s="23">
        <v>0</v>
      </c>
      <c r="E716" s="37">
        <v>0</v>
      </c>
      <c r="F716" s="23">
        <v>0</v>
      </c>
      <c r="G716" s="23">
        <f>F716/F712*100</f>
        <v>0</v>
      </c>
      <c r="H716" s="38" t="s">
        <v>93</v>
      </c>
    </row>
    <row r="717" spans="1:8" s="16" customFormat="1" ht="15.75" customHeight="1" x14ac:dyDescent="0.2">
      <c r="A717" s="415" t="s">
        <v>236</v>
      </c>
      <c r="B717" s="462" t="s">
        <v>756</v>
      </c>
      <c r="C717" s="36" t="s">
        <v>705</v>
      </c>
      <c r="D717" s="118">
        <f>D718+D719+D720+D721</f>
        <v>8820</v>
      </c>
      <c r="E717" s="118">
        <f>E718+E719+E720+E721</f>
        <v>100</v>
      </c>
      <c r="F717" s="118">
        <f>F718+F719+F720+F721</f>
        <v>4461.3100000000004</v>
      </c>
      <c r="G717" s="23">
        <f>G718+G719+G720+G721</f>
        <v>100</v>
      </c>
      <c r="H717" s="38">
        <f t="shared" si="38"/>
        <v>-49.418253968253964</v>
      </c>
    </row>
    <row r="718" spans="1:8" s="16" customFormat="1" ht="31.5" x14ac:dyDescent="0.2">
      <c r="A718" s="415"/>
      <c r="B718" s="462"/>
      <c r="C718" s="4" t="s">
        <v>706</v>
      </c>
      <c r="D718" s="23">
        <v>0</v>
      </c>
      <c r="E718" s="37">
        <v>0</v>
      </c>
      <c r="F718" s="37">
        <v>0</v>
      </c>
      <c r="G718" s="23">
        <f>F718/F717*100</f>
        <v>0</v>
      </c>
      <c r="H718" s="38" t="s">
        <v>93</v>
      </c>
    </row>
    <row r="719" spans="1:8" s="16" customFormat="1" x14ac:dyDescent="0.2">
      <c r="A719" s="415"/>
      <c r="B719" s="462"/>
      <c r="C719" s="4" t="s">
        <v>708</v>
      </c>
      <c r="D719" s="23">
        <v>8820</v>
      </c>
      <c r="E719" s="37">
        <v>100</v>
      </c>
      <c r="F719" s="23">
        <v>4461.3100000000004</v>
      </c>
      <c r="G719" s="23">
        <f>F719/F717*100</f>
        <v>100</v>
      </c>
      <c r="H719" s="38">
        <f t="shared" si="38"/>
        <v>-49.418253968253964</v>
      </c>
    </row>
    <row r="720" spans="1:8" s="16" customFormat="1" x14ac:dyDescent="0.2">
      <c r="A720" s="415"/>
      <c r="B720" s="462"/>
      <c r="C720" s="4" t="s">
        <v>707</v>
      </c>
      <c r="D720" s="23">
        <v>0</v>
      </c>
      <c r="E720" s="23">
        <v>0</v>
      </c>
      <c r="F720" s="23">
        <v>0</v>
      </c>
      <c r="G720" s="23">
        <f>F720/F717*100</f>
        <v>0</v>
      </c>
      <c r="H720" s="38" t="s">
        <v>93</v>
      </c>
    </row>
    <row r="721" spans="1:8" s="16" customFormat="1" x14ac:dyDescent="0.2">
      <c r="A721" s="415"/>
      <c r="B721" s="462"/>
      <c r="C721" s="4" t="s">
        <v>709</v>
      </c>
      <c r="D721" s="23">
        <v>0</v>
      </c>
      <c r="E721" s="23">
        <v>0</v>
      </c>
      <c r="F721" s="23">
        <v>0</v>
      </c>
      <c r="G721" s="23">
        <f>F721/F717*100</f>
        <v>0</v>
      </c>
      <c r="H721" s="38" t="s">
        <v>93</v>
      </c>
    </row>
    <row r="722" spans="1:8" s="8" customFormat="1" ht="34.5" customHeight="1" x14ac:dyDescent="0.2">
      <c r="A722" s="415" t="s">
        <v>238</v>
      </c>
      <c r="B722" s="462" t="s">
        <v>757</v>
      </c>
      <c r="C722" s="36" t="s">
        <v>705</v>
      </c>
      <c r="D722" s="118">
        <f>D723+D724+D725+D726</f>
        <v>30</v>
      </c>
      <c r="E722" s="118">
        <f>E723+E724+E725+E726</f>
        <v>100</v>
      </c>
      <c r="F722" s="118">
        <f>F723+F724+F725+F726</f>
        <v>22.03</v>
      </c>
      <c r="G722" s="23">
        <f>G723+G724+G725+G726</f>
        <v>100</v>
      </c>
      <c r="H722" s="38">
        <f t="shared" si="38"/>
        <v>-26.566666666666663</v>
      </c>
    </row>
    <row r="723" spans="1:8" s="8" customFormat="1" ht="51.75" customHeight="1" x14ac:dyDescent="0.2">
      <c r="A723" s="415"/>
      <c r="B723" s="462"/>
      <c r="C723" s="4" t="s">
        <v>706</v>
      </c>
      <c r="D723" s="23">
        <v>0</v>
      </c>
      <c r="E723" s="37">
        <v>0</v>
      </c>
      <c r="F723" s="23">
        <v>0</v>
      </c>
      <c r="G723" s="23">
        <f>F723/F722*100</f>
        <v>0</v>
      </c>
      <c r="H723" s="38" t="s">
        <v>93</v>
      </c>
    </row>
    <row r="724" spans="1:8" s="8" customFormat="1" ht="37.5" customHeight="1" x14ac:dyDescent="0.2">
      <c r="A724" s="415"/>
      <c r="B724" s="462"/>
      <c r="C724" s="4" t="s">
        <v>708</v>
      </c>
      <c r="D724" s="23">
        <v>0</v>
      </c>
      <c r="E724" s="37">
        <v>0</v>
      </c>
      <c r="F724" s="23">
        <v>0</v>
      </c>
      <c r="G724" s="23">
        <f>F724/F722*100</f>
        <v>0</v>
      </c>
      <c r="H724" s="38" t="s">
        <v>93</v>
      </c>
    </row>
    <row r="725" spans="1:8" s="8" customFormat="1" ht="33" customHeight="1" x14ac:dyDescent="0.2">
      <c r="A725" s="415"/>
      <c r="B725" s="462"/>
      <c r="C725" s="4" t="s">
        <v>707</v>
      </c>
      <c r="D725" s="23">
        <v>30</v>
      </c>
      <c r="E725" s="37">
        <v>100</v>
      </c>
      <c r="F725" s="23">
        <v>22.03</v>
      </c>
      <c r="G725" s="23">
        <f>F725/F722*100</f>
        <v>100</v>
      </c>
      <c r="H725" s="38">
        <f t="shared" si="38"/>
        <v>-26.566666666666663</v>
      </c>
    </row>
    <row r="726" spans="1:8" s="8" customFormat="1" ht="36" customHeight="1" x14ac:dyDescent="0.2">
      <c r="A726" s="415"/>
      <c r="B726" s="462"/>
      <c r="C726" s="4" t="s">
        <v>709</v>
      </c>
      <c r="D726" s="23">
        <v>0</v>
      </c>
      <c r="E726" s="23">
        <v>0</v>
      </c>
      <c r="F726" s="23">
        <v>0</v>
      </c>
      <c r="G726" s="23">
        <f>F726/F722*100</f>
        <v>0</v>
      </c>
      <c r="H726" s="38" t="s">
        <v>93</v>
      </c>
    </row>
    <row r="727" spans="1:8" s="8" customFormat="1" ht="15" customHeight="1" x14ac:dyDescent="0.2">
      <c r="A727" s="415" t="s">
        <v>240</v>
      </c>
      <c r="B727" s="462" t="s">
        <v>758</v>
      </c>
      <c r="C727" s="36" t="s">
        <v>705</v>
      </c>
      <c r="D727" s="118">
        <f>D728+D729+D730+D731</f>
        <v>22238</v>
      </c>
      <c r="E727" s="118">
        <f>E728+E729+E730+E731</f>
        <v>100</v>
      </c>
      <c r="F727" s="118">
        <f>F728+F729+F730+F731</f>
        <v>21658.77</v>
      </c>
      <c r="G727" s="23">
        <f>G728+G729+G730+G731</f>
        <v>100</v>
      </c>
      <c r="H727" s="38">
        <f t="shared" si="38"/>
        <v>-2.6046856731720425</v>
      </c>
    </row>
    <row r="728" spans="1:8" s="8" customFormat="1" ht="31.5" x14ac:dyDescent="0.2">
      <c r="A728" s="415"/>
      <c r="B728" s="475"/>
      <c r="C728" s="4" t="s">
        <v>706</v>
      </c>
      <c r="D728" s="23">
        <v>0</v>
      </c>
      <c r="E728" s="23">
        <v>0</v>
      </c>
      <c r="F728" s="23">
        <v>0</v>
      </c>
      <c r="G728" s="23">
        <f>F728/F727*100</f>
        <v>0</v>
      </c>
      <c r="H728" s="38" t="s">
        <v>93</v>
      </c>
    </row>
    <row r="729" spans="1:8" s="8" customFormat="1" x14ac:dyDescent="0.2">
      <c r="A729" s="415"/>
      <c r="B729" s="475"/>
      <c r="C729" s="4" t="s">
        <v>708</v>
      </c>
      <c r="D729" s="23">
        <v>0</v>
      </c>
      <c r="E729" s="23">
        <v>0</v>
      </c>
      <c r="F729" s="23">
        <v>0</v>
      </c>
      <c r="G729" s="23">
        <f>F729/F727*100</f>
        <v>0</v>
      </c>
      <c r="H729" s="38" t="s">
        <v>93</v>
      </c>
    </row>
    <row r="730" spans="1:8" s="8" customFormat="1" x14ac:dyDescent="0.2">
      <c r="A730" s="415"/>
      <c r="B730" s="475"/>
      <c r="C730" s="4" t="s">
        <v>707</v>
      </c>
      <c r="D730" s="23">
        <v>22238</v>
      </c>
      <c r="E730" s="37">
        <v>100</v>
      </c>
      <c r="F730" s="23">
        <v>21658.77</v>
      </c>
      <c r="G730" s="23">
        <f>F730/F727*100</f>
        <v>100</v>
      </c>
      <c r="H730" s="38">
        <f>F730/D730*100-100</f>
        <v>-2.6046856731720425</v>
      </c>
    </row>
    <row r="731" spans="1:8" s="8" customFormat="1" ht="28.5" customHeight="1" x14ac:dyDescent="0.2">
      <c r="A731" s="415"/>
      <c r="B731" s="475"/>
      <c r="C731" s="4" t="s">
        <v>709</v>
      </c>
      <c r="D731" s="23">
        <v>0</v>
      </c>
      <c r="E731" s="37">
        <v>0</v>
      </c>
      <c r="F731" s="37">
        <v>0</v>
      </c>
      <c r="G731" s="23">
        <f>F731/F727*100</f>
        <v>0</v>
      </c>
      <c r="H731" s="38" t="s">
        <v>93</v>
      </c>
    </row>
    <row r="732" spans="1:8" s="8" customFormat="1" ht="15" hidden="1" customHeight="1" outlineLevel="1" x14ac:dyDescent="0.2">
      <c r="A732" s="452" t="s">
        <v>242</v>
      </c>
      <c r="B732" s="465" t="s">
        <v>759</v>
      </c>
      <c r="C732" s="104" t="s">
        <v>705</v>
      </c>
      <c r="D732" s="105">
        <f>D733+D734+D735+D736</f>
        <v>0</v>
      </c>
      <c r="E732" s="105" t="e">
        <f>E733+E734+E735+E736</f>
        <v>#DIV/0!</v>
      </c>
      <c r="F732" s="105">
        <f>F733+F734+F735+F736</f>
        <v>0</v>
      </c>
      <c r="G732" s="23" t="e">
        <f>G733+G734+G735+G736</f>
        <v>#DIV/0!</v>
      </c>
      <c r="H732" s="106" t="e">
        <f t="shared" si="38"/>
        <v>#DIV/0!</v>
      </c>
    </row>
    <row r="733" spans="1:8" s="8" customFormat="1" ht="31.5" hidden="1" outlineLevel="1" x14ac:dyDescent="0.2">
      <c r="A733" s="452"/>
      <c r="B733" s="476"/>
      <c r="C733" s="104" t="s">
        <v>706</v>
      </c>
      <c r="D733" s="105">
        <v>0</v>
      </c>
      <c r="E733" s="105" t="e">
        <f>D733/D732*100</f>
        <v>#DIV/0!</v>
      </c>
      <c r="F733" s="105">
        <v>0</v>
      </c>
      <c r="G733" s="23" t="e">
        <f>F733/F732*100</f>
        <v>#DIV/0!</v>
      </c>
      <c r="H733" s="106" t="s">
        <v>93</v>
      </c>
    </row>
    <row r="734" spans="1:8" s="8" customFormat="1" hidden="1" outlineLevel="1" x14ac:dyDescent="0.2">
      <c r="A734" s="452"/>
      <c r="B734" s="476"/>
      <c r="C734" s="104" t="s">
        <v>708</v>
      </c>
      <c r="D734" s="105"/>
      <c r="E734" s="105" t="e">
        <f>D734/D732*100</f>
        <v>#DIV/0!</v>
      </c>
      <c r="F734" s="105"/>
      <c r="G734" s="23" t="e">
        <f>F734/F732*100</f>
        <v>#DIV/0!</v>
      </c>
      <c r="H734" s="106" t="e">
        <f t="shared" si="38"/>
        <v>#DIV/0!</v>
      </c>
    </row>
    <row r="735" spans="1:8" s="8" customFormat="1" hidden="1" outlineLevel="1" x14ac:dyDescent="0.2">
      <c r="A735" s="452"/>
      <c r="B735" s="476"/>
      <c r="C735" s="104" t="s">
        <v>707</v>
      </c>
      <c r="D735" s="105">
        <v>0</v>
      </c>
      <c r="E735" s="105" t="e">
        <f>D735/D732*100</f>
        <v>#DIV/0!</v>
      </c>
      <c r="F735" s="105">
        <v>0</v>
      </c>
      <c r="G735" s="23" t="e">
        <f>F735/F732*100</f>
        <v>#DIV/0!</v>
      </c>
      <c r="H735" s="106" t="s">
        <v>93</v>
      </c>
    </row>
    <row r="736" spans="1:8" s="8" customFormat="1" hidden="1" outlineLevel="1" x14ac:dyDescent="0.2">
      <c r="A736" s="452"/>
      <c r="B736" s="476"/>
      <c r="C736" s="104" t="s">
        <v>709</v>
      </c>
      <c r="D736" s="105">
        <v>0</v>
      </c>
      <c r="E736" s="105" t="e">
        <f>D736/D732*100</f>
        <v>#DIV/0!</v>
      </c>
      <c r="F736" s="105">
        <v>0</v>
      </c>
      <c r="G736" s="23" t="e">
        <f>F736/F732*100</f>
        <v>#DIV/0!</v>
      </c>
      <c r="H736" s="106" t="s">
        <v>93</v>
      </c>
    </row>
    <row r="737" spans="1:8" s="8" customFormat="1" hidden="1" outlineLevel="1" x14ac:dyDescent="0.2">
      <c r="A737" s="452" t="s">
        <v>244</v>
      </c>
      <c r="B737" s="465" t="s">
        <v>760</v>
      </c>
      <c r="C737" s="104" t="s">
        <v>705</v>
      </c>
      <c r="D737" s="105">
        <f>D738+D739+D740+D741</f>
        <v>0</v>
      </c>
      <c r="E737" s="105" t="e">
        <f>E738+E739+E740+E741</f>
        <v>#DIV/0!</v>
      </c>
      <c r="F737" s="105">
        <f>F738+F739+F740+F741</f>
        <v>0</v>
      </c>
      <c r="G737" s="23" t="e">
        <f>G738+G739+G740+G741</f>
        <v>#DIV/0!</v>
      </c>
      <c r="H737" s="106" t="e">
        <f t="shared" si="38"/>
        <v>#DIV/0!</v>
      </c>
    </row>
    <row r="738" spans="1:8" s="8" customFormat="1" ht="31.5" hidden="1" outlineLevel="1" x14ac:dyDescent="0.2">
      <c r="A738" s="452"/>
      <c r="B738" s="476"/>
      <c r="C738" s="104" t="s">
        <v>706</v>
      </c>
      <c r="D738" s="105">
        <v>0</v>
      </c>
      <c r="E738" s="105" t="e">
        <f>D738/D737*100</f>
        <v>#DIV/0!</v>
      </c>
      <c r="F738" s="105">
        <v>0</v>
      </c>
      <c r="G738" s="23" t="e">
        <f>F738/F737*100</f>
        <v>#DIV/0!</v>
      </c>
      <c r="H738" s="106" t="s">
        <v>93</v>
      </c>
    </row>
    <row r="739" spans="1:8" s="8" customFormat="1" hidden="1" outlineLevel="1" x14ac:dyDescent="0.2">
      <c r="A739" s="452"/>
      <c r="B739" s="476"/>
      <c r="C739" s="104" t="s">
        <v>708</v>
      </c>
      <c r="D739" s="105"/>
      <c r="E739" s="105" t="e">
        <f>D739/D737*100</f>
        <v>#DIV/0!</v>
      </c>
      <c r="F739" s="105"/>
      <c r="G739" s="23" t="e">
        <f>F739/F737*100</f>
        <v>#DIV/0!</v>
      </c>
      <c r="H739" s="106" t="e">
        <f t="shared" si="38"/>
        <v>#DIV/0!</v>
      </c>
    </row>
    <row r="740" spans="1:8" s="8" customFormat="1" hidden="1" outlineLevel="1" x14ac:dyDescent="0.2">
      <c r="A740" s="452"/>
      <c r="B740" s="476"/>
      <c r="C740" s="104" t="s">
        <v>707</v>
      </c>
      <c r="D740" s="105">
        <v>0</v>
      </c>
      <c r="E740" s="105" t="e">
        <f>D740/D737*100</f>
        <v>#DIV/0!</v>
      </c>
      <c r="F740" s="105">
        <v>0</v>
      </c>
      <c r="G740" s="23" t="e">
        <f>F740/F737*100</f>
        <v>#DIV/0!</v>
      </c>
      <c r="H740" s="106" t="s">
        <v>93</v>
      </c>
    </row>
    <row r="741" spans="1:8" s="8" customFormat="1" hidden="1" outlineLevel="1" x14ac:dyDescent="0.2">
      <c r="A741" s="452"/>
      <c r="B741" s="476"/>
      <c r="C741" s="104" t="s">
        <v>709</v>
      </c>
      <c r="D741" s="105">
        <v>0</v>
      </c>
      <c r="E741" s="105" t="e">
        <f>D741/D737*100</f>
        <v>#DIV/0!</v>
      </c>
      <c r="F741" s="105">
        <v>0</v>
      </c>
      <c r="G741" s="23" t="e">
        <f>F741/F737*100</f>
        <v>#DIV/0!</v>
      </c>
      <c r="H741" s="106" t="s">
        <v>93</v>
      </c>
    </row>
    <row r="742" spans="1:8" s="8" customFormat="1" hidden="1" outlineLevel="1" x14ac:dyDescent="0.2">
      <c r="A742" s="452" t="s">
        <v>246</v>
      </c>
      <c r="B742" s="465" t="s">
        <v>761</v>
      </c>
      <c r="C742" s="104" t="s">
        <v>705</v>
      </c>
      <c r="D742" s="105">
        <f>D743+D744+D745+D746</f>
        <v>0</v>
      </c>
      <c r="E742" s="105" t="e">
        <f t="shared" ref="E742:G742" si="40">E743+E744+E745+E746</f>
        <v>#DIV/0!</v>
      </c>
      <c r="F742" s="105">
        <f t="shared" si="40"/>
        <v>0</v>
      </c>
      <c r="G742" s="23" t="e">
        <f t="shared" si="40"/>
        <v>#DIV/0!</v>
      </c>
      <c r="H742" s="106" t="e">
        <f t="shared" si="38"/>
        <v>#DIV/0!</v>
      </c>
    </row>
    <row r="743" spans="1:8" s="8" customFormat="1" ht="31.5" hidden="1" outlineLevel="1" x14ac:dyDescent="0.2">
      <c r="A743" s="452"/>
      <c r="B743" s="465"/>
      <c r="C743" s="104" t="s">
        <v>706</v>
      </c>
      <c r="D743" s="105"/>
      <c r="E743" s="107" t="e">
        <f>D743/D742*100</f>
        <v>#DIV/0!</v>
      </c>
      <c r="F743" s="105"/>
      <c r="G743" s="109" t="e">
        <f>F743/F742*100</f>
        <v>#DIV/0!</v>
      </c>
      <c r="H743" s="106" t="e">
        <f t="shared" si="38"/>
        <v>#DIV/0!</v>
      </c>
    </row>
    <row r="744" spans="1:8" s="8" customFormat="1" hidden="1" outlineLevel="1" x14ac:dyDescent="0.2">
      <c r="A744" s="452"/>
      <c r="B744" s="465"/>
      <c r="C744" s="104" t="s">
        <v>708</v>
      </c>
      <c r="D744" s="105"/>
      <c r="E744" s="107" t="e">
        <f>D744/D742*100</f>
        <v>#DIV/0!</v>
      </c>
      <c r="F744" s="105"/>
      <c r="G744" s="109" t="e">
        <f>F744/F742*100</f>
        <v>#DIV/0!</v>
      </c>
      <c r="H744" s="106" t="e">
        <f t="shared" si="38"/>
        <v>#DIV/0!</v>
      </c>
    </row>
    <row r="745" spans="1:8" s="8" customFormat="1" hidden="1" outlineLevel="1" x14ac:dyDescent="0.2">
      <c r="A745" s="452"/>
      <c r="B745" s="465"/>
      <c r="C745" s="104" t="s">
        <v>707</v>
      </c>
      <c r="D745" s="105"/>
      <c r="E745" s="107" t="e">
        <f>D745/D742*100</f>
        <v>#DIV/0!</v>
      </c>
      <c r="F745" s="105"/>
      <c r="G745" s="109" t="e">
        <f>F745/F742*100</f>
        <v>#DIV/0!</v>
      </c>
      <c r="H745" s="106" t="e">
        <f t="shared" si="38"/>
        <v>#DIV/0!</v>
      </c>
    </row>
    <row r="746" spans="1:8" s="8" customFormat="1" hidden="1" outlineLevel="1" x14ac:dyDescent="0.2">
      <c r="A746" s="452"/>
      <c r="B746" s="465"/>
      <c r="C746" s="104" t="s">
        <v>709</v>
      </c>
      <c r="D746" s="105"/>
      <c r="E746" s="107" t="e">
        <f>D746/D742*100</f>
        <v>#DIV/0!</v>
      </c>
      <c r="F746" s="105"/>
      <c r="G746" s="109" t="e">
        <f>F746/F742*100</f>
        <v>#DIV/0!</v>
      </c>
      <c r="H746" s="106" t="e">
        <f>F746/D746*100-100</f>
        <v>#DIV/0!</v>
      </c>
    </row>
    <row r="747" spans="1:8" s="8" customFormat="1" ht="15" customHeight="1" collapsed="1" x14ac:dyDescent="0.2">
      <c r="A747" s="415" t="s">
        <v>242</v>
      </c>
      <c r="B747" s="462" t="s">
        <v>762</v>
      </c>
      <c r="C747" s="4" t="s">
        <v>705</v>
      </c>
      <c r="D747" s="118">
        <f>D748+D749+D750+D751</f>
        <v>60614</v>
      </c>
      <c r="E747" s="118">
        <f>E748+E749+E750+E751</f>
        <v>100</v>
      </c>
      <c r="F747" s="118">
        <f>F748+F749+F750+F751</f>
        <v>23742.84</v>
      </c>
      <c r="G747" s="23">
        <f>G748+G749+G750+G751</f>
        <v>100</v>
      </c>
      <c r="H747" s="38">
        <f>F747/D747*100-100</f>
        <v>-60.829445342660108</v>
      </c>
    </row>
    <row r="748" spans="1:8" s="8" customFormat="1" ht="31.5" x14ac:dyDescent="0.2">
      <c r="A748" s="415"/>
      <c r="B748" s="462"/>
      <c r="C748" s="4" t="s">
        <v>706</v>
      </c>
      <c r="D748" s="23">
        <v>0</v>
      </c>
      <c r="E748" s="23">
        <v>0</v>
      </c>
      <c r="F748" s="23">
        <v>0</v>
      </c>
      <c r="G748" s="23">
        <f>F748/F747*100</f>
        <v>0</v>
      </c>
      <c r="H748" s="38" t="s">
        <v>93</v>
      </c>
    </row>
    <row r="749" spans="1:8" s="8" customFormat="1" x14ac:dyDescent="0.2">
      <c r="A749" s="415"/>
      <c r="B749" s="462"/>
      <c r="C749" s="4" t="s">
        <v>708</v>
      </c>
      <c r="D749" s="23">
        <v>60614</v>
      </c>
      <c r="E749" s="37">
        <v>100</v>
      </c>
      <c r="F749" s="23">
        <v>23742.84</v>
      </c>
      <c r="G749" s="23">
        <f>F749/F747*100</f>
        <v>100</v>
      </c>
      <c r="H749" s="38">
        <f>F749/D749*100-100</f>
        <v>-60.829445342660108</v>
      </c>
    </row>
    <row r="750" spans="1:8" s="8" customFormat="1" x14ac:dyDescent="0.2">
      <c r="A750" s="415"/>
      <c r="B750" s="462"/>
      <c r="C750" s="4" t="s">
        <v>707</v>
      </c>
      <c r="D750" s="23">
        <v>0</v>
      </c>
      <c r="E750" s="23">
        <v>0</v>
      </c>
      <c r="F750" s="23">
        <v>0</v>
      </c>
      <c r="G750" s="23">
        <f>F750/F747*100</f>
        <v>0</v>
      </c>
      <c r="H750" s="38" t="s">
        <v>93</v>
      </c>
    </row>
    <row r="751" spans="1:8" s="8" customFormat="1" x14ac:dyDescent="0.2">
      <c r="A751" s="415"/>
      <c r="B751" s="462"/>
      <c r="C751" s="4" t="s">
        <v>709</v>
      </c>
      <c r="D751" s="23">
        <v>0</v>
      </c>
      <c r="E751" s="23">
        <v>0</v>
      </c>
      <c r="F751" s="23">
        <v>0</v>
      </c>
      <c r="G751" s="23">
        <f>F751/F747*100</f>
        <v>0</v>
      </c>
      <c r="H751" s="38" t="s">
        <v>93</v>
      </c>
    </row>
    <row r="752" spans="1:8" s="8" customFormat="1" ht="15" customHeight="1" x14ac:dyDescent="0.2">
      <c r="A752" s="415" t="s">
        <v>244</v>
      </c>
      <c r="B752" s="462" t="s">
        <v>763</v>
      </c>
      <c r="C752" s="4" t="s">
        <v>705</v>
      </c>
      <c r="D752" s="118">
        <f>D753+D754+D755+D756</f>
        <v>159</v>
      </c>
      <c r="E752" s="118">
        <f>E753+E754+E755+E756</f>
        <v>100</v>
      </c>
      <c r="F752" s="118">
        <f>F753+F754+F755+F756</f>
        <v>39.619999999999997</v>
      </c>
      <c r="G752" s="23">
        <f>G753+G754+G755+G756</f>
        <v>100</v>
      </c>
      <c r="H752" s="38">
        <f>F752/D752*100-100</f>
        <v>-75.081761006289312</v>
      </c>
    </row>
    <row r="753" spans="1:8" s="8" customFormat="1" ht="31.5" x14ac:dyDescent="0.2">
      <c r="A753" s="415"/>
      <c r="B753" s="462"/>
      <c r="C753" s="4" t="s">
        <v>706</v>
      </c>
      <c r="D753" s="23">
        <v>0</v>
      </c>
      <c r="E753" s="23">
        <v>0</v>
      </c>
      <c r="F753" s="23">
        <v>0</v>
      </c>
      <c r="G753" s="23">
        <f>F753/F752*100</f>
        <v>0</v>
      </c>
      <c r="H753" s="38" t="s">
        <v>93</v>
      </c>
    </row>
    <row r="754" spans="1:8" s="8" customFormat="1" x14ac:dyDescent="0.2">
      <c r="A754" s="415"/>
      <c r="B754" s="462"/>
      <c r="C754" s="4" t="s">
        <v>708</v>
      </c>
      <c r="D754" s="23">
        <v>159</v>
      </c>
      <c r="E754" s="37">
        <v>100</v>
      </c>
      <c r="F754" s="23">
        <v>39.619999999999997</v>
      </c>
      <c r="G754" s="23">
        <f>F754/F752*100</f>
        <v>100</v>
      </c>
      <c r="H754" s="38">
        <f>F754/D754*100-100</f>
        <v>-75.081761006289312</v>
      </c>
    </row>
    <row r="755" spans="1:8" s="8" customFormat="1" x14ac:dyDescent="0.2">
      <c r="A755" s="415"/>
      <c r="B755" s="462"/>
      <c r="C755" s="4" t="s">
        <v>707</v>
      </c>
      <c r="D755" s="23">
        <v>0</v>
      </c>
      <c r="E755" s="23">
        <v>0</v>
      </c>
      <c r="F755" s="23">
        <v>0</v>
      </c>
      <c r="G755" s="23">
        <f>F755/F752*100</f>
        <v>0</v>
      </c>
      <c r="H755" s="38" t="s">
        <v>93</v>
      </c>
    </row>
    <row r="756" spans="1:8" s="8" customFormat="1" x14ac:dyDescent="0.2">
      <c r="A756" s="415"/>
      <c r="B756" s="462"/>
      <c r="C756" s="4" t="s">
        <v>709</v>
      </c>
      <c r="D756" s="23">
        <v>0</v>
      </c>
      <c r="E756" s="23">
        <v>0</v>
      </c>
      <c r="F756" s="23">
        <v>0</v>
      </c>
      <c r="G756" s="23">
        <f>F756/F752*100</f>
        <v>0</v>
      </c>
      <c r="H756" s="38" t="s">
        <v>93</v>
      </c>
    </row>
    <row r="757" spans="1:8" s="8" customFormat="1" ht="15" customHeight="1" x14ac:dyDescent="0.2">
      <c r="A757" s="415" t="s">
        <v>246</v>
      </c>
      <c r="B757" s="462" t="s">
        <v>764</v>
      </c>
      <c r="C757" s="4" t="s">
        <v>705</v>
      </c>
      <c r="D757" s="118">
        <f>D758+D759+D760+D761</f>
        <v>623</v>
      </c>
      <c r="E757" s="118">
        <f>E758+E759+E760+E761</f>
        <v>100</v>
      </c>
      <c r="F757" s="118">
        <f>F758+F759+F760+F761</f>
        <v>260.12</v>
      </c>
      <c r="G757" s="23">
        <f>G758+G759+G760+G761</f>
        <v>100</v>
      </c>
      <c r="H757" s="38">
        <f>F757/D757*100-100</f>
        <v>-58.247191011235955</v>
      </c>
    </row>
    <row r="758" spans="1:8" s="8" customFormat="1" ht="31.5" x14ac:dyDescent="0.2">
      <c r="A758" s="415"/>
      <c r="B758" s="462"/>
      <c r="C758" s="4" t="s">
        <v>706</v>
      </c>
      <c r="D758" s="23">
        <v>0</v>
      </c>
      <c r="E758" s="23">
        <v>0</v>
      </c>
      <c r="F758" s="23">
        <v>0</v>
      </c>
      <c r="G758" s="23">
        <f>F758/F757*100</f>
        <v>0</v>
      </c>
      <c r="H758" s="38" t="s">
        <v>93</v>
      </c>
    </row>
    <row r="759" spans="1:8" s="8" customFormat="1" x14ac:dyDescent="0.2">
      <c r="A759" s="415"/>
      <c r="B759" s="462"/>
      <c r="C759" s="4" t="s">
        <v>708</v>
      </c>
      <c r="D759" s="23">
        <v>623</v>
      </c>
      <c r="E759" s="37">
        <v>100</v>
      </c>
      <c r="F759" s="23">
        <v>260.12</v>
      </c>
      <c r="G759" s="23">
        <f>F759/F757*100</f>
        <v>100</v>
      </c>
      <c r="H759" s="38">
        <f>F759/D759*100-100</f>
        <v>-58.247191011235955</v>
      </c>
    </row>
    <row r="760" spans="1:8" s="8" customFormat="1" x14ac:dyDescent="0.2">
      <c r="A760" s="415"/>
      <c r="B760" s="462"/>
      <c r="C760" s="4" t="s">
        <v>707</v>
      </c>
      <c r="D760" s="23">
        <v>0</v>
      </c>
      <c r="E760" s="23">
        <v>0</v>
      </c>
      <c r="F760" s="23">
        <v>0</v>
      </c>
      <c r="G760" s="23">
        <f>F760/F757*100</f>
        <v>0</v>
      </c>
      <c r="H760" s="38" t="s">
        <v>93</v>
      </c>
    </row>
    <row r="761" spans="1:8" s="8" customFormat="1" x14ac:dyDescent="0.2">
      <c r="A761" s="415"/>
      <c r="B761" s="462"/>
      <c r="C761" s="4" t="s">
        <v>709</v>
      </c>
      <c r="D761" s="23">
        <v>0</v>
      </c>
      <c r="E761" s="23">
        <v>0</v>
      </c>
      <c r="F761" s="23">
        <v>0</v>
      </c>
      <c r="G761" s="23">
        <f>F761/F757*100</f>
        <v>0</v>
      </c>
      <c r="H761" s="38" t="s">
        <v>93</v>
      </c>
    </row>
    <row r="762" spans="1:8" s="8" customFormat="1" ht="15.75" customHeight="1" x14ac:dyDescent="0.2">
      <c r="A762" s="415" t="s">
        <v>248</v>
      </c>
      <c r="B762" s="462" t="s">
        <v>765</v>
      </c>
      <c r="C762" s="4" t="s">
        <v>705</v>
      </c>
      <c r="D762" s="118">
        <f>D763+D764+D765+D766</f>
        <v>20</v>
      </c>
      <c r="E762" s="118">
        <f>E763+E764+E765+E766</f>
        <v>100</v>
      </c>
      <c r="F762" s="118">
        <f>F763+F764+F765+F766</f>
        <v>8.3000000000000007</v>
      </c>
      <c r="G762" s="23">
        <f>G763+G764+G765+G766</f>
        <v>100</v>
      </c>
      <c r="H762" s="38">
        <f>F762/D762*100-100</f>
        <v>-58.5</v>
      </c>
    </row>
    <row r="763" spans="1:8" s="8" customFormat="1" ht="15.75" customHeight="1" x14ac:dyDescent="0.2">
      <c r="A763" s="415"/>
      <c r="B763" s="462"/>
      <c r="C763" s="4" t="s">
        <v>706</v>
      </c>
      <c r="D763" s="23">
        <v>0</v>
      </c>
      <c r="E763" s="23">
        <v>0</v>
      </c>
      <c r="F763" s="23">
        <v>0</v>
      </c>
      <c r="G763" s="23">
        <f>F763/F762*100</f>
        <v>0</v>
      </c>
      <c r="H763" s="38" t="s">
        <v>93</v>
      </c>
    </row>
    <row r="764" spans="1:8" s="8" customFormat="1" ht="15.75" customHeight="1" x14ac:dyDescent="0.2">
      <c r="A764" s="415"/>
      <c r="B764" s="462"/>
      <c r="C764" s="4" t="s">
        <v>708</v>
      </c>
      <c r="D764" s="23">
        <v>20</v>
      </c>
      <c r="E764" s="37">
        <v>100</v>
      </c>
      <c r="F764" s="23">
        <v>8.3000000000000007</v>
      </c>
      <c r="G764" s="23">
        <f>F764/F762*100</f>
        <v>100</v>
      </c>
      <c r="H764" s="38">
        <f>F764/D764*100-100</f>
        <v>-58.5</v>
      </c>
    </row>
    <row r="765" spans="1:8" s="8" customFormat="1" ht="15.75" customHeight="1" x14ac:dyDescent="0.2">
      <c r="A765" s="415"/>
      <c r="B765" s="462"/>
      <c r="C765" s="4" t="s">
        <v>707</v>
      </c>
      <c r="D765" s="23">
        <v>0</v>
      </c>
      <c r="E765" s="23">
        <v>0</v>
      </c>
      <c r="F765" s="23">
        <v>0</v>
      </c>
      <c r="G765" s="23">
        <f>F765/F762*100</f>
        <v>0</v>
      </c>
      <c r="H765" s="38" t="s">
        <v>93</v>
      </c>
    </row>
    <row r="766" spans="1:8" s="8" customFormat="1" ht="15.75" customHeight="1" x14ac:dyDescent="0.2">
      <c r="A766" s="415"/>
      <c r="B766" s="462"/>
      <c r="C766" s="4" t="s">
        <v>709</v>
      </c>
      <c r="D766" s="23">
        <v>0</v>
      </c>
      <c r="E766" s="23">
        <v>0</v>
      </c>
      <c r="F766" s="23">
        <v>0</v>
      </c>
      <c r="G766" s="23">
        <f>F766/F762*100</f>
        <v>0</v>
      </c>
      <c r="H766" s="38" t="s">
        <v>93</v>
      </c>
    </row>
    <row r="767" spans="1:8" s="8" customFormat="1" ht="15" customHeight="1" x14ac:dyDescent="0.2">
      <c r="A767" s="415" t="s">
        <v>250</v>
      </c>
      <c r="B767" s="462" t="s">
        <v>766</v>
      </c>
      <c r="C767" s="4" t="s">
        <v>705</v>
      </c>
      <c r="D767" s="118">
        <f>D768+D769+D770+D771</f>
        <v>17562</v>
      </c>
      <c r="E767" s="118">
        <f>E768+E769+E770+E771</f>
        <v>100</v>
      </c>
      <c r="F767" s="118">
        <f>F768+F769+F770+F771</f>
        <v>6706.6</v>
      </c>
      <c r="G767" s="23">
        <f>G768+G769+G770+G771</f>
        <v>100</v>
      </c>
      <c r="H767" s="38">
        <f>F767/D767*100-100</f>
        <v>-61.811866530007968</v>
      </c>
    </row>
    <row r="768" spans="1:8" s="8" customFormat="1" ht="15" customHeight="1" x14ac:dyDescent="0.2">
      <c r="A768" s="415"/>
      <c r="B768" s="462"/>
      <c r="C768" s="4" t="s">
        <v>706</v>
      </c>
      <c r="D768" s="23">
        <v>0</v>
      </c>
      <c r="E768" s="23">
        <v>0</v>
      </c>
      <c r="F768" s="23">
        <v>0</v>
      </c>
      <c r="G768" s="23">
        <f>F768/F767*100</f>
        <v>0</v>
      </c>
      <c r="H768" s="38" t="s">
        <v>93</v>
      </c>
    </row>
    <row r="769" spans="1:8" s="8" customFormat="1" ht="15" customHeight="1" x14ac:dyDescent="0.2">
      <c r="A769" s="415"/>
      <c r="B769" s="462"/>
      <c r="C769" s="4" t="s">
        <v>708</v>
      </c>
      <c r="D769" s="23">
        <v>17562</v>
      </c>
      <c r="E769" s="37">
        <v>100</v>
      </c>
      <c r="F769" s="23">
        <v>6706.6</v>
      </c>
      <c r="G769" s="23">
        <f>F769/F767*100</f>
        <v>100</v>
      </c>
      <c r="H769" s="38">
        <f>F769/D769*100-100</f>
        <v>-61.811866530007968</v>
      </c>
    </row>
    <row r="770" spans="1:8" s="8" customFormat="1" ht="15" customHeight="1" x14ac:dyDescent="0.2">
      <c r="A770" s="415"/>
      <c r="B770" s="462"/>
      <c r="C770" s="4" t="s">
        <v>707</v>
      </c>
      <c r="D770" s="23">
        <v>0</v>
      </c>
      <c r="E770" s="23">
        <v>0</v>
      </c>
      <c r="F770" s="23">
        <v>0</v>
      </c>
      <c r="G770" s="23">
        <f>F770/F767*100</f>
        <v>0</v>
      </c>
      <c r="H770" s="38" t="s">
        <v>93</v>
      </c>
    </row>
    <row r="771" spans="1:8" s="8" customFormat="1" x14ac:dyDescent="0.2">
      <c r="A771" s="415"/>
      <c r="B771" s="462"/>
      <c r="C771" s="4" t="s">
        <v>709</v>
      </c>
      <c r="D771" s="23">
        <v>0</v>
      </c>
      <c r="E771" s="23">
        <v>0</v>
      </c>
      <c r="F771" s="23">
        <v>0</v>
      </c>
      <c r="G771" s="23">
        <f>F771/F767*100</f>
        <v>0</v>
      </c>
      <c r="H771" s="38" t="s">
        <v>93</v>
      </c>
    </row>
    <row r="772" spans="1:8" s="8" customFormat="1" ht="15" customHeight="1" x14ac:dyDescent="0.2">
      <c r="A772" s="415" t="s">
        <v>252</v>
      </c>
      <c r="B772" s="462" t="s">
        <v>767</v>
      </c>
      <c r="C772" s="4" t="s">
        <v>705</v>
      </c>
      <c r="D772" s="118">
        <f>D773+D774+D775+D776</f>
        <v>476</v>
      </c>
      <c r="E772" s="118">
        <f>E773+E774+E775+E776</f>
        <v>100</v>
      </c>
      <c r="F772" s="118">
        <f>F773+F774+F775+F776</f>
        <v>115.01</v>
      </c>
      <c r="G772" s="23">
        <f>G773+G774+G775+G776</f>
        <v>100</v>
      </c>
      <c r="H772" s="38">
        <f>F772/D772*100-100</f>
        <v>-75.838235294117652</v>
      </c>
    </row>
    <row r="773" spans="1:8" s="8" customFormat="1" ht="15" customHeight="1" x14ac:dyDescent="0.2">
      <c r="A773" s="415"/>
      <c r="B773" s="462"/>
      <c r="C773" s="4" t="s">
        <v>706</v>
      </c>
      <c r="D773" s="23">
        <v>0</v>
      </c>
      <c r="E773" s="23">
        <v>0</v>
      </c>
      <c r="F773" s="23">
        <v>0</v>
      </c>
      <c r="G773" s="23">
        <f>F773/F772*100</f>
        <v>0</v>
      </c>
      <c r="H773" s="38" t="s">
        <v>93</v>
      </c>
    </row>
    <row r="774" spans="1:8" s="8" customFormat="1" ht="15" customHeight="1" x14ac:dyDescent="0.2">
      <c r="A774" s="415"/>
      <c r="B774" s="462"/>
      <c r="C774" s="4" t="s">
        <v>708</v>
      </c>
      <c r="D774" s="23">
        <v>476</v>
      </c>
      <c r="E774" s="37">
        <v>100</v>
      </c>
      <c r="F774" s="23">
        <v>115.01</v>
      </c>
      <c r="G774" s="23">
        <f>F774/F772*100</f>
        <v>100</v>
      </c>
      <c r="H774" s="38">
        <f>F774/D774*100-100</f>
        <v>-75.838235294117652</v>
      </c>
    </row>
    <row r="775" spans="1:8" s="8" customFormat="1" ht="15" customHeight="1" x14ac:dyDescent="0.2">
      <c r="A775" s="415"/>
      <c r="B775" s="462"/>
      <c r="C775" s="4" t="s">
        <v>707</v>
      </c>
      <c r="D775" s="23">
        <v>0</v>
      </c>
      <c r="E775" s="23">
        <v>0</v>
      </c>
      <c r="F775" s="23">
        <v>0</v>
      </c>
      <c r="G775" s="23">
        <f>F775/F772*100</f>
        <v>0</v>
      </c>
      <c r="H775" s="38" t="s">
        <v>93</v>
      </c>
    </row>
    <row r="776" spans="1:8" s="8" customFormat="1" ht="15" customHeight="1" x14ac:dyDescent="0.2">
      <c r="A776" s="415"/>
      <c r="B776" s="462"/>
      <c r="C776" s="4" t="s">
        <v>709</v>
      </c>
      <c r="D776" s="23">
        <v>0</v>
      </c>
      <c r="E776" s="23">
        <v>0</v>
      </c>
      <c r="F776" s="23">
        <v>0</v>
      </c>
      <c r="G776" s="23">
        <f>F776/F772*100</f>
        <v>0</v>
      </c>
      <c r="H776" s="38" t="s">
        <v>93</v>
      </c>
    </row>
    <row r="777" spans="1:8" s="8" customFormat="1" ht="15" customHeight="1" x14ac:dyDescent="0.2">
      <c r="A777" s="415" t="s">
        <v>254</v>
      </c>
      <c r="B777" s="462" t="s">
        <v>768</v>
      </c>
      <c r="C777" s="4" t="s">
        <v>705</v>
      </c>
      <c r="D777" s="118">
        <f>D778+D779+D780+D781</f>
        <v>223</v>
      </c>
      <c r="E777" s="118">
        <f>E778+E779+E780+E781</f>
        <v>100</v>
      </c>
      <c r="F777" s="118">
        <f>F778+F779+F780+F781</f>
        <v>42.37</v>
      </c>
      <c r="G777" s="23">
        <f>G778+G779+G780+G781</f>
        <v>100</v>
      </c>
      <c r="H777" s="38">
        <f>F777/D777*100-100</f>
        <v>-81</v>
      </c>
    </row>
    <row r="778" spans="1:8" s="8" customFormat="1" ht="15" customHeight="1" x14ac:dyDescent="0.2">
      <c r="A778" s="415"/>
      <c r="B778" s="475"/>
      <c r="C778" s="4" t="s">
        <v>706</v>
      </c>
      <c r="D778" s="37">
        <v>0</v>
      </c>
      <c r="E778" s="37">
        <v>0</v>
      </c>
      <c r="F778" s="37">
        <v>0</v>
      </c>
      <c r="G778" s="23">
        <f>F778/F777*100</f>
        <v>0</v>
      </c>
      <c r="H778" s="38" t="s">
        <v>93</v>
      </c>
    </row>
    <row r="779" spans="1:8" s="8" customFormat="1" ht="15" customHeight="1" x14ac:dyDescent="0.2">
      <c r="A779" s="415"/>
      <c r="B779" s="475"/>
      <c r="C779" s="4" t="s">
        <v>708</v>
      </c>
      <c r="D779" s="37">
        <v>223</v>
      </c>
      <c r="E779" s="37">
        <v>100</v>
      </c>
      <c r="F779" s="37">
        <v>42.37</v>
      </c>
      <c r="G779" s="23">
        <f>F779/F777*100</f>
        <v>100</v>
      </c>
      <c r="H779" s="38">
        <f>F779/D779*100-100</f>
        <v>-81</v>
      </c>
    </row>
    <row r="780" spans="1:8" s="8" customFormat="1" ht="15" customHeight="1" x14ac:dyDescent="0.2">
      <c r="A780" s="415"/>
      <c r="B780" s="475"/>
      <c r="C780" s="4" t="s">
        <v>707</v>
      </c>
      <c r="D780" s="37">
        <v>0</v>
      </c>
      <c r="E780" s="37">
        <v>0</v>
      </c>
      <c r="F780" s="37">
        <v>0</v>
      </c>
      <c r="G780" s="23">
        <f>F780/F777*100</f>
        <v>0</v>
      </c>
      <c r="H780" s="38" t="s">
        <v>93</v>
      </c>
    </row>
    <row r="781" spans="1:8" s="8" customFormat="1" ht="15" customHeight="1" x14ac:dyDescent="0.2">
      <c r="A781" s="415"/>
      <c r="B781" s="475"/>
      <c r="C781" s="4" t="s">
        <v>709</v>
      </c>
      <c r="D781" s="37">
        <v>0</v>
      </c>
      <c r="E781" s="37">
        <v>0</v>
      </c>
      <c r="F781" s="37">
        <v>0</v>
      </c>
      <c r="G781" s="23">
        <f>F781/F777*100</f>
        <v>0</v>
      </c>
      <c r="H781" s="38" t="s">
        <v>93</v>
      </c>
    </row>
    <row r="782" spans="1:8" s="8" customFormat="1" ht="15" customHeight="1" x14ac:dyDescent="0.2">
      <c r="A782" s="460" t="s">
        <v>257</v>
      </c>
      <c r="B782" s="462" t="s">
        <v>769</v>
      </c>
      <c r="C782" s="4" t="s">
        <v>705</v>
      </c>
      <c r="D782" s="118">
        <f>D783+D784+D785+D786</f>
        <v>16432</v>
      </c>
      <c r="E782" s="118">
        <f>E783+E784+E785+E786</f>
        <v>100</v>
      </c>
      <c r="F782" s="118">
        <f>F783+F784+F785+F786</f>
        <v>7707.92</v>
      </c>
      <c r="G782" s="23">
        <f>G783+G784+G785+G786</f>
        <v>100</v>
      </c>
      <c r="H782" s="38">
        <f>F782/D782*100-100</f>
        <v>-53.092015579357351</v>
      </c>
    </row>
    <row r="783" spans="1:8" s="8" customFormat="1" ht="31.5" x14ac:dyDescent="0.2">
      <c r="A783" s="460"/>
      <c r="B783" s="462"/>
      <c r="C783" s="4" t="s">
        <v>706</v>
      </c>
      <c r="D783" s="23">
        <v>0</v>
      </c>
      <c r="E783" s="37">
        <v>0</v>
      </c>
      <c r="F783" s="37">
        <v>0</v>
      </c>
      <c r="G783" s="23">
        <f>F783/F782*100</f>
        <v>0</v>
      </c>
      <c r="H783" s="38" t="s">
        <v>93</v>
      </c>
    </row>
    <row r="784" spans="1:8" s="8" customFormat="1" x14ac:dyDescent="0.2">
      <c r="A784" s="460"/>
      <c r="B784" s="462"/>
      <c r="C784" s="4" t="s">
        <v>708</v>
      </c>
      <c r="D784" s="23">
        <v>16432</v>
      </c>
      <c r="E784" s="37">
        <v>100</v>
      </c>
      <c r="F784" s="23">
        <v>7707.92</v>
      </c>
      <c r="G784" s="23">
        <f>F784/F782*100</f>
        <v>100</v>
      </c>
      <c r="H784" s="38">
        <f>F784/D784*100-100</f>
        <v>-53.092015579357351</v>
      </c>
    </row>
    <row r="785" spans="1:8" s="8" customFormat="1" x14ac:dyDescent="0.2">
      <c r="A785" s="460"/>
      <c r="B785" s="462"/>
      <c r="C785" s="4" t="s">
        <v>707</v>
      </c>
      <c r="D785" s="23">
        <v>0</v>
      </c>
      <c r="E785" s="23">
        <v>0</v>
      </c>
      <c r="F785" s="23">
        <v>0</v>
      </c>
      <c r="G785" s="23">
        <f>F785/F782*100</f>
        <v>0</v>
      </c>
      <c r="H785" s="38" t="s">
        <v>93</v>
      </c>
    </row>
    <row r="786" spans="1:8" s="8" customFormat="1" x14ac:dyDescent="0.2">
      <c r="A786" s="460"/>
      <c r="B786" s="462"/>
      <c r="C786" s="4" t="s">
        <v>709</v>
      </c>
      <c r="D786" s="23">
        <v>0</v>
      </c>
      <c r="E786" s="23">
        <v>0</v>
      </c>
      <c r="F786" s="23">
        <v>0</v>
      </c>
      <c r="G786" s="23">
        <f>F786/F782*100</f>
        <v>0</v>
      </c>
      <c r="H786" s="38" t="s">
        <v>93</v>
      </c>
    </row>
    <row r="787" spans="1:8" s="8" customFormat="1" ht="15" customHeight="1" x14ac:dyDescent="0.2">
      <c r="A787" s="460" t="s">
        <v>259</v>
      </c>
      <c r="B787" s="462" t="s">
        <v>770</v>
      </c>
      <c r="C787" s="4" t="s">
        <v>705</v>
      </c>
      <c r="D787" s="118">
        <f>D788+D789+D790+D791</f>
        <v>235</v>
      </c>
      <c r="E787" s="118">
        <f>E788+E789+E790+E791</f>
        <v>100</v>
      </c>
      <c r="F787" s="118">
        <f>F788+F789+F790+F791</f>
        <v>101.51</v>
      </c>
      <c r="G787" s="23">
        <f>G788+G789+G790+G791</f>
        <v>100</v>
      </c>
      <c r="H787" s="38">
        <f>F787/D787*100-100</f>
        <v>-56.804255319148936</v>
      </c>
    </row>
    <row r="788" spans="1:8" s="8" customFormat="1" ht="33.75" customHeight="1" x14ac:dyDescent="0.2">
      <c r="A788" s="460"/>
      <c r="B788" s="462"/>
      <c r="C788" s="4" t="s">
        <v>706</v>
      </c>
      <c r="D788" s="23">
        <v>0</v>
      </c>
      <c r="E788" s="23">
        <v>0</v>
      </c>
      <c r="F788" s="23">
        <v>0</v>
      </c>
      <c r="G788" s="23">
        <v>0</v>
      </c>
      <c r="H788" s="38" t="s">
        <v>93</v>
      </c>
    </row>
    <row r="789" spans="1:8" s="8" customFormat="1" ht="24" customHeight="1" x14ac:dyDescent="0.2">
      <c r="A789" s="460"/>
      <c r="B789" s="462"/>
      <c r="C789" s="4" t="s">
        <v>708</v>
      </c>
      <c r="D789" s="23">
        <v>235</v>
      </c>
      <c r="E789" s="37">
        <v>100</v>
      </c>
      <c r="F789" s="23">
        <v>101.51</v>
      </c>
      <c r="G789" s="23">
        <f>F789/F787*100</f>
        <v>100</v>
      </c>
      <c r="H789" s="38">
        <f>F789/D789*100-100</f>
        <v>-56.804255319148936</v>
      </c>
    </row>
    <row r="790" spans="1:8" s="8" customFormat="1" ht="21" customHeight="1" x14ac:dyDescent="0.2">
      <c r="A790" s="460"/>
      <c r="B790" s="462"/>
      <c r="C790" s="4" t="s">
        <v>707</v>
      </c>
      <c r="D790" s="23">
        <v>0</v>
      </c>
      <c r="E790" s="23">
        <v>0</v>
      </c>
      <c r="F790" s="23">
        <v>0</v>
      </c>
      <c r="G790" s="23">
        <f>F790/F787*100</f>
        <v>0</v>
      </c>
      <c r="H790" s="38" t="s">
        <v>93</v>
      </c>
    </row>
    <row r="791" spans="1:8" s="8" customFormat="1" ht="38.25" customHeight="1" x14ac:dyDescent="0.2">
      <c r="A791" s="460"/>
      <c r="B791" s="462"/>
      <c r="C791" s="4" t="s">
        <v>709</v>
      </c>
      <c r="D791" s="23">
        <v>0</v>
      </c>
      <c r="E791" s="23">
        <v>0</v>
      </c>
      <c r="F791" s="23">
        <v>0</v>
      </c>
      <c r="G791" s="23">
        <f>F791/F787*100</f>
        <v>0</v>
      </c>
      <c r="H791" s="38" t="s">
        <v>93</v>
      </c>
    </row>
    <row r="792" spans="1:8" s="8" customFormat="1" ht="15" customHeight="1" x14ac:dyDescent="0.2">
      <c r="A792" s="415" t="s">
        <v>261</v>
      </c>
      <c r="B792" s="475" t="s">
        <v>771</v>
      </c>
      <c r="C792" s="4" t="s">
        <v>705</v>
      </c>
      <c r="D792" s="118">
        <f>D793+D794+D795+D796</f>
        <v>598</v>
      </c>
      <c r="E792" s="118">
        <f>E793+E794+E795+E796</f>
        <v>100</v>
      </c>
      <c r="F792" s="118">
        <f>F793+F794+F795+F796</f>
        <v>290.73</v>
      </c>
      <c r="G792" s="23">
        <f>G793+G794+G795+G796</f>
        <v>100</v>
      </c>
      <c r="H792" s="38">
        <f>F792/D792*100-100</f>
        <v>-51.382943143812703</v>
      </c>
    </row>
    <row r="793" spans="1:8" s="8" customFormat="1" ht="31.5" x14ac:dyDescent="0.2">
      <c r="A793" s="415"/>
      <c r="B793" s="462"/>
      <c r="C793" s="4" t="s">
        <v>706</v>
      </c>
      <c r="D793" s="23">
        <v>0</v>
      </c>
      <c r="E793" s="23">
        <v>0</v>
      </c>
      <c r="F793" s="23">
        <v>0</v>
      </c>
      <c r="G793" s="23">
        <f>F793/F792*100</f>
        <v>0</v>
      </c>
      <c r="H793" s="38" t="s">
        <v>93</v>
      </c>
    </row>
    <row r="794" spans="1:8" s="8" customFormat="1" x14ac:dyDescent="0.2">
      <c r="A794" s="415"/>
      <c r="B794" s="462"/>
      <c r="C794" s="4" t="s">
        <v>708</v>
      </c>
      <c r="D794" s="23">
        <v>598</v>
      </c>
      <c r="E794" s="37">
        <v>100</v>
      </c>
      <c r="F794" s="37">
        <v>290.73</v>
      </c>
      <c r="G794" s="23">
        <f>F794/F792*100</f>
        <v>100</v>
      </c>
      <c r="H794" s="38">
        <f>F794/D794*100-100</f>
        <v>-51.382943143812703</v>
      </c>
    </row>
    <row r="795" spans="1:8" s="8" customFormat="1" x14ac:dyDescent="0.2">
      <c r="A795" s="415"/>
      <c r="B795" s="462"/>
      <c r="C795" s="4" t="s">
        <v>707</v>
      </c>
      <c r="D795" s="23">
        <v>0</v>
      </c>
      <c r="E795" s="23">
        <v>0</v>
      </c>
      <c r="F795" s="23">
        <v>0</v>
      </c>
      <c r="G795" s="23">
        <f>F795/F792*100</f>
        <v>0</v>
      </c>
      <c r="H795" s="38" t="s">
        <v>93</v>
      </c>
    </row>
    <row r="796" spans="1:8" s="8" customFormat="1" x14ac:dyDescent="0.2">
      <c r="A796" s="415"/>
      <c r="B796" s="462"/>
      <c r="C796" s="4" t="s">
        <v>709</v>
      </c>
      <c r="D796" s="23">
        <v>0</v>
      </c>
      <c r="E796" s="23">
        <v>0</v>
      </c>
      <c r="F796" s="23">
        <v>0</v>
      </c>
      <c r="G796" s="23">
        <f>F796/F792*100</f>
        <v>0</v>
      </c>
      <c r="H796" s="38" t="s">
        <v>93</v>
      </c>
    </row>
    <row r="797" spans="1:8" s="8" customFormat="1" ht="15" customHeight="1" x14ac:dyDescent="0.2">
      <c r="A797" s="415" t="s">
        <v>264</v>
      </c>
      <c r="B797" s="462" t="s">
        <v>772</v>
      </c>
      <c r="C797" s="4" t="s">
        <v>705</v>
      </c>
      <c r="D797" s="118">
        <f>D798+D799+D800+D801</f>
        <v>2991</v>
      </c>
      <c r="E797" s="118">
        <f>E798+E799+E800+E801</f>
        <v>100</v>
      </c>
      <c r="F797" s="118">
        <f>F798+F799+F800+F801</f>
        <v>1376.92</v>
      </c>
      <c r="G797" s="23">
        <f>G798+G799+G800+G801</f>
        <v>100</v>
      </c>
      <c r="H797" s="38">
        <f>F797/D797*100-100</f>
        <v>-53.964560347709792</v>
      </c>
    </row>
    <row r="798" spans="1:8" s="8" customFormat="1" ht="31.5" x14ac:dyDescent="0.2">
      <c r="A798" s="415"/>
      <c r="B798" s="462"/>
      <c r="C798" s="4" t="s">
        <v>706</v>
      </c>
      <c r="D798" s="23">
        <v>0</v>
      </c>
      <c r="E798" s="23">
        <v>0</v>
      </c>
      <c r="F798" s="23">
        <v>0</v>
      </c>
      <c r="G798" s="23">
        <f>F798/F797*100</f>
        <v>0</v>
      </c>
      <c r="H798" s="38" t="s">
        <v>93</v>
      </c>
    </row>
    <row r="799" spans="1:8" s="8" customFormat="1" x14ac:dyDescent="0.2">
      <c r="A799" s="415"/>
      <c r="B799" s="462"/>
      <c r="C799" s="4" t="s">
        <v>708</v>
      </c>
      <c r="D799" s="23">
        <v>2991</v>
      </c>
      <c r="E799" s="37">
        <v>100</v>
      </c>
      <c r="F799" s="37">
        <v>1376.92</v>
      </c>
      <c r="G799" s="23">
        <f>F799/F797*100</f>
        <v>100</v>
      </c>
      <c r="H799" s="38">
        <f>F799/D799*100-100</f>
        <v>-53.964560347709792</v>
      </c>
    </row>
    <row r="800" spans="1:8" s="8" customFormat="1" x14ac:dyDescent="0.2">
      <c r="A800" s="415"/>
      <c r="B800" s="462"/>
      <c r="C800" s="4" t="s">
        <v>707</v>
      </c>
      <c r="D800" s="23">
        <v>0</v>
      </c>
      <c r="E800" s="23">
        <v>0</v>
      </c>
      <c r="F800" s="23">
        <v>0</v>
      </c>
      <c r="G800" s="23">
        <f>F800/F797*100</f>
        <v>0</v>
      </c>
      <c r="H800" s="38" t="s">
        <v>93</v>
      </c>
    </row>
    <row r="801" spans="1:9" s="8" customFormat="1" x14ac:dyDescent="0.2">
      <c r="A801" s="415"/>
      <c r="B801" s="462"/>
      <c r="C801" s="4" t="s">
        <v>709</v>
      </c>
      <c r="D801" s="23">
        <v>0</v>
      </c>
      <c r="E801" s="23">
        <v>0</v>
      </c>
      <c r="F801" s="23">
        <v>0</v>
      </c>
      <c r="G801" s="23">
        <f>F801/F797*100</f>
        <v>0</v>
      </c>
      <c r="H801" s="38" t="s">
        <v>93</v>
      </c>
    </row>
    <row r="802" spans="1:9" s="8" customFormat="1" ht="15" customHeight="1" x14ac:dyDescent="0.2">
      <c r="A802" s="415" t="s">
        <v>266</v>
      </c>
      <c r="B802" s="462" t="s">
        <v>773</v>
      </c>
      <c r="C802" s="4" t="s">
        <v>705</v>
      </c>
      <c r="D802" s="118">
        <f>D803+D804+D805+D806</f>
        <v>2394</v>
      </c>
      <c r="E802" s="118">
        <f>E803+E804+E805+E806</f>
        <v>100</v>
      </c>
      <c r="F802" s="118">
        <f>F803+F804+F805+F806</f>
        <v>1042.3</v>
      </c>
      <c r="G802" s="23">
        <f>G803+G804+G805+G806</f>
        <v>100</v>
      </c>
      <c r="H802" s="38">
        <f>F802/D802*100-100</f>
        <v>-56.461988304093566</v>
      </c>
    </row>
    <row r="803" spans="1:9" s="8" customFormat="1" ht="37.5" customHeight="1" x14ac:dyDescent="0.2">
      <c r="A803" s="415"/>
      <c r="B803" s="462"/>
      <c r="C803" s="4" t="s">
        <v>706</v>
      </c>
      <c r="D803" s="23">
        <v>0</v>
      </c>
      <c r="E803" s="23">
        <v>0</v>
      </c>
      <c r="F803" s="23">
        <v>0</v>
      </c>
      <c r="G803" s="23">
        <f>F803/F802*100</f>
        <v>0</v>
      </c>
      <c r="H803" s="38" t="s">
        <v>93</v>
      </c>
    </row>
    <row r="804" spans="1:9" s="8" customFormat="1" x14ac:dyDescent="0.2">
      <c r="A804" s="415"/>
      <c r="B804" s="462"/>
      <c r="C804" s="4" t="s">
        <v>708</v>
      </c>
      <c r="D804" s="23">
        <v>0</v>
      </c>
      <c r="E804" s="23">
        <v>0</v>
      </c>
      <c r="F804" s="23">
        <v>0</v>
      </c>
      <c r="G804" s="23">
        <f>F804/F802*100</f>
        <v>0</v>
      </c>
      <c r="H804" s="38" t="s">
        <v>93</v>
      </c>
    </row>
    <row r="805" spans="1:9" s="8" customFormat="1" ht="21.75" customHeight="1" x14ac:dyDescent="0.2">
      <c r="A805" s="415"/>
      <c r="B805" s="462"/>
      <c r="C805" s="4" t="s">
        <v>707</v>
      </c>
      <c r="D805" s="23">
        <v>2394</v>
      </c>
      <c r="E805" s="37">
        <v>100</v>
      </c>
      <c r="F805" s="37">
        <v>1042.3</v>
      </c>
      <c r="G805" s="23">
        <f>F805/F802*100</f>
        <v>100</v>
      </c>
      <c r="H805" s="38">
        <f>F805/D805*100-100</f>
        <v>-56.461988304093566</v>
      </c>
    </row>
    <row r="806" spans="1:9" s="8" customFormat="1" ht="20.25" customHeight="1" x14ac:dyDescent="0.2">
      <c r="A806" s="415"/>
      <c r="B806" s="462"/>
      <c r="C806" s="4" t="s">
        <v>709</v>
      </c>
      <c r="D806" s="23">
        <v>0</v>
      </c>
      <c r="E806" s="23">
        <v>0</v>
      </c>
      <c r="F806" s="23">
        <v>0</v>
      </c>
      <c r="G806" s="23">
        <f>F806/F802*100</f>
        <v>0</v>
      </c>
      <c r="H806" s="38" t="s">
        <v>93</v>
      </c>
    </row>
    <row r="807" spans="1:9" s="8" customFormat="1" ht="18.75" customHeight="1" x14ac:dyDescent="0.2">
      <c r="A807" s="460" t="s">
        <v>268</v>
      </c>
      <c r="B807" s="462" t="s">
        <v>272</v>
      </c>
      <c r="C807" s="4" t="s">
        <v>705</v>
      </c>
      <c r="D807" s="118">
        <f>D808+D809+D810+D811</f>
        <v>25404</v>
      </c>
      <c r="E807" s="118">
        <f>E808+E809+E810+E811</f>
        <v>100</v>
      </c>
      <c r="F807" s="118">
        <f>F808+F809+F810+F811</f>
        <v>14273.78</v>
      </c>
      <c r="G807" s="23">
        <f>G808+G809+G810+G811</f>
        <v>100</v>
      </c>
      <c r="H807" s="38">
        <f>F807/D807*100-100</f>
        <v>-43.812864115887265</v>
      </c>
    </row>
    <row r="808" spans="1:9" s="8" customFormat="1" ht="31.5" x14ac:dyDescent="0.2">
      <c r="A808" s="460"/>
      <c r="B808" s="462"/>
      <c r="C808" s="4" t="s">
        <v>706</v>
      </c>
      <c r="D808" s="23">
        <v>0</v>
      </c>
      <c r="E808" s="23">
        <v>0</v>
      </c>
      <c r="F808" s="23">
        <v>0</v>
      </c>
      <c r="G808" s="23">
        <f>F808/F807*100</f>
        <v>0</v>
      </c>
      <c r="H808" s="38" t="s">
        <v>93</v>
      </c>
    </row>
    <row r="809" spans="1:9" s="8" customFormat="1" ht="22.5" customHeight="1" x14ac:dyDescent="0.2">
      <c r="A809" s="460"/>
      <c r="B809" s="462"/>
      <c r="C809" s="4" t="s">
        <v>708</v>
      </c>
      <c r="D809" s="23">
        <v>0</v>
      </c>
      <c r="E809" s="23">
        <v>0</v>
      </c>
      <c r="F809" s="23">
        <v>0</v>
      </c>
      <c r="G809" s="23">
        <f>F809/F807*100</f>
        <v>0</v>
      </c>
      <c r="H809" s="38" t="s">
        <v>93</v>
      </c>
    </row>
    <row r="810" spans="1:9" s="8" customFormat="1" x14ac:dyDescent="0.2">
      <c r="A810" s="460"/>
      <c r="B810" s="462"/>
      <c r="C810" s="4" t="s">
        <v>707</v>
      </c>
      <c r="D810" s="23">
        <v>25404</v>
      </c>
      <c r="E810" s="37">
        <v>100</v>
      </c>
      <c r="F810" s="23">
        <v>14273.78</v>
      </c>
      <c r="G810" s="23">
        <f>F810/F807*100</f>
        <v>100</v>
      </c>
      <c r="H810" s="38">
        <f t="shared" ref="H810:H874" si="41">F810/D810*100-100</f>
        <v>-43.812864115887265</v>
      </c>
    </row>
    <row r="811" spans="1:9" s="8" customFormat="1" x14ac:dyDescent="0.2">
      <c r="A811" s="460"/>
      <c r="B811" s="462"/>
      <c r="C811" s="4" t="s">
        <v>709</v>
      </c>
      <c r="D811" s="23">
        <v>0</v>
      </c>
      <c r="E811" s="23">
        <v>0</v>
      </c>
      <c r="F811" s="23">
        <v>0</v>
      </c>
      <c r="G811" s="23">
        <f>F811/F807*100</f>
        <v>0</v>
      </c>
      <c r="H811" s="38" t="s">
        <v>93</v>
      </c>
    </row>
    <row r="812" spans="1:9" s="8" customFormat="1" ht="15" customHeight="1" x14ac:dyDescent="0.2">
      <c r="A812" s="460" t="s">
        <v>270</v>
      </c>
      <c r="B812" s="462" t="s">
        <v>774</v>
      </c>
      <c r="C812" s="4" t="s">
        <v>705</v>
      </c>
      <c r="D812" s="118">
        <f>D813+D814+D815+D816</f>
        <v>52870</v>
      </c>
      <c r="E812" s="118">
        <f>E813+E814+E815+E816</f>
        <v>100</v>
      </c>
      <c r="F812" s="118">
        <f>F813+F814+F815+F816</f>
        <v>23235.69</v>
      </c>
      <c r="G812" s="23">
        <f>G813+G814+G815+G816</f>
        <v>100</v>
      </c>
      <c r="H812" s="38">
        <f t="shared" si="41"/>
        <v>-56.051276716474376</v>
      </c>
    </row>
    <row r="813" spans="1:9" s="8" customFormat="1" ht="31.5" x14ac:dyDescent="0.2">
      <c r="A813" s="460"/>
      <c r="B813" s="462"/>
      <c r="C813" s="4" t="s">
        <v>706</v>
      </c>
      <c r="D813" s="23">
        <v>0</v>
      </c>
      <c r="E813" s="23">
        <v>0</v>
      </c>
      <c r="F813" s="23">
        <v>0</v>
      </c>
      <c r="G813" s="23">
        <f>F813/F812*100</f>
        <v>0</v>
      </c>
      <c r="H813" s="38" t="s">
        <v>93</v>
      </c>
    </row>
    <row r="814" spans="1:9" s="8" customFormat="1" x14ac:dyDescent="0.2">
      <c r="A814" s="460"/>
      <c r="B814" s="462"/>
      <c r="C814" s="4" t="s">
        <v>708</v>
      </c>
      <c r="D814" s="23">
        <v>34293</v>
      </c>
      <c r="E814" s="37">
        <v>64.862871193493476</v>
      </c>
      <c r="F814" s="37">
        <v>16484.25</v>
      </c>
      <c r="G814" s="23">
        <f>F814/F812*100</f>
        <v>70.943664681358726</v>
      </c>
      <c r="H814" s="38">
        <f t="shared" si="41"/>
        <v>-51.931152130172336</v>
      </c>
      <c r="I814" s="302"/>
    </row>
    <row r="815" spans="1:9" s="8" customFormat="1" x14ac:dyDescent="0.2">
      <c r="A815" s="460"/>
      <c r="B815" s="462"/>
      <c r="C815" s="4" t="s">
        <v>707</v>
      </c>
      <c r="D815" s="23">
        <v>18577</v>
      </c>
      <c r="E815" s="37">
        <v>35.137128806506524</v>
      </c>
      <c r="F815" s="37">
        <v>6751.44</v>
      </c>
      <c r="G815" s="23">
        <f>F815/F812*100</f>
        <v>29.056335318641281</v>
      </c>
      <c r="H815" s="38">
        <f t="shared" si="41"/>
        <v>-63.656995209129569</v>
      </c>
      <c r="I815" s="302"/>
    </row>
    <row r="816" spans="1:9" s="8" customFormat="1" x14ac:dyDescent="0.2">
      <c r="A816" s="460"/>
      <c r="B816" s="462"/>
      <c r="C816" s="4" t="s">
        <v>709</v>
      </c>
      <c r="D816" s="23">
        <v>0</v>
      </c>
      <c r="E816" s="23">
        <v>0</v>
      </c>
      <c r="F816" s="23">
        <v>0</v>
      </c>
      <c r="G816" s="23">
        <f>F816/F812*100</f>
        <v>0</v>
      </c>
      <c r="H816" s="38" t="s">
        <v>93</v>
      </c>
    </row>
    <row r="817" spans="1:8" s="8" customFormat="1" ht="21.75" customHeight="1" x14ac:dyDescent="0.2">
      <c r="A817" s="460" t="s">
        <v>271</v>
      </c>
      <c r="B817" s="462" t="s">
        <v>775</v>
      </c>
      <c r="C817" s="4" t="s">
        <v>705</v>
      </c>
      <c r="D817" s="118">
        <f>D818+D819+D820+D821</f>
        <v>28713</v>
      </c>
      <c r="E817" s="118">
        <f>E818+E819+E820+E821</f>
        <v>100</v>
      </c>
      <c r="F817" s="118">
        <f>F818+F819+F820+F821</f>
        <v>8001.48</v>
      </c>
      <c r="G817" s="23">
        <f>G818+G819+G820+G821</f>
        <v>100</v>
      </c>
      <c r="H817" s="38">
        <f t="shared" si="41"/>
        <v>-72.132901473200292</v>
      </c>
    </row>
    <row r="818" spans="1:8" s="8" customFormat="1" ht="35.25" customHeight="1" x14ac:dyDescent="0.2">
      <c r="A818" s="460"/>
      <c r="B818" s="462"/>
      <c r="C818" s="4" t="s">
        <v>706</v>
      </c>
      <c r="D818" s="23">
        <v>0</v>
      </c>
      <c r="E818" s="23">
        <v>0</v>
      </c>
      <c r="F818" s="23">
        <v>0</v>
      </c>
      <c r="G818" s="23">
        <f>F818/F817*100</f>
        <v>0</v>
      </c>
      <c r="H818" s="38" t="s">
        <v>93</v>
      </c>
    </row>
    <row r="819" spans="1:8" s="8" customFormat="1" ht="24" customHeight="1" x14ac:dyDescent="0.2">
      <c r="A819" s="460"/>
      <c r="B819" s="462"/>
      <c r="C819" s="4" t="s">
        <v>708</v>
      </c>
      <c r="D819" s="23">
        <v>28713</v>
      </c>
      <c r="E819" s="37">
        <v>100</v>
      </c>
      <c r="F819" s="23">
        <v>8001.48</v>
      </c>
      <c r="G819" s="23">
        <f>F819/F817*100</f>
        <v>100</v>
      </c>
      <c r="H819" s="38">
        <f t="shared" si="41"/>
        <v>-72.132901473200292</v>
      </c>
    </row>
    <row r="820" spans="1:8" s="8" customFormat="1" ht="19.5" customHeight="1" x14ac:dyDescent="0.2">
      <c r="A820" s="460"/>
      <c r="B820" s="462"/>
      <c r="C820" s="4" t="s">
        <v>707</v>
      </c>
      <c r="D820" s="23">
        <v>0</v>
      </c>
      <c r="E820" s="23">
        <v>0</v>
      </c>
      <c r="F820" s="23">
        <v>0</v>
      </c>
      <c r="G820" s="23">
        <v>0</v>
      </c>
      <c r="H820" s="38" t="s">
        <v>93</v>
      </c>
    </row>
    <row r="821" spans="1:8" s="8" customFormat="1" ht="15" customHeight="1" x14ac:dyDescent="0.2">
      <c r="A821" s="460"/>
      <c r="B821" s="462"/>
      <c r="C821" s="4" t="s">
        <v>709</v>
      </c>
      <c r="D821" s="23">
        <v>0</v>
      </c>
      <c r="E821" s="23">
        <v>0</v>
      </c>
      <c r="F821" s="23">
        <v>0</v>
      </c>
      <c r="G821" s="23">
        <v>0</v>
      </c>
      <c r="H821" s="38" t="s">
        <v>93</v>
      </c>
    </row>
    <row r="822" spans="1:8" s="8" customFormat="1" ht="15" customHeight="1" x14ac:dyDescent="0.2">
      <c r="A822" s="460" t="s">
        <v>274</v>
      </c>
      <c r="B822" s="462" t="s">
        <v>776</v>
      </c>
      <c r="C822" s="4" t="s">
        <v>705</v>
      </c>
      <c r="D822" s="118">
        <f>D823+D824+D825+D826</f>
        <v>6150</v>
      </c>
      <c r="E822" s="118">
        <f>E823+E824+E825+E826</f>
        <v>100</v>
      </c>
      <c r="F822" s="118">
        <f>F823+F824+F825+F826</f>
        <v>2563.33</v>
      </c>
      <c r="G822" s="23">
        <f>G823+G824+G825+G826</f>
        <v>100</v>
      </c>
      <c r="H822" s="38">
        <f t="shared" si="41"/>
        <v>-58.319837398373984</v>
      </c>
    </row>
    <row r="823" spans="1:8" s="8" customFormat="1" ht="31.5" x14ac:dyDescent="0.2">
      <c r="A823" s="460"/>
      <c r="B823" s="462"/>
      <c r="C823" s="4" t="s">
        <v>706</v>
      </c>
      <c r="D823" s="23">
        <v>0</v>
      </c>
      <c r="E823" s="23">
        <v>0</v>
      </c>
      <c r="F823" s="23">
        <v>0</v>
      </c>
      <c r="G823" s="23">
        <f>F823/F822*100</f>
        <v>0</v>
      </c>
      <c r="H823" s="38" t="s">
        <v>93</v>
      </c>
    </row>
    <row r="824" spans="1:8" s="8" customFormat="1" x14ac:dyDescent="0.2">
      <c r="A824" s="460"/>
      <c r="B824" s="462"/>
      <c r="C824" s="4" t="s">
        <v>708</v>
      </c>
      <c r="D824" s="23">
        <v>6150</v>
      </c>
      <c r="E824" s="37">
        <v>100</v>
      </c>
      <c r="F824" s="23">
        <v>2563.33</v>
      </c>
      <c r="G824" s="23">
        <f>F824/F822*100</f>
        <v>100</v>
      </c>
      <c r="H824" s="38">
        <f t="shared" si="41"/>
        <v>-58.319837398373984</v>
      </c>
    </row>
    <row r="825" spans="1:8" s="8" customFormat="1" ht="18.75" customHeight="1" x14ac:dyDescent="0.2">
      <c r="A825" s="460"/>
      <c r="B825" s="462"/>
      <c r="C825" s="4" t="s">
        <v>707</v>
      </c>
      <c r="D825" s="23">
        <v>0</v>
      </c>
      <c r="E825" s="23">
        <v>0</v>
      </c>
      <c r="F825" s="23">
        <v>0</v>
      </c>
      <c r="G825" s="23">
        <f>F825/F822*100</f>
        <v>0</v>
      </c>
      <c r="H825" s="38" t="s">
        <v>93</v>
      </c>
    </row>
    <row r="826" spans="1:8" s="8" customFormat="1" ht="33" customHeight="1" x14ac:dyDescent="0.2">
      <c r="A826" s="460"/>
      <c r="B826" s="462"/>
      <c r="C826" s="4" t="s">
        <v>709</v>
      </c>
      <c r="D826" s="23">
        <v>0</v>
      </c>
      <c r="E826" s="23">
        <v>0</v>
      </c>
      <c r="F826" s="23">
        <v>0</v>
      </c>
      <c r="G826" s="23">
        <f>F826/F822*100</f>
        <v>0</v>
      </c>
      <c r="H826" s="38" t="s">
        <v>93</v>
      </c>
    </row>
    <row r="827" spans="1:8" s="8" customFormat="1" ht="15" customHeight="1" x14ac:dyDescent="0.2">
      <c r="A827" s="460" t="s">
        <v>277</v>
      </c>
      <c r="B827" s="462" t="s">
        <v>776</v>
      </c>
      <c r="C827" s="4" t="s">
        <v>705</v>
      </c>
      <c r="D827" s="118">
        <f>D828+D829+D830+D831</f>
        <v>4800</v>
      </c>
      <c r="E827" s="118">
        <f>E828+E829+E830+E831</f>
        <v>100</v>
      </c>
      <c r="F827" s="118">
        <f>F828+F829+F830+F831</f>
        <v>1332.3000000000002</v>
      </c>
      <c r="G827" s="23">
        <f>G828+G829+G830+G831</f>
        <v>100</v>
      </c>
      <c r="H827" s="38">
        <f t="shared" si="41"/>
        <v>-72.243749999999991</v>
      </c>
    </row>
    <row r="828" spans="1:8" s="8" customFormat="1" ht="33" customHeight="1" x14ac:dyDescent="0.2">
      <c r="A828" s="460"/>
      <c r="B828" s="462"/>
      <c r="C828" s="4" t="s">
        <v>706</v>
      </c>
      <c r="D828" s="23">
        <v>4800</v>
      </c>
      <c r="E828" s="37">
        <v>100</v>
      </c>
      <c r="F828" s="37">
        <v>1332.3000000000002</v>
      </c>
      <c r="G828" s="23">
        <f>F828/F827*100</f>
        <v>100</v>
      </c>
      <c r="H828" s="38">
        <f t="shared" si="41"/>
        <v>-72.243749999999991</v>
      </c>
    </row>
    <row r="829" spans="1:8" s="8" customFormat="1" ht="25.5" customHeight="1" x14ac:dyDescent="0.2">
      <c r="A829" s="460"/>
      <c r="B829" s="462"/>
      <c r="C829" s="4" t="s">
        <v>708</v>
      </c>
      <c r="D829" s="23">
        <v>0</v>
      </c>
      <c r="E829" s="23">
        <v>0</v>
      </c>
      <c r="F829" s="23">
        <v>0</v>
      </c>
      <c r="G829" s="23">
        <v>0</v>
      </c>
      <c r="H829" s="38" t="s">
        <v>93</v>
      </c>
    </row>
    <row r="830" spans="1:8" s="8" customFormat="1" ht="24" customHeight="1" x14ac:dyDescent="0.2">
      <c r="A830" s="460"/>
      <c r="B830" s="462"/>
      <c r="C830" s="4" t="s">
        <v>707</v>
      </c>
      <c r="D830" s="23">
        <v>0</v>
      </c>
      <c r="E830" s="23">
        <v>0</v>
      </c>
      <c r="F830" s="23">
        <v>0</v>
      </c>
      <c r="G830" s="23">
        <v>0</v>
      </c>
      <c r="H830" s="38" t="s">
        <v>93</v>
      </c>
    </row>
    <row r="831" spans="1:8" s="8" customFormat="1" x14ac:dyDescent="0.2">
      <c r="A831" s="460"/>
      <c r="B831" s="462"/>
      <c r="C831" s="4" t="s">
        <v>709</v>
      </c>
      <c r="D831" s="23">
        <v>0</v>
      </c>
      <c r="E831" s="23">
        <v>0</v>
      </c>
      <c r="F831" s="23">
        <v>0</v>
      </c>
      <c r="G831" s="23">
        <v>0</v>
      </c>
      <c r="H831" s="38" t="s">
        <v>93</v>
      </c>
    </row>
    <row r="832" spans="1:8" s="8" customFormat="1" ht="15" customHeight="1" x14ac:dyDescent="0.2">
      <c r="A832" s="460" t="s">
        <v>278</v>
      </c>
      <c r="B832" s="462" t="s">
        <v>777</v>
      </c>
      <c r="C832" s="4" t="s">
        <v>705</v>
      </c>
      <c r="D832" s="118">
        <f>D833+D834+D835+D836</f>
        <v>10842</v>
      </c>
      <c r="E832" s="118">
        <f>E833+E834+E835+E836</f>
        <v>100</v>
      </c>
      <c r="F832" s="118">
        <f>F833+F834+F835+F836</f>
        <v>5305.59</v>
      </c>
      <c r="G832" s="23">
        <f>G833+G834+G835+G836</f>
        <v>100</v>
      </c>
      <c r="H832" s="38">
        <f t="shared" si="41"/>
        <v>-51.064471499723297</v>
      </c>
    </row>
    <row r="833" spans="1:8" s="8" customFormat="1" ht="31.5" x14ac:dyDescent="0.2">
      <c r="A833" s="460"/>
      <c r="B833" s="475"/>
      <c r="C833" s="4" t="s">
        <v>706</v>
      </c>
      <c r="D833" s="23">
        <v>10842</v>
      </c>
      <c r="E833" s="37">
        <v>100</v>
      </c>
      <c r="F833" s="37">
        <v>5305.59</v>
      </c>
      <c r="G833" s="23">
        <f>F833/F832*100</f>
        <v>100</v>
      </c>
      <c r="H833" s="38">
        <f t="shared" si="41"/>
        <v>-51.064471499723297</v>
      </c>
    </row>
    <row r="834" spans="1:8" s="8" customFormat="1" x14ac:dyDescent="0.2">
      <c r="A834" s="460"/>
      <c r="B834" s="475"/>
      <c r="C834" s="4" t="s">
        <v>708</v>
      </c>
      <c r="D834" s="23">
        <v>0</v>
      </c>
      <c r="E834" s="23">
        <v>0</v>
      </c>
      <c r="F834" s="23">
        <v>0</v>
      </c>
      <c r="G834" s="23">
        <v>0</v>
      </c>
      <c r="H834" s="38" t="s">
        <v>93</v>
      </c>
    </row>
    <row r="835" spans="1:8" s="8" customFormat="1" x14ac:dyDescent="0.2">
      <c r="A835" s="460"/>
      <c r="B835" s="475"/>
      <c r="C835" s="4" t="s">
        <v>707</v>
      </c>
      <c r="D835" s="23">
        <v>0</v>
      </c>
      <c r="E835" s="23">
        <v>0</v>
      </c>
      <c r="F835" s="23">
        <v>0</v>
      </c>
      <c r="G835" s="23">
        <v>0</v>
      </c>
      <c r="H835" s="38" t="s">
        <v>93</v>
      </c>
    </row>
    <row r="836" spans="1:8" s="8" customFormat="1" x14ac:dyDescent="0.2">
      <c r="A836" s="460"/>
      <c r="B836" s="475"/>
      <c r="C836" s="4" t="s">
        <v>709</v>
      </c>
      <c r="D836" s="23">
        <v>0</v>
      </c>
      <c r="E836" s="23">
        <v>0</v>
      </c>
      <c r="F836" s="23">
        <v>0</v>
      </c>
      <c r="G836" s="23">
        <v>0</v>
      </c>
      <c r="H836" s="38" t="s">
        <v>93</v>
      </c>
    </row>
    <row r="837" spans="1:8" s="8" customFormat="1" ht="15" customHeight="1" x14ac:dyDescent="0.2">
      <c r="A837" s="460" t="s">
        <v>280</v>
      </c>
      <c r="B837" s="462" t="s">
        <v>778</v>
      </c>
      <c r="C837" s="4" t="s">
        <v>705</v>
      </c>
      <c r="D837" s="118">
        <f>D838+D839+D840+D841</f>
        <v>5950</v>
      </c>
      <c r="E837" s="118">
        <f>E838+E839+E840+E841</f>
        <v>100</v>
      </c>
      <c r="F837" s="118">
        <f>F838+F839+F840+F841</f>
        <v>2813</v>
      </c>
      <c r="G837" s="23">
        <f>G838+G839+G840+G841</f>
        <v>100</v>
      </c>
      <c r="H837" s="38">
        <f t="shared" si="41"/>
        <v>-52.72268907563025</v>
      </c>
    </row>
    <row r="838" spans="1:8" s="8" customFormat="1" ht="31.5" x14ac:dyDescent="0.2">
      <c r="A838" s="460"/>
      <c r="B838" s="462"/>
      <c r="C838" s="4" t="s">
        <v>706</v>
      </c>
      <c r="D838" s="23">
        <v>5950</v>
      </c>
      <c r="E838" s="37">
        <v>100</v>
      </c>
      <c r="F838" s="37">
        <v>2813</v>
      </c>
      <c r="G838" s="23">
        <f>F838/F837*100</f>
        <v>100</v>
      </c>
      <c r="H838" s="38">
        <f t="shared" si="41"/>
        <v>-52.72268907563025</v>
      </c>
    </row>
    <row r="839" spans="1:8" s="8" customFormat="1" ht="20.25" customHeight="1" x14ac:dyDescent="0.2">
      <c r="A839" s="460"/>
      <c r="B839" s="462"/>
      <c r="C839" s="4" t="s">
        <v>708</v>
      </c>
      <c r="D839" s="23">
        <v>0</v>
      </c>
      <c r="E839" s="23">
        <v>0</v>
      </c>
      <c r="F839" s="23">
        <v>0</v>
      </c>
      <c r="G839" s="23">
        <v>0</v>
      </c>
      <c r="H839" s="38" t="s">
        <v>93</v>
      </c>
    </row>
    <row r="840" spans="1:8" s="8" customFormat="1" ht="19.5" customHeight="1" x14ac:dyDescent="0.2">
      <c r="A840" s="460"/>
      <c r="B840" s="462"/>
      <c r="C840" s="4" t="s">
        <v>707</v>
      </c>
      <c r="D840" s="23">
        <v>0</v>
      </c>
      <c r="E840" s="23">
        <v>0</v>
      </c>
      <c r="F840" s="23">
        <v>0</v>
      </c>
      <c r="G840" s="23">
        <v>0</v>
      </c>
      <c r="H840" s="38" t="s">
        <v>93</v>
      </c>
    </row>
    <row r="841" spans="1:8" s="8" customFormat="1" ht="21.75" customHeight="1" x14ac:dyDescent="0.2">
      <c r="A841" s="460"/>
      <c r="B841" s="462"/>
      <c r="C841" s="4" t="s">
        <v>709</v>
      </c>
      <c r="D841" s="23">
        <v>0</v>
      </c>
      <c r="E841" s="23">
        <v>0</v>
      </c>
      <c r="F841" s="23">
        <v>0</v>
      </c>
      <c r="G841" s="23">
        <v>0</v>
      </c>
      <c r="H841" s="38" t="s">
        <v>93</v>
      </c>
    </row>
    <row r="842" spans="1:8" s="8" customFormat="1" ht="18.75" customHeight="1" x14ac:dyDescent="0.2">
      <c r="A842" s="460" t="s">
        <v>284</v>
      </c>
      <c r="B842" s="475" t="s">
        <v>1020</v>
      </c>
      <c r="C842" s="4" t="s">
        <v>705</v>
      </c>
      <c r="D842" s="118">
        <f>D843+D844+D845+D846</f>
        <v>340</v>
      </c>
      <c r="E842" s="118">
        <f>E843+E844+E845+E846</f>
        <v>100</v>
      </c>
      <c r="F842" s="118">
        <f>F843+F844+F845+F846</f>
        <v>229.56</v>
      </c>
      <c r="G842" s="23">
        <f>G843+G844+G845+G846</f>
        <v>0</v>
      </c>
      <c r="H842" s="38">
        <f t="shared" si="41"/>
        <v>-32.482352941176472</v>
      </c>
    </row>
    <row r="843" spans="1:8" s="8" customFormat="1" ht="31.5" x14ac:dyDescent="0.2">
      <c r="A843" s="460"/>
      <c r="B843" s="462"/>
      <c r="C843" s="4" t="s">
        <v>706</v>
      </c>
      <c r="D843" s="23">
        <v>340</v>
      </c>
      <c r="E843" s="37">
        <v>100</v>
      </c>
      <c r="F843" s="37">
        <v>229.56</v>
      </c>
      <c r="G843" s="23">
        <v>0</v>
      </c>
      <c r="H843" s="38">
        <f t="shared" si="41"/>
        <v>-32.482352941176472</v>
      </c>
    </row>
    <row r="844" spans="1:8" s="8" customFormat="1" x14ac:dyDescent="0.2">
      <c r="A844" s="460"/>
      <c r="B844" s="462"/>
      <c r="C844" s="4" t="s">
        <v>708</v>
      </c>
      <c r="D844" s="23">
        <v>0</v>
      </c>
      <c r="E844" s="23">
        <v>0</v>
      </c>
      <c r="F844" s="23">
        <v>0</v>
      </c>
      <c r="G844" s="23">
        <v>0</v>
      </c>
      <c r="H844" s="38" t="s">
        <v>93</v>
      </c>
    </row>
    <row r="845" spans="1:8" s="8" customFormat="1" ht="19.5" customHeight="1" x14ac:dyDescent="0.2">
      <c r="A845" s="460"/>
      <c r="B845" s="462"/>
      <c r="C845" s="4" t="s">
        <v>707</v>
      </c>
      <c r="D845" s="23">
        <v>0</v>
      </c>
      <c r="E845" s="23">
        <v>0</v>
      </c>
      <c r="F845" s="23">
        <v>0</v>
      </c>
      <c r="G845" s="23">
        <v>0</v>
      </c>
      <c r="H845" s="38" t="s">
        <v>93</v>
      </c>
    </row>
    <row r="846" spans="1:8" s="8" customFormat="1" ht="21.75" customHeight="1" x14ac:dyDescent="0.2">
      <c r="A846" s="460"/>
      <c r="B846" s="462"/>
      <c r="C846" s="4" t="s">
        <v>709</v>
      </c>
      <c r="D846" s="23">
        <v>0</v>
      </c>
      <c r="E846" s="23">
        <v>0</v>
      </c>
      <c r="F846" s="23">
        <v>0</v>
      </c>
      <c r="G846" s="23">
        <v>0</v>
      </c>
      <c r="H846" s="38" t="s">
        <v>93</v>
      </c>
    </row>
    <row r="847" spans="1:8" s="8" customFormat="1" ht="15" customHeight="1" x14ac:dyDescent="0.2">
      <c r="A847" s="460" t="s">
        <v>285</v>
      </c>
      <c r="B847" s="462" t="s">
        <v>779</v>
      </c>
      <c r="C847" s="4" t="s">
        <v>705</v>
      </c>
      <c r="D847" s="118">
        <f>D848+D849+D850+D851</f>
        <v>5454</v>
      </c>
      <c r="E847" s="118">
        <f>E848+E849+E850+E851</f>
        <v>100</v>
      </c>
      <c r="F847" s="118">
        <f>F848+F849+F850+F851</f>
        <v>2185.63</v>
      </c>
      <c r="G847" s="23">
        <f>G848+G849+G850+G851</f>
        <v>100</v>
      </c>
      <c r="H847" s="38">
        <f t="shared" si="41"/>
        <v>-59.926109277594428</v>
      </c>
    </row>
    <row r="848" spans="1:8" s="8" customFormat="1" ht="31.5" x14ac:dyDescent="0.2">
      <c r="A848" s="460"/>
      <c r="B848" s="462"/>
      <c r="C848" s="4" t="s">
        <v>706</v>
      </c>
      <c r="D848" s="23">
        <v>0</v>
      </c>
      <c r="E848" s="23">
        <v>0</v>
      </c>
      <c r="F848" s="23">
        <v>0</v>
      </c>
      <c r="G848" s="23">
        <v>0</v>
      </c>
      <c r="H848" s="38" t="s">
        <v>93</v>
      </c>
    </row>
    <row r="849" spans="1:8" s="8" customFormat="1" x14ac:dyDescent="0.2">
      <c r="A849" s="460"/>
      <c r="B849" s="462"/>
      <c r="C849" s="4" t="s">
        <v>708</v>
      </c>
      <c r="D849" s="23">
        <v>0</v>
      </c>
      <c r="E849" s="23">
        <v>0</v>
      </c>
      <c r="F849" s="23">
        <v>0</v>
      </c>
      <c r="G849" s="23">
        <v>0</v>
      </c>
      <c r="H849" s="38" t="s">
        <v>93</v>
      </c>
    </row>
    <row r="850" spans="1:8" s="8" customFormat="1" x14ac:dyDescent="0.2">
      <c r="A850" s="460"/>
      <c r="B850" s="462"/>
      <c r="C850" s="4" t="s">
        <v>707</v>
      </c>
      <c r="D850" s="23">
        <v>5454</v>
      </c>
      <c r="E850" s="37">
        <v>100</v>
      </c>
      <c r="F850" s="23">
        <v>2185.63</v>
      </c>
      <c r="G850" s="23">
        <f>F850/F847*100</f>
        <v>100</v>
      </c>
      <c r="H850" s="38">
        <f t="shared" si="41"/>
        <v>-59.926109277594428</v>
      </c>
    </row>
    <row r="851" spans="1:8" s="8" customFormat="1" x14ac:dyDescent="0.2">
      <c r="A851" s="460"/>
      <c r="B851" s="462"/>
      <c r="C851" s="4" t="s">
        <v>709</v>
      </c>
      <c r="D851" s="23">
        <v>0</v>
      </c>
      <c r="E851" s="37">
        <v>0</v>
      </c>
      <c r="F851" s="37">
        <v>0</v>
      </c>
      <c r="G851" s="23">
        <f>F851/F847*100</f>
        <v>0</v>
      </c>
      <c r="H851" s="38" t="s">
        <v>93</v>
      </c>
    </row>
    <row r="852" spans="1:8" s="8" customFormat="1" ht="15" customHeight="1" x14ac:dyDescent="0.2">
      <c r="A852" s="460" t="s">
        <v>286</v>
      </c>
      <c r="B852" s="475" t="s">
        <v>780</v>
      </c>
      <c r="C852" s="4" t="s">
        <v>705</v>
      </c>
      <c r="D852" s="118">
        <f>D853+D854+D855+D856</f>
        <v>2923</v>
      </c>
      <c r="E852" s="118">
        <f>E853+E854+E855+E856</f>
        <v>100</v>
      </c>
      <c r="F852" s="118">
        <f>F853+F854+F855+F856</f>
        <v>614.14</v>
      </c>
      <c r="G852" s="23">
        <f>G853+G854+G855+G856</f>
        <v>100</v>
      </c>
      <c r="H852" s="38">
        <f t="shared" si="41"/>
        <v>-78.989394457748887</v>
      </c>
    </row>
    <row r="853" spans="1:8" s="8" customFormat="1" ht="31.5" x14ac:dyDescent="0.2">
      <c r="A853" s="460"/>
      <c r="B853" s="462"/>
      <c r="C853" s="4" t="s">
        <v>706</v>
      </c>
      <c r="D853" s="23">
        <v>0</v>
      </c>
      <c r="E853" s="37">
        <v>0</v>
      </c>
      <c r="F853" s="37">
        <v>0</v>
      </c>
      <c r="G853" s="23">
        <f>F853/F852*100</f>
        <v>0</v>
      </c>
      <c r="H853" s="38" t="s">
        <v>93</v>
      </c>
    </row>
    <row r="854" spans="1:8" s="8" customFormat="1" x14ac:dyDescent="0.2">
      <c r="A854" s="460"/>
      <c r="B854" s="462"/>
      <c r="C854" s="4" t="s">
        <v>708</v>
      </c>
      <c r="D854" s="23">
        <v>2923</v>
      </c>
      <c r="E854" s="37">
        <v>100</v>
      </c>
      <c r="F854" s="23">
        <v>614.14</v>
      </c>
      <c r="G854" s="23">
        <f>F854/F852*100</f>
        <v>100</v>
      </c>
      <c r="H854" s="38">
        <f t="shared" si="41"/>
        <v>-78.989394457748887</v>
      </c>
    </row>
    <row r="855" spans="1:8" s="8" customFormat="1" x14ac:dyDescent="0.2">
      <c r="A855" s="460"/>
      <c r="B855" s="462"/>
      <c r="C855" s="4" t="s">
        <v>707</v>
      </c>
      <c r="D855" s="23">
        <v>0</v>
      </c>
      <c r="E855" s="23">
        <v>0</v>
      </c>
      <c r="F855" s="23">
        <v>0</v>
      </c>
      <c r="G855" s="23">
        <v>0</v>
      </c>
      <c r="H855" s="38" t="s">
        <v>93</v>
      </c>
    </row>
    <row r="856" spans="1:8" s="8" customFormat="1" ht="24" customHeight="1" x14ac:dyDescent="0.2">
      <c r="A856" s="460"/>
      <c r="B856" s="462"/>
      <c r="C856" s="4" t="s">
        <v>709</v>
      </c>
      <c r="D856" s="23">
        <v>0</v>
      </c>
      <c r="E856" s="23">
        <v>0</v>
      </c>
      <c r="F856" s="23">
        <v>0</v>
      </c>
      <c r="G856" s="23">
        <v>0</v>
      </c>
      <c r="H856" s="38" t="s">
        <v>93</v>
      </c>
    </row>
    <row r="857" spans="1:8" s="8" customFormat="1" ht="22.5" hidden="1" customHeight="1" outlineLevel="1" x14ac:dyDescent="0.2">
      <c r="A857" s="464" t="s">
        <v>781</v>
      </c>
      <c r="B857" s="465" t="s">
        <v>782</v>
      </c>
      <c r="C857" s="104" t="s">
        <v>705</v>
      </c>
      <c r="D857" s="105">
        <f>D858+D859+D860+D861</f>
        <v>0</v>
      </c>
      <c r="E857" s="105" t="e">
        <f t="shared" ref="E857:G857" si="42">E858+E859+E860+E861</f>
        <v>#DIV/0!</v>
      </c>
      <c r="F857" s="105">
        <f t="shared" si="42"/>
        <v>0</v>
      </c>
      <c r="G857" s="23" t="e">
        <f t="shared" si="42"/>
        <v>#DIV/0!</v>
      </c>
      <c r="H857" s="106" t="e">
        <f t="shared" si="41"/>
        <v>#DIV/0!</v>
      </c>
    </row>
    <row r="858" spans="1:8" s="8" customFormat="1" ht="30" hidden="1" customHeight="1" outlineLevel="1" x14ac:dyDescent="0.2">
      <c r="A858" s="464"/>
      <c r="B858" s="465"/>
      <c r="C858" s="104" t="s">
        <v>706</v>
      </c>
      <c r="D858" s="105"/>
      <c r="E858" s="107" t="e">
        <f>D858/D857*100</f>
        <v>#DIV/0!</v>
      </c>
      <c r="F858" s="105"/>
      <c r="G858" s="109" t="e">
        <f>F858/F857*100</f>
        <v>#DIV/0!</v>
      </c>
      <c r="H858" s="106" t="e">
        <f t="shared" si="41"/>
        <v>#DIV/0!</v>
      </c>
    </row>
    <row r="859" spans="1:8" s="8" customFormat="1" ht="27.75" hidden="1" customHeight="1" outlineLevel="1" x14ac:dyDescent="0.2">
      <c r="A859" s="464"/>
      <c r="B859" s="465"/>
      <c r="C859" s="104" t="s">
        <v>708</v>
      </c>
      <c r="D859" s="105"/>
      <c r="E859" s="107" t="e">
        <f>D859/D857*100</f>
        <v>#DIV/0!</v>
      </c>
      <c r="F859" s="105"/>
      <c r="G859" s="109" t="e">
        <f>F859/F857*100</f>
        <v>#DIV/0!</v>
      </c>
      <c r="H859" s="106" t="e">
        <f t="shared" si="41"/>
        <v>#DIV/0!</v>
      </c>
    </row>
    <row r="860" spans="1:8" s="8" customFormat="1" ht="25.5" hidden="1" customHeight="1" outlineLevel="1" x14ac:dyDescent="0.2">
      <c r="A860" s="464"/>
      <c r="B860" s="465"/>
      <c r="C860" s="104" t="s">
        <v>707</v>
      </c>
      <c r="D860" s="105"/>
      <c r="E860" s="107" t="e">
        <f>D860/D857*100</f>
        <v>#DIV/0!</v>
      </c>
      <c r="F860" s="105"/>
      <c r="G860" s="109" t="e">
        <f>F860/F857*100</f>
        <v>#DIV/0!</v>
      </c>
      <c r="H860" s="106" t="e">
        <f t="shared" si="41"/>
        <v>#DIV/0!</v>
      </c>
    </row>
    <row r="861" spans="1:8" s="8" customFormat="1" ht="32.25" hidden="1" customHeight="1" outlineLevel="1" x14ac:dyDescent="0.2">
      <c r="A861" s="464"/>
      <c r="B861" s="465"/>
      <c r="C861" s="104" t="s">
        <v>709</v>
      </c>
      <c r="D861" s="105"/>
      <c r="E861" s="107" t="e">
        <f>D861/D857*100</f>
        <v>#DIV/0!</v>
      </c>
      <c r="F861" s="105"/>
      <c r="G861" s="109" t="e">
        <f>F861/F857*100</f>
        <v>#DIV/0!</v>
      </c>
      <c r="H861" s="106" t="e">
        <f t="shared" si="41"/>
        <v>#DIV/0!</v>
      </c>
    </row>
    <row r="862" spans="1:8" s="8" customFormat="1" ht="28.5" hidden="1" customHeight="1" outlineLevel="1" x14ac:dyDescent="0.2">
      <c r="A862" s="464" t="s">
        <v>783</v>
      </c>
      <c r="B862" s="465" t="s">
        <v>298</v>
      </c>
      <c r="C862" s="104" t="s">
        <v>705</v>
      </c>
      <c r="D862" s="105">
        <f>D863+D864+D865+D866</f>
        <v>0</v>
      </c>
      <c r="E862" s="107">
        <f>E863+E864+E865+E866</f>
        <v>0</v>
      </c>
      <c r="F862" s="105">
        <f>F863+F864+F865+F866</f>
        <v>0</v>
      </c>
      <c r="G862" s="109">
        <f>G863+G864+G865+G866</f>
        <v>0</v>
      </c>
      <c r="H862" s="106" t="e">
        <f t="shared" si="41"/>
        <v>#DIV/0!</v>
      </c>
    </row>
    <row r="863" spans="1:8" s="8" customFormat="1" ht="30.75" hidden="1" customHeight="1" outlineLevel="1" x14ac:dyDescent="0.2">
      <c r="A863" s="464"/>
      <c r="B863" s="465"/>
      <c r="C863" s="104" t="s">
        <v>706</v>
      </c>
      <c r="D863" s="105">
        <v>0</v>
      </c>
      <c r="E863" s="105">
        <v>0</v>
      </c>
      <c r="F863" s="105">
        <v>0</v>
      </c>
      <c r="G863" s="23">
        <v>0</v>
      </c>
      <c r="H863" s="106" t="e">
        <f t="shared" si="41"/>
        <v>#DIV/0!</v>
      </c>
    </row>
    <row r="864" spans="1:8" s="8" customFormat="1" ht="27.75" hidden="1" customHeight="1" outlineLevel="1" x14ac:dyDescent="0.2">
      <c r="A864" s="464"/>
      <c r="B864" s="465"/>
      <c r="C864" s="104" t="s">
        <v>708</v>
      </c>
      <c r="D864" s="105">
        <v>0</v>
      </c>
      <c r="E864" s="105">
        <v>0</v>
      </c>
      <c r="F864" s="105">
        <v>0</v>
      </c>
      <c r="G864" s="23">
        <v>0</v>
      </c>
      <c r="H864" s="106" t="e">
        <f t="shared" si="41"/>
        <v>#DIV/0!</v>
      </c>
    </row>
    <row r="865" spans="1:8" s="8" customFormat="1" ht="23.25" hidden="1" customHeight="1" outlineLevel="1" x14ac:dyDescent="0.2">
      <c r="A865" s="464"/>
      <c r="B865" s="465"/>
      <c r="C865" s="108" t="s">
        <v>707</v>
      </c>
      <c r="D865" s="105">
        <v>0</v>
      </c>
      <c r="E865" s="105">
        <v>0</v>
      </c>
      <c r="F865" s="105">
        <v>0</v>
      </c>
      <c r="G865" s="23">
        <v>0</v>
      </c>
      <c r="H865" s="106" t="e">
        <f t="shared" si="41"/>
        <v>#DIV/0!</v>
      </c>
    </row>
    <row r="866" spans="1:8" s="8" customFormat="1" ht="33" hidden="1" customHeight="1" outlineLevel="1" x14ac:dyDescent="0.2">
      <c r="A866" s="464"/>
      <c r="B866" s="465"/>
      <c r="C866" s="104" t="s">
        <v>709</v>
      </c>
      <c r="D866" s="105">
        <v>0</v>
      </c>
      <c r="E866" s="105">
        <v>0</v>
      </c>
      <c r="F866" s="105">
        <v>0</v>
      </c>
      <c r="G866" s="23">
        <v>0</v>
      </c>
      <c r="H866" s="106" t="e">
        <f t="shared" si="41"/>
        <v>#DIV/0!</v>
      </c>
    </row>
    <row r="867" spans="1:8" s="8" customFormat="1" ht="17.25" customHeight="1" collapsed="1" x14ac:dyDescent="0.2">
      <c r="A867" s="460" t="s">
        <v>291</v>
      </c>
      <c r="B867" s="462" t="s">
        <v>784</v>
      </c>
      <c r="C867" s="4" t="s">
        <v>705</v>
      </c>
      <c r="D867" s="118">
        <f>D868+D869+D870+D871</f>
        <v>1117</v>
      </c>
      <c r="E867" s="118">
        <f>E868+E869+E870+E871</f>
        <v>100</v>
      </c>
      <c r="F867" s="118">
        <f>F868+F869+F870+F871</f>
        <v>140</v>
      </c>
      <c r="G867" s="23">
        <f>G868+G869+G870+G871</f>
        <v>100</v>
      </c>
      <c r="H867" s="38">
        <f t="shared" si="41"/>
        <v>-87.466427931960609</v>
      </c>
    </row>
    <row r="868" spans="1:8" s="8" customFormat="1" ht="31.5" x14ac:dyDescent="0.2">
      <c r="A868" s="460"/>
      <c r="B868" s="462"/>
      <c r="C868" s="4" t="s">
        <v>706</v>
      </c>
      <c r="D868" s="23">
        <v>0</v>
      </c>
      <c r="E868" s="37">
        <v>0</v>
      </c>
      <c r="F868" s="37">
        <v>0</v>
      </c>
      <c r="G868" s="23">
        <f>F868/F867*100</f>
        <v>0</v>
      </c>
      <c r="H868" s="38" t="s">
        <v>93</v>
      </c>
    </row>
    <row r="869" spans="1:8" s="8" customFormat="1" x14ac:dyDescent="0.2">
      <c r="A869" s="460"/>
      <c r="B869" s="462"/>
      <c r="C869" s="4" t="s">
        <v>708</v>
      </c>
      <c r="D869" s="23">
        <v>1117</v>
      </c>
      <c r="E869" s="37">
        <v>100</v>
      </c>
      <c r="F869" s="23">
        <v>140</v>
      </c>
      <c r="G869" s="23">
        <f>F869/F867*100</f>
        <v>100</v>
      </c>
      <c r="H869" s="38">
        <f t="shared" si="41"/>
        <v>-87.466427931960609</v>
      </c>
    </row>
    <row r="870" spans="1:8" s="8" customFormat="1" x14ac:dyDescent="0.2">
      <c r="A870" s="460"/>
      <c r="B870" s="462"/>
      <c r="C870" s="39" t="s">
        <v>707</v>
      </c>
      <c r="D870" s="23">
        <v>0</v>
      </c>
      <c r="E870" s="23">
        <v>0</v>
      </c>
      <c r="F870" s="23">
        <v>0</v>
      </c>
      <c r="G870" s="23">
        <v>0</v>
      </c>
      <c r="H870" s="38" t="s">
        <v>93</v>
      </c>
    </row>
    <row r="871" spans="1:8" s="8" customFormat="1" ht="15.75" customHeight="1" x14ac:dyDescent="0.2">
      <c r="A871" s="460"/>
      <c r="B871" s="462"/>
      <c r="C871" s="36" t="s">
        <v>709</v>
      </c>
      <c r="D871" s="23">
        <v>0</v>
      </c>
      <c r="E871" s="23">
        <v>0</v>
      </c>
      <c r="F871" s="23">
        <v>0</v>
      </c>
      <c r="G871" s="23">
        <v>0</v>
      </c>
      <c r="H871" s="38" t="s">
        <v>93</v>
      </c>
    </row>
    <row r="872" spans="1:8" s="8" customFormat="1" ht="21.75" customHeight="1" x14ac:dyDescent="0.2">
      <c r="A872" s="460" t="s">
        <v>293</v>
      </c>
      <c r="B872" s="462" t="s">
        <v>1393</v>
      </c>
      <c r="C872" s="4" t="s">
        <v>705</v>
      </c>
      <c r="D872" s="118">
        <f>D873+D874+D875+D876</f>
        <v>2362</v>
      </c>
      <c r="E872" s="118">
        <f>E873+E874+E875+E876</f>
        <v>100</v>
      </c>
      <c r="F872" s="118">
        <f>F873+F874+F875+F876</f>
        <v>1122.78</v>
      </c>
      <c r="G872" s="23">
        <f>G873+G874+G875+G876</f>
        <v>100</v>
      </c>
      <c r="H872" s="38">
        <f t="shared" si="41"/>
        <v>-52.464860287891618</v>
      </c>
    </row>
    <row r="873" spans="1:8" s="8" customFormat="1" ht="29.25" customHeight="1" x14ac:dyDescent="0.2">
      <c r="A873" s="460"/>
      <c r="B873" s="462"/>
      <c r="C873" s="4" t="s">
        <v>706</v>
      </c>
      <c r="D873" s="23">
        <v>0</v>
      </c>
      <c r="E873" s="37">
        <v>0</v>
      </c>
      <c r="F873" s="23">
        <v>0</v>
      </c>
      <c r="G873" s="23">
        <f>F873/F872*100</f>
        <v>0</v>
      </c>
      <c r="H873" s="38" t="s">
        <v>93</v>
      </c>
    </row>
    <row r="874" spans="1:8" s="8" customFormat="1" ht="15" customHeight="1" x14ac:dyDescent="0.2">
      <c r="A874" s="460"/>
      <c r="B874" s="462"/>
      <c r="C874" s="4" t="s">
        <v>708</v>
      </c>
      <c r="D874" s="23">
        <v>584</v>
      </c>
      <c r="E874" s="37">
        <v>24.724809483488571</v>
      </c>
      <c r="F874" s="37">
        <v>246.17</v>
      </c>
      <c r="G874" s="23">
        <f>F874/F872*100</f>
        <v>21.925043196351911</v>
      </c>
      <c r="H874" s="38">
        <f t="shared" si="41"/>
        <v>-57.847602739726028</v>
      </c>
    </row>
    <row r="875" spans="1:8" s="8" customFormat="1" ht="15" customHeight="1" x14ac:dyDescent="0.2">
      <c r="A875" s="460"/>
      <c r="B875" s="462"/>
      <c r="C875" s="39" t="s">
        <v>707</v>
      </c>
      <c r="D875" s="23">
        <v>1778</v>
      </c>
      <c r="E875" s="37">
        <v>75.275190516511429</v>
      </c>
      <c r="F875" s="23">
        <v>876.61</v>
      </c>
      <c r="G875" s="23">
        <f>F875/F872*100</f>
        <v>78.074956803648092</v>
      </c>
      <c r="H875" s="38" t="s">
        <v>93</v>
      </c>
    </row>
    <row r="876" spans="1:8" s="8" customFormat="1" x14ac:dyDescent="0.2">
      <c r="A876" s="460"/>
      <c r="B876" s="462"/>
      <c r="C876" s="36" t="s">
        <v>709</v>
      </c>
      <c r="D876" s="23">
        <v>0</v>
      </c>
      <c r="E876" s="37">
        <v>0</v>
      </c>
      <c r="F876" s="37">
        <v>0</v>
      </c>
      <c r="G876" s="23">
        <f>F876/F872*100</f>
        <v>0</v>
      </c>
      <c r="H876" s="38" t="s">
        <v>93</v>
      </c>
    </row>
    <row r="877" spans="1:8" s="8" customFormat="1" ht="19.5" hidden="1" customHeight="1" outlineLevel="1" x14ac:dyDescent="0.2">
      <c r="A877" s="464" t="s">
        <v>1391</v>
      </c>
      <c r="B877" s="469" t="s">
        <v>1263</v>
      </c>
      <c r="C877" s="104" t="s">
        <v>705</v>
      </c>
      <c r="D877" s="105">
        <f>D878+D879+D880+D881</f>
        <v>0</v>
      </c>
      <c r="E877" s="105" t="e">
        <f>E878+E879+E880+E881</f>
        <v>#DIV/0!</v>
      </c>
      <c r="F877" s="105">
        <f>F878+F879+F880+F881</f>
        <v>0</v>
      </c>
      <c r="G877" s="105">
        <v>0</v>
      </c>
      <c r="H877" s="106" t="e">
        <f>F877/D877*100-100</f>
        <v>#DIV/0!</v>
      </c>
    </row>
    <row r="878" spans="1:8" s="8" customFormat="1" ht="31.5" hidden="1" outlineLevel="1" x14ac:dyDescent="0.2">
      <c r="A878" s="464"/>
      <c r="B878" s="470"/>
      <c r="C878" s="104" t="s">
        <v>706</v>
      </c>
      <c r="D878" s="105"/>
      <c r="E878" s="105" t="e">
        <f>D878/D877*100</f>
        <v>#DIV/0!</v>
      </c>
      <c r="F878" s="105">
        <v>0</v>
      </c>
      <c r="G878" s="105">
        <v>0</v>
      </c>
      <c r="H878" s="106" t="e">
        <f>F878/D878*100-100</f>
        <v>#DIV/0!</v>
      </c>
    </row>
    <row r="879" spans="1:8" s="8" customFormat="1" hidden="1" outlineLevel="1" x14ac:dyDescent="0.2">
      <c r="A879" s="464"/>
      <c r="B879" s="470"/>
      <c r="C879" s="104" t="s">
        <v>708</v>
      </c>
      <c r="D879" s="105">
        <v>0</v>
      </c>
      <c r="E879" s="105" t="e">
        <f>D879/D877*100</f>
        <v>#DIV/0!</v>
      </c>
      <c r="F879" s="105">
        <v>0</v>
      </c>
      <c r="G879" s="105">
        <v>0</v>
      </c>
      <c r="H879" s="106" t="s">
        <v>93</v>
      </c>
    </row>
    <row r="880" spans="1:8" s="8" customFormat="1" hidden="1" outlineLevel="1" x14ac:dyDescent="0.2">
      <c r="A880" s="464"/>
      <c r="B880" s="470"/>
      <c r="C880" s="108" t="s">
        <v>707</v>
      </c>
      <c r="D880" s="105">
        <v>0</v>
      </c>
      <c r="E880" s="105" t="e">
        <f>D880/D877*100</f>
        <v>#DIV/0!</v>
      </c>
      <c r="F880" s="105">
        <v>0</v>
      </c>
      <c r="G880" s="105">
        <v>0</v>
      </c>
      <c r="H880" s="106" t="s">
        <v>93</v>
      </c>
    </row>
    <row r="881" spans="1:8" s="8" customFormat="1" hidden="1" outlineLevel="1" x14ac:dyDescent="0.2">
      <c r="A881" s="464"/>
      <c r="B881" s="471"/>
      <c r="C881" s="104" t="s">
        <v>709</v>
      </c>
      <c r="D881" s="105">
        <v>0</v>
      </c>
      <c r="E881" s="105" t="e">
        <f>D881/D877*100</f>
        <v>#DIV/0!</v>
      </c>
      <c r="F881" s="105">
        <v>0</v>
      </c>
      <c r="G881" s="105">
        <v>0</v>
      </c>
      <c r="H881" s="106" t="s">
        <v>93</v>
      </c>
    </row>
    <row r="882" spans="1:8" s="8" customFormat="1" hidden="1" outlineLevel="1" x14ac:dyDescent="0.2">
      <c r="A882" s="472" t="s">
        <v>1392</v>
      </c>
      <c r="B882" s="469" t="s">
        <v>1264</v>
      </c>
      <c r="C882" s="104" t="s">
        <v>705</v>
      </c>
      <c r="D882" s="105">
        <f>D883+D884+D885+D886</f>
        <v>0</v>
      </c>
      <c r="E882" s="105" t="e">
        <f>E883+E884+E885+E886</f>
        <v>#DIV/0!</v>
      </c>
      <c r="F882" s="105">
        <f>F883+F884+F885+F886</f>
        <v>0</v>
      </c>
      <c r="G882" s="105">
        <v>0</v>
      </c>
      <c r="H882" s="106" t="e">
        <f>F882/D882*100-100</f>
        <v>#DIV/0!</v>
      </c>
    </row>
    <row r="883" spans="1:8" s="8" customFormat="1" ht="31.5" hidden="1" outlineLevel="1" x14ac:dyDescent="0.2">
      <c r="A883" s="473"/>
      <c r="B883" s="470"/>
      <c r="C883" s="104" t="s">
        <v>706</v>
      </c>
      <c r="D883" s="105">
        <v>0</v>
      </c>
      <c r="E883" s="105" t="e">
        <f>D883/D882*100</f>
        <v>#DIV/0!</v>
      </c>
      <c r="F883" s="105">
        <v>0</v>
      </c>
      <c r="G883" s="105">
        <v>0</v>
      </c>
      <c r="H883" s="106" t="s">
        <v>93</v>
      </c>
    </row>
    <row r="884" spans="1:8" s="8" customFormat="1" hidden="1" outlineLevel="1" x14ac:dyDescent="0.2">
      <c r="A884" s="473"/>
      <c r="B884" s="470"/>
      <c r="C884" s="104" t="s">
        <v>708</v>
      </c>
      <c r="D884" s="105"/>
      <c r="E884" s="105" t="e">
        <f>D884/D882*100</f>
        <v>#DIV/0!</v>
      </c>
      <c r="F884" s="105">
        <v>0</v>
      </c>
      <c r="G884" s="105">
        <v>0</v>
      </c>
      <c r="H884" s="106" t="s">
        <v>93</v>
      </c>
    </row>
    <row r="885" spans="1:8" s="8" customFormat="1" hidden="1" outlineLevel="1" x14ac:dyDescent="0.2">
      <c r="A885" s="473"/>
      <c r="B885" s="470"/>
      <c r="C885" s="108" t="s">
        <v>707</v>
      </c>
      <c r="D885" s="105">
        <v>0</v>
      </c>
      <c r="E885" s="105" t="e">
        <f>D885/D882*100</f>
        <v>#DIV/0!</v>
      </c>
      <c r="F885" s="105">
        <v>0</v>
      </c>
      <c r="G885" s="105">
        <v>0</v>
      </c>
      <c r="H885" s="106" t="s">
        <v>93</v>
      </c>
    </row>
    <row r="886" spans="1:8" s="8" customFormat="1" hidden="1" outlineLevel="1" x14ac:dyDescent="0.2">
      <c r="A886" s="474"/>
      <c r="B886" s="471"/>
      <c r="C886" s="104" t="s">
        <v>709</v>
      </c>
      <c r="D886" s="105">
        <v>0</v>
      </c>
      <c r="E886" s="105" t="e">
        <f>D886/D882*100</f>
        <v>#DIV/0!</v>
      </c>
      <c r="F886" s="105">
        <v>0</v>
      </c>
      <c r="G886" s="105">
        <v>0</v>
      </c>
      <c r="H886" s="106" t="s">
        <v>93</v>
      </c>
    </row>
    <row r="887" spans="1:8" s="8" customFormat="1" ht="24" customHeight="1" collapsed="1" x14ac:dyDescent="0.2">
      <c r="A887" s="466" t="s">
        <v>300</v>
      </c>
      <c r="B887" s="467" t="s">
        <v>1021</v>
      </c>
      <c r="C887" s="47" t="s">
        <v>705</v>
      </c>
      <c r="D887" s="48">
        <f>D888+D889+D890+D891</f>
        <v>95647</v>
      </c>
      <c r="E887" s="48">
        <f>E888+E889+E890+E891</f>
        <v>100</v>
      </c>
      <c r="F887" s="48">
        <f>F888+F889+F890+F891</f>
        <v>43757.61</v>
      </c>
      <c r="G887" s="48">
        <f>G888+G889+G890+G891</f>
        <v>100</v>
      </c>
      <c r="H887" s="124">
        <f t="shared" ref="H887:H944" si="43">F887/D887*100-100</f>
        <v>-54.250933118655055</v>
      </c>
    </row>
    <row r="888" spans="1:8" s="8" customFormat="1" ht="31.5" x14ac:dyDescent="0.2">
      <c r="A888" s="466"/>
      <c r="B888" s="467"/>
      <c r="C888" s="47" t="s">
        <v>706</v>
      </c>
      <c r="D888" s="48">
        <f t="shared" ref="D888:F891" si="44">D893</f>
        <v>0</v>
      </c>
      <c r="E888" s="48">
        <f>D888/D887*100</f>
        <v>0</v>
      </c>
      <c r="F888" s="48">
        <f t="shared" si="44"/>
        <v>0</v>
      </c>
      <c r="G888" s="48">
        <f>F888/F887*100</f>
        <v>0</v>
      </c>
      <c r="H888" s="124" t="s">
        <v>93</v>
      </c>
    </row>
    <row r="889" spans="1:8" s="8" customFormat="1" x14ac:dyDescent="0.2">
      <c r="A889" s="466"/>
      <c r="B889" s="467"/>
      <c r="C889" s="47" t="s">
        <v>708</v>
      </c>
      <c r="D889" s="48">
        <f t="shared" si="44"/>
        <v>87937</v>
      </c>
      <c r="E889" s="48">
        <f>D889/D887*100</f>
        <v>91.939109433646635</v>
      </c>
      <c r="F889" s="48">
        <f t="shared" si="44"/>
        <v>39596.980000000003</v>
      </c>
      <c r="G889" s="48">
        <f>F889/F887*100</f>
        <v>90.491642482301941</v>
      </c>
      <c r="H889" s="124">
        <f t="shared" si="43"/>
        <v>-54.971195287535387</v>
      </c>
    </row>
    <row r="890" spans="1:8" s="8" customFormat="1" x14ac:dyDescent="0.2">
      <c r="A890" s="466"/>
      <c r="B890" s="467"/>
      <c r="C890" s="47" t="s">
        <v>707</v>
      </c>
      <c r="D890" s="48">
        <f t="shared" si="44"/>
        <v>0</v>
      </c>
      <c r="E890" s="48">
        <f>D890/D887*100</f>
        <v>0</v>
      </c>
      <c r="F890" s="48">
        <f t="shared" si="44"/>
        <v>0</v>
      </c>
      <c r="G890" s="48">
        <f>F890/F887*100</f>
        <v>0</v>
      </c>
      <c r="H890" s="124" t="s">
        <v>93</v>
      </c>
    </row>
    <row r="891" spans="1:8" s="8" customFormat="1" x14ac:dyDescent="0.2">
      <c r="A891" s="466"/>
      <c r="B891" s="467"/>
      <c r="C891" s="47" t="s">
        <v>709</v>
      </c>
      <c r="D891" s="48">
        <f t="shared" si="44"/>
        <v>7710</v>
      </c>
      <c r="E891" s="48">
        <f>D891/D887*100</f>
        <v>8.0608905663533612</v>
      </c>
      <c r="F891" s="48">
        <f t="shared" si="44"/>
        <v>4160.63</v>
      </c>
      <c r="G891" s="48">
        <f>F891/F887*100</f>
        <v>9.5083575176980641</v>
      </c>
      <c r="H891" s="124">
        <f t="shared" si="43"/>
        <v>-46.035927367055777</v>
      </c>
    </row>
    <row r="892" spans="1:8" s="8" customFormat="1" ht="15" customHeight="1" x14ac:dyDescent="0.2">
      <c r="A892" s="460" t="s">
        <v>303</v>
      </c>
      <c r="B892" s="461" t="s">
        <v>304</v>
      </c>
      <c r="C892" s="36" t="s">
        <v>705</v>
      </c>
      <c r="D892" s="32">
        <f>D893+D894+D895+D896</f>
        <v>95647</v>
      </c>
      <c r="E892" s="37">
        <f>E893+E894+E895+E896</f>
        <v>100</v>
      </c>
      <c r="F892" s="40">
        <f>F893+F894+F895+F896</f>
        <v>43757.61</v>
      </c>
      <c r="G892" s="37">
        <f>G893+G894+G895+G896</f>
        <v>100</v>
      </c>
      <c r="H892" s="38">
        <f t="shared" si="43"/>
        <v>-54.250933118655055</v>
      </c>
    </row>
    <row r="893" spans="1:8" s="8" customFormat="1" ht="31.5" x14ac:dyDescent="0.2">
      <c r="A893" s="460"/>
      <c r="B893" s="461"/>
      <c r="C893" s="36" t="s">
        <v>706</v>
      </c>
      <c r="D893" s="32">
        <v>0</v>
      </c>
      <c r="E893" s="37">
        <f>D893/D892*100</f>
        <v>0</v>
      </c>
      <c r="F893" s="40">
        <v>0</v>
      </c>
      <c r="G893" s="37">
        <f>F893/F892*100</f>
        <v>0</v>
      </c>
      <c r="H893" s="38" t="s">
        <v>93</v>
      </c>
    </row>
    <row r="894" spans="1:8" s="8" customFormat="1" x14ac:dyDescent="0.2">
      <c r="A894" s="460"/>
      <c r="B894" s="461"/>
      <c r="C894" s="36" t="s">
        <v>708</v>
      </c>
      <c r="D894" s="32">
        <v>87937</v>
      </c>
      <c r="E894" s="37">
        <v>91.939109433646635</v>
      </c>
      <c r="F894" s="40">
        <v>39596.980000000003</v>
      </c>
      <c r="G894" s="37">
        <f>F894/F892*100</f>
        <v>90.491642482301941</v>
      </c>
      <c r="H894" s="38">
        <f t="shared" si="43"/>
        <v>-54.971195287535387</v>
      </c>
    </row>
    <row r="895" spans="1:8" s="8" customFormat="1" x14ac:dyDescent="0.2">
      <c r="A895" s="460"/>
      <c r="B895" s="461"/>
      <c r="C895" s="36" t="s">
        <v>707</v>
      </c>
      <c r="D895" s="32">
        <v>0</v>
      </c>
      <c r="E895" s="37">
        <v>0</v>
      </c>
      <c r="F895" s="40">
        <v>0</v>
      </c>
      <c r="G895" s="37">
        <f>F895/F892*100</f>
        <v>0</v>
      </c>
      <c r="H895" s="38" t="s">
        <v>93</v>
      </c>
    </row>
    <row r="896" spans="1:8" s="8" customFormat="1" x14ac:dyDescent="0.2">
      <c r="A896" s="460"/>
      <c r="B896" s="461"/>
      <c r="C896" s="36" t="s">
        <v>709</v>
      </c>
      <c r="D896" s="32">
        <v>7710</v>
      </c>
      <c r="E896" s="37">
        <v>8.0608905663533612</v>
      </c>
      <c r="F896" s="40">
        <v>4160.63</v>
      </c>
      <c r="G896" s="37">
        <f>F896/F892*100</f>
        <v>9.5083575176980641</v>
      </c>
      <c r="H896" s="38">
        <f t="shared" si="43"/>
        <v>-46.035927367055777</v>
      </c>
    </row>
    <row r="897" spans="1:8" s="8" customFormat="1" ht="15" customHeight="1" x14ac:dyDescent="0.2">
      <c r="A897" s="466" t="s">
        <v>308</v>
      </c>
      <c r="B897" s="467" t="s">
        <v>1022</v>
      </c>
      <c r="C897" s="47" t="s">
        <v>705</v>
      </c>
      <c r="D897" s="48">
        <f>D898+D899+D900+D901</f>
        <v>48393</v>
      </c>
      <c r="E897" s="48">
        <f>E898+E899+E900+E901</f>
        <v>100</v>
      </c>
      <c r="F897" s="48">
        <f>F898+F899+F900+F901</f>
        <v>22372.09</v>
      </c>
      <c r="G897" s="48">
        <f>G898+G899+G900+G901</f>
        <v>99.999999999999986</v>
      </c>
      <c r="H897" s="124">
        <f t="shared" si="43"/>
        <v>-53.769987394871158</v>
      </c>
    </row>
    <row r="898" spans="1:8" s="8" customFormat="1" ht="31.5" x14ac:dyDescent="0.2">
      <c r="A898" s="466"/>
      <c r="B898" s="467"/>
      <c r="C898" s="47" t="s">
        <v>706</v>
      </c>
      <c r="D898" s="48">
        <f t="shared" ref="D898:F900" si="45">D903+D908+D913</f>
        <v>559</v>
      </c>
      <c r="E898" s="48">
        <f>D898/D897*100</f>
        <v>1.1551257413262248</v>
      </c>
      <c r="F898" s="48">
        <f>F903+F908+F913</f>
        <v>251.9</v>
      </c>
      <c r="G898" s="48">
        <f>F898/F897*100</f>
        <v>1.1259564931126238</v>
      </c>
      <c r="H898" s="124">
        <f t="shared" si="43"/>
        <v>-54.937388193202146</v>
      </c>
    </row>
    <row r="899" spans="1:8" s="8" customFormat="1" x14ac:dyDescent="0.2">
      <c r="A899" s="466"/>
      <c r="B899" s="467"/>
      <c r="C899" s="47" t="s">
        <v>708</v>
      </c>
      <c r="D899" s="48">
        <f t="shared" si="45"/>
        <v>47299</v>
      </c>
      <c r="E899" s="48">
        <f>D899/D897*100</f>
        <v>97.739342466885702</v>
      </c>
      <c r="F899" s="48">
        <f t="shared" si="45"/>
        <v>22053.559999999998</v>
      </c>
      <c r="G899" s="48">
        <f>F899/F897*100</f>
        <v>98.576217063314147</v>
      </c>
      <c r="H899" s="124">
        <f t="shared" si="43"/>
        <v>-53.374151673396909</v>
      </c>
    </row>
    <row r="900" spans="1:8" s="8" customFormat="1" x14ac:dyDescent="0.2">
      <c r="A900" s="466"/>
      <c r="B900" s="467"/>
      <c r="C900" s="47" t="s">
        <v>707</v>
      </c>
      <c r="D900" s="48">
        <f t="shared" si="45"/>
        <v>535</v>
      </c>
      <c r="E900" s="48">
        <f>D900/D897*100</f>
        <v>1.1055317917880685</v>
      </c>
      <c r="F900" s="48">
        <f>F905+F910+F915</f>
        <v>66.63</v>
      </c>
      <c r="G900" s="48">
        <f>F900/F897*100</f>
        <v>0.29782644357321997</v>
      </c>
      <c r="H900" s="124">
        <f t="shared" si="43"/>
        <v>-87.545794392523362</v>
      </c>
    </row>
    <row r="901" spans="1:8" s="8" customFormat="1" x14ac:dyDescent="0.2">
      <c r="A901" s="466"/>
      <c r="B901" s="467"/>
      <c r="C901" s="47" t="s">
        <v>709</v>
      </c>
      <c r="D901" s="48">
        <v>0</v>
      </c>
      <c r="E901" s="48">
        <f>D901/D897*100</f>
        <v>0</v>
      </c>
      <c r="F901" s="48">
        <v>0</v>
      </c>
      <c r="G901" s="48">
        <f>F901/F897*100</f>
        <v>0</v>
      </c>
      <c r="H901" s="124" t="s">
        <v>93</v>
      </c>
    </row>
    <row r="902" spans="1:8" s="8" customFormat="1" x14ac:dyDescent="0.2">
      <c r="A902" s="460" t="s">
        <v>311</v>
      </c>
      <c r="B902" s="461" t="s">
        <v>312</v>
      </c>
      <c r="C902" s="36" t="s">
        <v>705</v>
      </c>
      <c r="D902" s="29">
        <f>D903+D904+D905+D906</f>
        <v>22407</v>
      </c>
      <c r="E902" s="37">
        <f>E903+E904+E905+E906</f>
        <v>100</v>
      </c>
      <c r="F902" s="37">
        <f>F903+F904+F905+F906</f>
        <v>8639.619999999999</v>
      </c>
      <c r="G902" s="37">
        <f>G903+G904+G905+G906</f>
        <v>100.00000000000001</v>
      </c>
      <c r="H902" s="38">
        <f t="shared" si="43"/>
        <v>-61.442317133038785</v>
      </c>
    </row>
    <row r="903" spans="1:8" s="8" customFormat="1" ht="35.25" customHeight="1" x14ac:dyDescent="0.2">
      <c r="A903" s="460"/>
      <c r="B903" s="461"/>
      <c r="C903" s="36" t="s">
        <v>706</v>
      </c>
      <c r="D903" s="29">
        <v>0</v>
      </c>
      <c r="E903" s="37">
        <f>D903/D902*100</f>
        <v>0</v>
      </c>
      <c r="F903" s="37">
        <v>0</v>
      </c>
      <c r="G903" s="37">
        <f>F903/F902*100</f>
        <v>0</v>
      </c>
      <c r="H903" s="38" t="s">
        <v>93</v>
      </c>
    </row>
    <row r="904" spans="1:8" s="8" customFormat="1" ht="21" customHeight="1" x14ac:dyDescent="0.2">
      <c r="A904" s="460"/>
      <c r="B904" s="461"/>
      <c r="C904" s="36" t="s">
        <v>708</v>
      </c>
      <c r="D904" s="32">
        <f>578+210+6453+11092+3539</f>
        <v>21872</v>
      </c>
      <c r="E904" s="37">
        <f>D904/D902*100</f>
        <v>97.612353282456382</v>
      </c>
      <c r="F904" s="37">
        <v>8572.99</v>
      </c>
      <c r="G904" s="37">
        <f>F904/F902*100</f>
        <v>99.228785525289325</v>
      </c>
      <c r="H904" s="38">
        <f t="shared" si="43"/>
        <v>-60.803813094367229</v>
      </c>
    </row>
    <row r="905" spans="1:8" s="8" customFormat="1" ht="23.25" customHeight="1" x14ac:dyDescent="0.2">
      <c r="A905" s="460"/>
      <c r="B905" s="461"/>
      <c r="C905" s="36" t="s">
        <v>707</v>
      </c>
      <c r="D905" s="32">
        <v>535</v>
      </c>
      <c r="E905" s="37">
        <f>D905/D902*100</f>
        <v>2.3876467175436247</v>
      </c>
      <c r="F905" s="37">
        <v>66.63</v>
      </c>
      <c r="G905" s="37">
        <f>F905/F902*100</f>
        <v>0.77121447471069338</v>
      </c>
      <c r="H905" s="38">
        <f t="shared" si="43"/>
        <v>-87.545794392523362</v>
      </c>
    </row>
    <row r="906" spans="1:8" s="8" customFormat="1" ht="23.25" customHeight="1" x14ac:dyDescent="0.2">
      <c r="A906" s="460"/>
      <c r="B906" s="461"/>
      <c r="C906" s="36" t="s">
        <v>709</v>
      </c>
      <c r="D906" s="32">
        <v>0</v>
      </c>
      <c r="E906" s="37">
        <f>D906/D902*100</f>
        <v>0</v>
      </c>
      <c r="F906" s="37">
        <v>0</v>
      </c>
      <c r="G906" s="37">
        <f>F906/F902*100</f>
        <v>0</v>
      </c>
      <c r="H906" s="38" t="s">
        <v>93</v>
      </c>
    </row>
    <row r="907" spans="1:8" s="8" customFormat="1" ht="15" customHeight="1" x14ac:dyDescent="0.2">
      <c r="A907" s="460" t="s">
        <v>323</v>
      </c>
      <c r="B907" s="461" t="s">
        <v>785</v>
      </c>
      <c r="C907" s="36" t="s">
        <v>705</v>
      </c>
      <c r="D907" s="29">
        <f>D908+D909+D910+D911</f>
        <v>25427</v>
      </c>
      <c r="E907" s="37">
        <f>E908+E909+E910+E911</f>
        <v>100</v>
      </c>
      <c r="F907" s="37">
        <f>F908+F909+F910+F911</f>
        <v>13480.57</v>
      </c>
      <c r="G907" s="37">
        <f>G908+G909+G910+G911</f>
        <v>100</v>
      </c>
      <c r="H907" s="38">
        <f t="shared" si="43"/>
        <v>-46.983246155661305</v>
      </c>
    </row>
    <row r="908" spans="1:8" s="8" customFormat="1" ht="31.5" customHeight="1" x14ac:dyDescent="0.2">
      <c r="A908" s="460"/>
      <c r="B908" s="468"/>
      <c r="C908" s="36" t="s">
        <v>706</v>
      </c>
      <c r="D908" s="29">
        <v>0</v>
      </c>
      <c r="E908" s="37">
        <f>D908/D907*100</f>
        <v>0</v>
      </c>
      <c r="F908" s="37">
        <v>0</v>
      </c>
      <c r="G908" s="37">
        <f>F908/F907*100</f>
        <v>0</v>
      </c>
      <c r="H908" s="38" t="s">
        <v>93</v>
      </c>
    </row>
    <row r="909" spans="1:8" s="8" customFormat="1" ht="15.75" customHeight="1" x14ac:dyDescent="0.2">
      <c r="A909" s="460"/>
      <c r="B909" s="468"/>
      <c r="C909" s="36" t="s">
        <v>708</v>
      </c>
      <c r="D909" s="29">
        <v>25427</v>
      </c>
      <c r="E909" s="37">
        <f>D909/D907*100</f>
        <v>100</v>
      </c>
      <c r="F909" s="37">
        <v>13480.57</v>
      </c>
      <c r="G909" s="37">
        <f>F909/F907*100</f>
        <v>100</v>
      </c>
      <c r="H909" s="38">
        <f t="shared" si="43"/>
        <v>-46.983246155661305</v>
      </c>
    </row>
    <row r="910" spans="1:8" s="8" customFormat="1" ht="15.75" customHeight="1" x14ac:dyDescent="0.2">
      <c r="A910" s="460"/>
      <c r="B910" s="468"/>
      <c r="C910" s="36" t="s">
        <v>707</v>
      </c>
      <c r="D910" s="29">
        <v>0</v>
      </c>
      <c r="E910" s="37">
        <f>D910/D907*100</f>
        <v>0</v>
      </c>
      <c r="F910" s="37">
        <v>0</v>
      </c>
      <c r="G910" s="37">
        <f>F910/F907*100</f>
        <v>0</v>
      </c>
      <c r="H910" s="38" t="s">
        <v>93</v>
      </c>
    </row>
    <row r="911" spans="1:8" s="8" customFormat="1" ht="15.75" customHeight="1" x14ac:dyDescent="0.2">
      <c r="A911" s="460"/>
      <c r="B911" s="468"/>
      <c r="C911" s="36" t="s">
        <v>709</v>
      </c>
      <c r="D911" s="29">
        <v>0</v>
      </c>
      <c r="E911" s="37">
        <f>D911/D907*100</f>
        <v>0</v>
      </c>
      <c r="F911" s="37">
        <v>0</v>
      </c>
      <c r="G911" s="37">
        <f>F911/F907*100</f>
        <v>0</v>
      </c>
      <c r="H911" s="38" t="s">
        <v>93</v>
      </c>
    </row>
    <row r="912" spans="1:8" s="8" customFormat="1" ht="15.75" customHeight="1" x14ac:dyDescent="0.2">
      <c r="A912" s="460" t="s">
        <v>326</v>
      </c>
      <c r="B912" s="461" t="s">
        <v>786</v>
      </c>
      <c r="C912" s="36" t="s">
        <v>705</v>
      </c>
      <c r="D912" s="29">
        <f>D913+D914+D915+D916</f>
        <v>559</v>
      </c>
      <c r="E912" s="37">
        <f>E913+E914+E915+E916</f>
        <v>100</v>
      </c>
      <c r="F912" s="37">
        <f>F913+F914+F915+F916</f>
        <v>251.9</v>
      </c>
      <c r="G912" s="37">
        <f>G913+G914+G915+G916</f>
        <v>100</v>
      </c>
      <c r="H912" s="38">
        <f t="shared" si="43"/>
        <v>-54.937388193202146</v>
      </c>
    </row>
    <row r="913" spans="1:8" s="8" customFormat="1" ht="31.5" x14ac:dyDescent="0.2">
      <c r="A913" s="460"/>
      <c r="B913" s="461"/>
      <c r="C913" s="36" t="s">
        <v>706</v>
      </c>
      <c r="D913" s="29">
        <v>559</v>
      </c>
      <c r="E913" s="37">
        <f>D913/D912*100</f>
        <v>100</v>
      </c>
      <c r="F913" s="37">
        <v>251.9</v>
      </c>
      <c r="G913" s="37">
        <f>F913/F912*100</f>
        <v>100</v>
      </c>
      <c r="H913" s="38">
        <f t="shared" si="43"/>
        <v>-54.937388193202146</v>
      </c>
    </row>
    <row r="914" spans="1:8" s="8" customFormat="1" x14ac:dyDescent="0.2">
      <c r="A914" s="460"/>
      <c r="B914" s="461"/>
      <c r="C914" s="36" t="s">
        <v>708</v>
      </c>
      <c r="D914" s="29">
        <v>0</v>
      </c>
      <c r="E914" s="37">
        <f>D914/D912*100</f>
        <v>0</v>
      </c>
      <c r="F914" s="29">
        <v>0</v>
      </c>
      <c r="G914" s="37">
        <f>F914/F912*100</f>
        <v>0</v>
      </c>
      <c r="H914" s="38" t="s">
        <v>93</v>
      </c>
    </row>
    <row r="915" spans="1:8" s="8" customFormat="1" x14ac:dyDescent="0.2">
      <c r="A915" s="460"/>
      <c r="B915" s="461"/>
      <c r="C915" s="36" t="s">
        <v>707</v>
      </c>
      <c r="D915" s="29">
        <v>0</v>
      </c>
      <c r="E915" s="37">
        <f>D915/D912*100</f>
        <v>0</v>
      </c>
      <c r="F915" s="29">
        <v>0</v>
      </c>
      <c r="G915" s="37">
        <f>F915/F912*100</f>
        <v>0</v>
      </c>
      <c r="H915" s="38" t="s">
        <v>93</v>
      </c>
    </row>
    <row r="916" spans="1:8" s="8" customFormat="1" x14ac:dyDescent="0.2">
      <c r="A916" s="460"/>
      <c r="B916" s="461"/>
      <c r="C916" s="36" t="s">
        <v>709</v>
      </c>
      <c r="D916" s="29">
        <v>0</v>
      </c>
      <c r="E916" s="37">
        <f>D916/D912*100</f>
        <v>0</v>
      </c>
      <c r="F916" s="29">
        <v>0</v>
      </c>
      <c r="G916" s="37">
        <f>F916/F912*100</f>
        <v>0</v>
      </c>
      <c r="H916" s="38" t="s">
        <v>93</v>
      </c>
    </row>
    <row r="917" spans="1:8" s="8" customFormat="1" ht="15" customHeight="1" x14ac:dyDescent="0.2">
      <c r="A917" s="466" t="s">
        <v>342</v>
      </c>
      <c r="B917" s="467" t="s">
        <v>1023</v>
      </c>
      <c r="C917" s="47" t="s">
        <v>705</v>
      </c>
      <c r="D917" s="48">
        <f>D922+D927+D932</f>
        <v>6556</v>
      </c>
      <c r="E917" s="48">
        <f>E918+E919+E920+E921</f>
        <v>100</v>
      </c>
      <c r="F917" s="48">
        <f>F918+F919+F920+F921</f>
        <v>1554.16</v>
      </c>
      <c r="G917" s="48">
        <f>G918+G919+G920+G921</f>
        <v>100</v>
      </c>
      <c r="H917" s="124">
        <f t="shared" si="43"/>
        <v>-76.29408175716901</v>
      </c>
    </row>
    <row r="918" spans="1:8" s="8" customFormat="1" ht="31.5" x14ac:dyDescent="0.2">
      <c r="A918" s="466"/>
      <c r="B918" s="467"/>
      <c r="C918" s="47" t="s">
        <v>706</v>
      </c>
      <c r="D918" s="48">
        <f>D923+D928+D933</f>
        <v>4680</v>
      </c>
      <c r="E918" s="48">
        <f>D918/D917*100</f>
        <v>71.384990848078104</v>
      </c>
      <c r="F918" s="48">
        <f>F923+F928+F933</f>
        <v>1554.16</v>
      </c>
      <c r="G918" s="48">
        <f>F918/F917*100</f>
        <v>100</v>
      </c>
      <c r="H918" s="124">
        <f t="shared" si="43"/>
        <v>-66.791452991452985</v>
      </c>
    </row>
    <row r="919" spans="1:8" s="8" customFormat="1" x14ac:dyDescent="0.2">
      <c r="A919" s="466"/>
      <c r="B919" s="467"/>
      <c r="C919" s="47" t="s">
        <v>708</v>
      </c>
      <c r="D919" s="48">
        <f>D924+D929+D934</f>
        <v>393.92</v>
      </c>
      <c r="E919" s="48">
        <f>D919/D917*100</f>
        <v>6.0085417937766934</v>
      </c>
      <c r="F919" s="48">
        <f>F924+F929+F934</f>
        <v>0</v>
      </c>
      <c r="G919" s="48">
        <f>F919/F917*100</f>
        <v>0</v>
      </c>
      <c r="H919" s="124">
        <f t="shared" si="43"/>
        <v>-100</v>
      </c>
    </row>
    <row r="920" spans="1:8" s="8" customFormat="1" x14ac:dyDescent="0.2">
      <c r="A920" s="466"/>
      <c r="B920" s="467"/>
      <c r="C920" s="47" t="s">
        <v>707</v>
      </c>
      <c r="D920" s="48">
        <f>D925+D930+D935</f>
        <v>1482.08</v>
      </c>
      <c r="E920" s="48">
        <f>D920/D917*100</f>
        <v>22.60646735814521</v>
      </c>
      <c r="F920" s="48">
        <f>F925+F930+F935</f>
        <v>0</v>
      </c>
      <c r="G920" s="48">
        <f>F920/F917*100</f>
        <v>0</v>
      </c>
      <c r="H920" s="124">
        <f t="shared" si="43"/>
        <v>-100</v>
      </c>
    </row>
    <row r="921" spans="1:8" s="8" customFormat="1" x14ac:dyDescent="0.2">
      <c r="A921" s="466"/>
      <c r="B921" s="467"/>
      <c r="C921" s="47" t="s">
        <v>709</v>
      </c>
      <c r="D921" s="48">
        <f>D926+D931+D936</f>
        <v>0</v>
      </c>
      <c r="E921" s="48">
        <f>D921/D917*100</f>
        <v>0</v>
      </c>
      <c r="F921" s="48">
        <f>F926+F931+F936</f>
        <v>0</v>
      </c>
      <c r="G921" s="48">
        <f>F921/F917*100</f>
        <v>0</v>
      </c>
      <c r="H921" s="124" t="s">
        <v>93</v>
      </c>
    </row>
    <row r="922" spans="1:8" s="8" customFormat="1" ht="15" customHeight="1" x14ac:dyDescent="0.2">
      <c r="A922" s="460" t="s">
        <v>345</v>
      </c>
      <c r="B922" s="461" t="s">
        <v>787</v>
      </c>
      <c r="C922" s="36" t="s">
        <v>705</v>
      </c>
      <c r="D922" s="23">
        <f>D923+D924+D925+D926</f>
        <v>2469</v>
      </c>
      <c r="E922" s="23">
        <f>E923+E924+E925+E926</f>
        <v>100</v>
      </c>
      <c r="F922" s="23">
        <f>F923+F924+F925+F926</f>
        <v>0</v>
      </c>
      <c r="G922" s="23">
        <f>G923+G924+G925+G926</f>
        <v>0</v>
      </c>
      <c r="H922" s="3">
        <f t="shared" si="43"/>
        <v>-100</v>
      </c>
    </row>
    <row r="923" spans="1:8" s="8" customFormat="1" ht="31.5" x14ac:dyDescent="0.2">
      <c r="A923" s="460"/>
      <c r="B923" s="461"/>
      <c r="C923" s="36" t="s">
        <v>706</v>
      </c>
      <c r="D923" s="23">
        <v>593</v>
      </c>
      <c r="E923" s="23">
        <f>D923/D922*100</f>
        <v>24.01782098015391</v>
      </c>
      <c r="F923" s="23">
        <v>0</v>
      </c>
      <c r="G923" s="23">
        <v>0</v>
      </c>
      <c r="H923" s="3">
        <f t="shared" si="43"/>
        <v>-100</v>
      </c>
    </row>
    <row r="924" spans="1:8" s="8" customFormat="1" x14ac:dyDescent="0.2">
      <c r="A924" s="460"/>
      <c r="B924" s="461"/>
      <c r="C924" s="36" t="s">
        <v>708</v>
      </c>
      <c r="D924" s="23">
        <v>393.92</v>
      </c>
      <c r="E924" s="23">
        <f>D924/D922*100</f>
        <v>15.954637505062779</v>
      </c>
      <c r="F924" s="23">
        <v>0</v>
      </c>
      <c r="G924" s="23">
        <v>0</v>
      </c>
      <c r="H924" s="3">
        <f t="shared" si="43"/>
        <v>-100</v>
      </c>
    </row>
    <row r="925" spans="1:8" s="8" customFormat="1" x14ac:dyDescent="0.2">
      <c r="A925" s="460"/>
      <c r="B925" s="461"/>
      <c r="C925" s="36" t="s">
        <v>707</v>
      </c>
      <c r="D925" s="23">
        <v>1482.08</v>
      </c>
      <c r="E925" s="23">
        <f>D925/D922*100</f>
        <v>60.027541514783309</v>
      </c>
      <c r="F925" s="23">
        <v>0</v>
      </c>
      <c r="G925" s="23">
        <v>0</v>
      </c>
      <c r="H925" s="3">
        <f t="shared" si="43"/>
        <v>-100</v>
      </c>
    </row>
    <row r="926" spans="1:8" s="8" customFormat="1" x14ac:dyDescent="0.2">
      <c r="A926" s="460"/>
      <c r="B926" s="461"/>
      <c r="C926" s="36" t="s">
        <v>709</v>
      </c>
      <c r="D926" s="23">
        <v>0</v>
      </c>
      <c r="E926" s="23">
        <f>D926/D922*100</f>
        <v>0</v>
      </c>
      <c r="F926" s="23">
        <v>0</v>
      </c>
      <c r="G926" s="23">
        <v>0</v>
      </c>
      <c r="H926" s="3" t="s">
        <v>93</v>
      </c>
    </row>
    <row r="927" spans="1:8" s="8" customFormat="1" ht="15" customHeight="1" x14ac:dyDescent="0.2">
      <c r="A927" s="460" t="s">
        <v>354</v>
      </c>
      <c r="B927" s="461" t="s">
        <v>788</v>
      </c>
      <c r="C927" s="36" t="s">
        <v>705</v>
      </c>
      <c r="D927" s="23">
        <f>D928+D929+D930+D931</f>
        <v>877</v>
      </c>
      <c r="E927" s="23">
        <f>E928+E929+E930+E931</f>
        <v>100</v>
      </c>
      <c r="F927" s="23">
        <f>F928+F929+F930+F931</f>
        <v>206.16</v>
      </c>
      <c r="G927" s="23">
        <f>G928+G929+G930+G931</f>
        <v>100</v>
      </c>
      <c r="H927" s="3">
        <f t="shared" si="43"/>
        <v>-76.492588369441279</v>
      </c>
    </row>
    <row r="928" spans="1:8" s="8" customFormat="1" ht="31.5" x14ac:dyDescent="0.2">
      <c r="A928" s="460"/>
      <c r="B928" s="468"/>
      <c r="C928" s="36" t="s">
        <v>706</v>
      </c>
      <c r="D928" s="23">
        <v>877</v>
      </c>
      <c r="E928" s="23">
        <f>D928/D927*100</f>
        <v>100</v>
      </c>
      <c r="F928" s="23">
        <v>206.16</v>
      </c>
      <c r="G928" s="23">
        <f>F928/F927*100</f>
        <v>100</v>
      </c>
      <c r="H928" s="3">
        <f t="shared" si="43"/>
        <v>-76.492588369441279</v>
      </c>
    </row>
    <row r="929" spans="1:8" s="8" customFormat="1" x14ac:dyDescent="0.2">
      <c r="A929" s="460"/>
      <c r="B929" s="468"/>
      <c r="C929" s="36" t="s">
        <v>708</v>
      </c>
      <c r="D929" s="23">
        <v>0</v>
      </c>
      <c r="E929" s="23">
        <f>D929/D927*100</f>
        <v>0</v>
      </c>
      <c r="F929" s="23">
        <v>0</v>
      </c>
      <c r="G929" s="23">
        <f>F929/F927*100</f>
        <v>0</v>
      </c>
      <c r="H929" s="3" t="s">
        <v>93</v>
      </c>
    </row>
    <row r="930" spans="1:8" s="8" customFormat="1" x14ac:dyDescent="0.2">
      <c r="A930" s="460"/>
      <c r="B930" s="468"/>
      <c r="C930" s="36" t="s">
        <v>707</v>
      </c>
      <c r="D930" s="23">
        <v>0</v>
      </c>
      <c r="E930" s="23">
        <f>D930/D927*100</f>
        <v>0</v>
      </c>
      <c r="F930" s="23">
        <v>0</v>
      </c>
      <c r="G930" s="23">
        <f>F930/F927*100</f>
        <v>0</v>
      </c>
      <c r="H930" s="3" t="s">
        <v>93</v>
      </c>
    </row>
    <row r="931" spans="1:8" s="8" customFormat="1" x14ac:dyDescent="0.2">
      <c r="A931" s="460"/>
      <c r="B931" s="468"/>
      <c r="C931" s="36" t="s">
        <v>709</v>
      </c>
      <c r="D931" s="23">
        <v>0</v>
      </c>
      <c r="E931" s="23">
        <f>D931/D927*100</f>
        <v>0</v>
      </c>
      <c r="F931" s="23">
        <v>0</v>
      </c>
      <c r="G931" s="23">
        <f>F931/F927*100</f>
        <v>0</v>
      </c>
      <c r="H931" s="3" t="s">
        <v>93</v>
      </c>
    </row>
    <row r="932" spans="1:8" s="8" customFormat="1" ht="30" customHeight="1" x14ac:dyDescent="0.2">
      <c r="A932" s="460" t="s">
        <v>355</v>
      </c>
      <c r="B932" s="461" t="s">
        <v>368</v>
      </c>
      <c r="C932" s="36" t="s">
        <v>705</v>
      </c>
      <c r="D932" s="23">
        <f>D933+D934+D935+D936</f>
        <v>3210</v>
      </c>
      <c r="E932" s="23">
        <f>E933+E934+E935+E936</f>
        <v>100</v>
      </c>
      <c r="F932" s="23">
        <f>F933+F934+F935+F936</f>
        <v>1348</v>
      </c>
      <c r="G932" s="23">
        <f>G933+G934+G935+G936</f>
        <v>100</v>
      </c>
      <c r="H932" s="3">
        <f t="shared" si="43"/>
        <v>-58.006230529595015</v>
      </c>
    </row>
    <row r="933" spans="1:8" s="8" customFormat="1" ht="32.25" customHeight="1" x14ac:dyDescent="0.2">
      <c r="A933" s="460"/>
      <c r="B933" s="461"/>
      <c r="C933" s="36" t="s">
        <v>706</v>
      </c>
      <c r="D933" s="23">
        <v>3210</v>
      </c>
      <c r="E933" s="23">
        <f>D933/D932*100</f>
        <v>100</v>
      </c>
      <c r="F933" s="23">
        <v>1348</v>
      </c>
      <c r="G933" s="23">
        <f>F933/F932*100</f>
        <v>100</v>
      </c>
      <c r="H933" s="3">
        <f t="shared" si="43"/>
        <v>-58.006230529595015</v>
      </c>
    </row>
    <row r="934" spans="1:8" s="8" customFormat="1" ht="18.75" customHeight="1" x14ac:dyDescent="0.2">
      <c r="A934" s="460"/>
      <c r="B934" s="461"/>
      <c r="C934" s="36" t="s">
        <v>708</v>
      </c>
      <c r="D934" s="23">
        <v>0</v>
      </c>
      <c r="E934" s="23">
        <f>D934/D932*100</f>
        <v>0</v>
      </c>
      <c r="F934" s="23">
        <v>0</v>
      </c>
      <c r="G934" s="23">
        <f>F934/F932*100</f>
        <v>0</v>
      </c>
      <c r="H934" s="3" t="s">
        <v>93</v>
      </c>
    </row>
    <row r="935" spans="1:8" s="8" customFormat="1" x14ac:dyDescent="0.2">
      <c r="A935" s="460"/>
      <c r="B935" s="461"/>
      <c r="C935" s="36" t="s">
        <v>707</v>
      </c>
      <c r="D935" s="23">
        <v>0</v>
      </c>
      <c r="E935" s="23">
        <f>D935/D932*100</f>
        <v>0</v>
      </c>
      <c r="F935" s="23">
        <v>0</v>
      </c>
      <c r="G935" s="23">
        <f>F935/F932*100</f>
        <v>0</v>
      </c>
      <c r="H935" s="3" t="s">
        <v>93</v>
      </c>
    </row>
    <row r="936" spans="1:8" s="8" customFormat="1" x14ac:dyDescent="0.2">
      <c r="A936" s="460"/>
      <c r="B936" s="461"/>
      <c r="C936" s="36" t="s">
        <v>709</v>
      </c>
      <c r="D936" s="23">
        <v>0</v>
      </c>
      <c r="E936" s="23">
        <f>D936/D932*100</f>
        <v>0</v>
      </c>
      <c r="F936" s="23">
        <v>0</v>
      </c>
      <c r="G936" s="23">
        <f>F936/F932*100</f>
        <v>0</v>
      </c>
      <c r="H936" s="3" t="s">
        <v>93</v>
      </c>
    </row>
    <row r="937" spans="1:8" s="8" customFormat="1" ht="17.25" customHeight="1" x14ac:dyDescent="0.2">
      <c r="A937" s="466" t="s">
        <v>369</v>
      </c>
      <c r="B937" s="467" t="s">
        <v>1024</v>
      </c>
      <c r="C937" s="47" t="s">
        <v>705</v>
      </c>
      <c r="D937" s="125">
        <f>D938+D939+D940+D941</f>
        <v>23240</v>
      </c>
      <c r="E937" s="48">
        <f>E938+E939+E940+E941</f>
        <v>100</v>
      </c>
      <c r="F937" s="125">
        <f>F938+F939+F940+F941</f>
        <v>25901.079999999998</v>
      </c>
      <c r="G937" s="48">
        <f>G938+G939+G940+G941</f>
        <v>100</v>
      </c>
      <c r="H937" s="124">
        <f t="shared" si="43"/>
        <v>11.450430292598952</v>
      </c>
    </row>
    <row r="938" spans="1:8" s="8" customFormat="1" ht="31.5" x14ac:dyDescent="0.2">
      <c r="A938" s="466"/>
      <c r="B938" s="467"/>
      <c r="C938" s="47" t="s">
        <v>706</v>
      </c>
      <c r="D938" s="125">
        <v>0</v>
      </c>
      <c r="E938" s="48">
        <f>D938/D937*100</f>
        <v>0</v>
      </c>
      <c r="F938" s="125">
        <v>0</v>
      </c>
      <c r="G938" s="48">
        <f>F938/F937*100</f>
        <v>0</v>
      </c>
      <c r="H938" s="124" t="s">
        <v>93</v>
      </c>
    </row>
    <row r="939" spans="1:8" s="8" customFormat="1" ht="20.25" customHeight="1" x14ac:dyDescent="0.2">
      <c r="A939" s="466"/>
      <c r="B939" s="467"/>
      <c r="C939" s="47" t="s">
        <v>708</v>
      </c>
      <c r="D939" s="125">
        <f>D944+D949+D954</f>
        <v>23240</v>
      </c>
      <c r="E939" s="48">
        <f>D939/D937*100</f>
        <v>100</v>
      </c>
      <c r="F939" s="125">
        <f>F944+F949+F954</f>
        <v>23239.919999999998</v>
      </c>
      <c r="G939" s="48">
        <f>F939/F937*100</f>
        <v>89.725679392519538</v>
      </c>
      <c r="H939" s="124">
        <f t="shared" si="43"/>
        <v>-3.4423407917927307E-4</v>
      </c>
    </row>
    <row r="940" spans="1:8" s="8" customFormat="1" ht="20.25" customHeight="1" x14ac:dyDescent="0.2">
      <c r="A940" s="466"/>
      <c r="B940" s="467"/>
      <c r="C940" s="47" t="s">
        <v>707</v>
      </c>
      <c r="D940" s="125">
        <f>D945+D950+D955</f>
        <v>0</v>
      </c>
      <c r="E940" s="48">
        <f>D940/D937*100</f>
        <v>0</v>
      </c>
      <c r="F940" s="125">
        <f>F945+F950+F955</f>
        <v>2661.16</v>
      </c>
      <c r="G940" s="48">
        <f>F940/F937*100</f>
        <v>10.274320607480462</v>
      </c>
      <c r="H940" s="124" t="s">
        <v>93</v>
      </c>
    </row>
    <row r="941" spans="1:8" s="8" customFormat="1" ht="20.25" customHeight="1" x14ac:dyDescent="0.2">
      <c r="A941" s="466"/>
      <c r="B941" s="467"/>
      <c r="C941" s="47" t="s">
        <v>709</v>
      </c>
      <c r="D941" s="125">
        <v>0</v>
      </c>
      <c r="E941" s="48">
        <f>D941/D937*100</f>
        <v>0</v>
      </c>
      <c r="F941" s="125">
        <v>0</v>
      </c>
      <c r="G941" s="48">
        <f>F941/F937*100</f>
        <v>0</v>
      </c>
      <c r="H941" s="124" t="s">
        <v>93</v>
      </c>
    </row>
    <row r="942" spans="1:8" s="8" customFormat="1" ht="26.25" customHeight="1" x14ac:dyDescent="0.2">
      <c r="A942" s="460" t="s">
        <v>371</v>
      </c>
      <c r="B942" s="461" t="s">
        <v>789</v>
      </c>
      <c r="C942" s="36" t="s">
        <v>705</v>
      </c>
      <c r="D942" s="32">
        <f>D943+D944+D945+D946</f>
        <v>23240</v>
      </c>
      <c r="E942" s="37">
        <f>E943+E944+E945+E946</f>
        <v>100</v>
      </c>
      <c r="F942" s="40">
        <f>F943+F944+F945+F946</f>
        <v>23239.919999999998</v>
      </c>
      <c r="G942" s="37">
        <f>G943+G944+G945+G946</f>
        <v>100</v>
      </c>
      <c r="H942" s="38">
        <f t="shared" si="43"/>
        <v>-3.4423407917927307E-4</v>
      </c>
    </row>
    <row r="943" spans="1:8" s="8" customFormat="1" ht="34.5" customHeight="1" x14ac:dyDescent="0.2">
      <c r="A943" s="460"/>
      <c r="B943" s="461"/>
      <c r="C943" s="36" t="s">
        <v>706</v>
      </c>
      <c r="D943" s="32">
        <v>0</v>
      </c>
      <c r="E943" s="37">
        <f>D943/D942*100</f>
        <v>0</v>
      </c>
      <c r="F943" s="40">
        <v>0</v>
      </c>
      <c r="G943" s="37">
        <f>F943/F942*100</f>
        <v>0</v>
      </c>
      <c r="H943" s="34" t="s">
        <v>93</v>
      </c>
    </row>
    <row r="944" spans="1:8" s="8" customFormat="1" ht="18.75" customHeight="1" x14ac:dyDescent="0.2">
      <c r="A944" s="460"/>
      <c r="B944" s="461"/>
      <c r="C944" s="36" t="s">
        <v>708</v>
      </c>
      <c r="D944" s="32">
        <v>23240</v>
      </c>
      <c r="E944" s="37">
        <f>D944/D942*100</f>
        <v>100</v>
      </c>
      <c r="F944" s="40">
        <v>23239.919999999998</v>
      </c>
      <c r="G944" s="37">
        <f>F944/F942*100</f>
        <v>100</v>
      </c>
      <c r="H944" s="38">
        <f t="shared" si="43"/>
        <v>-3.4423407917927307E-4</v>
      </c>
    </row>
    <row r="945" spans="1:8" s="8" customFormat="1" ht="19.5" customHeight="1" x14ac:dyDescent="0.2">
      <c r="A945" s="460"/>
      <c r="B945" s="461"/>
      <c r="C945" s="36" t="s">
        <v>707</v>
      </c>
      <c r="D945" s="32">
        <v>0</v>
      </c>
      <c r="E945" s="37">
        <f>D945/D942*100</f>
        <v>0</v>
      </c>
      <c r="F945" s="40">
        <v>0</v>
      </c>
      <c r="G945" s="37">
        <f>F945/F942*100</f>
        <v>0</v>
      </c>
      <c r="H945" s="38" t="s">
        <v>93</v>
      </c>
    </row>
    <row r="946" spans="1:8" s="8" customFormat="1" ht="20.25" customHeight="1" x14ac:dyDescent="0.2">
      <c r="A946" s="460"/>
      <c r="B946" s="461"/>
      <c r="C946" s="36" t="s">
        <v>709</v>
      </c>
      <c r="D946" s="32">
        <v>0</v>
      </c>
      <c r="E946" s="37">
        <f>D946/D942*100</f>
        <v>0</v>
      </c>
      <c r="F946" s="40">
        <v>0</v>
      </c>
      <c r="G946" s="37">
        <f>F946/F942*100</f>
        <v>0</v>
      </c>
      <c r="H946" s="38" t="s">
        <v>93</v>
      </c>
    </row>
    <row r="947" spans="1:8" s="8" customFormat="1" ht="15" customHeight="1" outlineLevel="1" x14ac:dyDescent="0.2">
      <c r="A947" s="463" t="s">
        <v>372</v>
      </c>
      <c r="B947" s="462" t="s">
        <v>790</v>
      </c>
      <c r="C947" s="294" t="s">
        <v>705</v>
      </c>
      <c r="D947" s="220">
        <f>D948+D949+D950+D951</f>
        <v>0</v>
      </c>
      <c r="E947" s="23">
        <v>0</v>
      </c>
      <c r="F947" s="220">
        <f>F948+F949+F950+F951</f>
        <v>2661.16</v>
      </c>
      <c r="G947" s="23">
        <f>G948+G949+G950+G951</f>
        <v>100</v>
      </c>
      <c r="H947" s="3" t="s">
        <v>93</v>
      </c>
    </row>
    <row r="948" spans="1:8" s="8" customFormat="1" ht="31.5" outlineLevel="1" x14ac:dyDescent="0.2">
      <c r="A948" s="463"/>
      <c r="B948" s="462"/>
      <c r="C948" s="294" t="s">
        <v>706</v>
      </c>
      <c r="D948" s="220">
        <v>0</v>
      </c>
      <c r="E948" s="23">
        <v>0</v>
      </c>
      <c r="F948" s="220">
        <v>0</v>
      </c>
      <c r="G948" s="23">
        <f>F948/F947*100</f>
        <v>0</v>
      </c>
      <c r="H948" s="3" t="s">
        <v>93</v>
      </c>
    </row>
    <row r="949" spans="1:8" s="8" customFormat="1" outlineLevel="1" x14ac:dyDescent="0.2">
      <c r="A949" s="463"/>
      <c r="B949" s="462"/>
      <c r="C949" s="294" t="s">
        <v>708</v>
      </c>
      <c r="D949" s="220">
        <v>0</v>
      </c>
      <c r="E949" s="23">
        <v>0</v>
      </c>
      <c r="F949" s="220">
        <v>0</v>
      </c>
      <c r="G949" s="23">
        <f>F949/F947*100</f>
        <v>0</v>
      </c>
      <c r="H949" s="3" t="s">
        <v>93</v>
      </c>
    </row>
    <row r="950" spans="1:8" s="8" customFormat="1" outlineLevel="1" x14ac:dyDescent="0.2">
      <c r="A950" s="463"/>
      <c r="B950" s="462"/>
      <c r="C950" s="294" t="s">
        <v>707</v>
      </c>
      <c r="D950" s="220">
        <v>0</v>
      </c>
      <c r="E950" s="23">
        <v>0</v>
      </c>
      <c r="F950" s="220">
        <v>2661.16</v>
      </c>
      <c r="G950" s="23">
        <f>F950/F947*100</f>
        <v>100</v>
      </c>
      <c r="H950" s="3" t="s">
        <v>93</v>
      </c>
    </row>
    <row r="951" spans="1:8" s="8" customFormat="1" outlineLevel="1" x14ac:dyDescent="0.2">
      <c r="A951" s="463"/>
      <c r="B951" s="462"/>
      <c r="C951" s="294" t="s">
        <v>709</v>
      </c>
      <c r="D951" s="220">
        <v>0</v>
      </c>
      <c r="E951" s="23">
        <v>0</v>
      </c>
      <c r="F951" s="220">
        <v>0</v>
      </c>
      <c r="G951" s="23">
        <f>F951/F947*100</f>
        <v>0</v>
      </c>
      <c r="H951" s="3" t="s">
        <v>93</v>
      </c>
    </row>
    <row r="952" spans="1:8" s="8" customFormat="1" ht="15" hidden="1" customHeight="1" outlineLevel="1" x14ac:dyDescent="0.2">
      <c r="A952" s="464" t="s">
        <v>374</v>
      </c>
      <c r="B952" s="465" t="s">
        <v>791</v>
      </c>
      <c r="C952" s="104" t="s">
        <v>705</v>
      </c>
      <c r="D952" s="110">
        <f>D953+D954+D955+D956</f>
        <v>0</v>
      </c>
      <c r="E952" s="105" t="e">
        <f>E953+E954+E955+E956</f>
        <v>#DIV/0!</v>
      </c>
      <c r="F952" s="110">
        <f>F953+F954+F955+F956</f>
        <v>0</v>
      </c>
      <c r="G952" s="105" t="e">
        <f>G953+G954+G955+G956</f>
        <v>#DIV/0!</v>
      </c>
      <c r="H952" s="106" t="e">
        <f>F952/D952*100-100</f>
        <v>#DIV/0!</v>
      </c>
    </row>
    <row r="953" spans="1:8" s="8" customFormat="1" ht="31.5" hidden="1" outlineLevel="1" x14ac:dyDescent="0.2">
      <c r="A953" s="464"/>
      <c r="B953" s="465"/>
      <c r="C953" s="104" t="s">
        <v>706</v>
      </c>
      <c r="D953" s="110">
        <v>0</v>
      </c>
      <c r="E953" s="105" t="e">
        <f>D953/D952*100</f>
        <v>#DIV/0!</v>
      </c>
      <c r="F953" s="110">
        <v>0</v>
      </c>
      <c r="G953" s="105" t="e">
        <f>F953/F952*100</f>
        <v>#DIV/0!</v>
      </c>
      <c r="H953" s="106" t="s">
        <v>93</v>
      </c>
    </row>
    <row r="954" spans="1:8" s="8" customFormat="1" hidden="1" outlineLevel="1" x14ac:dyDescent="0.2">
      <c r="A954" s="464"/>
      <c r="B954" s="465"/>
      <c r="C954" s="104" t="s">
        <v>708</v>
      </c>
      <c r="D954" s="110">
        <v>0</v>
      </c>
      <c r="E954" s="105" t="e">
        <f>D954/D952*100</f>
        <v>#DIV/0!</v>
      </c>
      <c r="F954" s="110">
        <v>0</v>
      </c>
      <c r="G954" s="105" t="e">
        <f>F954/F952*100</f>
        <v>#DIV/0!</v>
      </c>
      <c r="H954" s="106" t="s">
        <v>93</v>
      </c>
    </row>
    <row r="955" spans="1:8" s="8" customFormat="1" hidden="1" outlineLevel="1" x14ac:dyDescent="0.2">
      <c r="A955" s="464"/>
      <c r="B955" s="465"/>
      <c r="C955" s="104" t="s">
        <v>707</v>
      </c>
      <c r="D955" s="110"/>
      <c r="E955" s="105" t="e">
        <f>D955/D952*100</f>
        <v>#DIV/0!</v>
      </c>
      <c r="F955" s="110"/>
      <c r="G955" s="105" t="e">
        <f>F955/F952*100</f>
        <v>#DIV/0!</v>
      </c>
      <c r="H955" s="106" t="e">
        <f>F955/D955*100-100</f>
        <v>#DIV/0!</v>
      </c>
    </row>
    <row r="956" spans="1:8" s="8" customFormat="1" hidden="1" outlineLevel="1" x14ac:dyDescent="0.2">
      <c r="A956" s="464"/>
      <c r="B956" s="465"/>
      <c r="C956" s="104" t="s">
        <v>709</v>
      </c>
      <c r="D956" s="110">
        <v>0</v>
      </c>
      <c r="E956" s="105">
        <v>0</v>
      </c>
      <c r="F956" s="110">
        <v>0</v>
      </c>
      <c r="G956" s="105" t="e">
        <f>F956/F952*100</f>
        <v>#DIV/0!</v>
      </c>
      <c r="H956" s="106" t="s">
        <v>93</v>
      </c>
    </row>
    <row r="957" spans="1:8" s="8" customFormat="1" ht="15" customHeight="1" collapsed="1" x14ac:dyDescent="0.2">
      <c r="A957" s="466" t="s">
        <v>377</v>
      </c>
      <c r="B957" s="467" t="s">
        <v>792</v>
      </c>
      <c r="C957" s="47" t="s">
        <v>705</v>
      </c>
      <c r="D957" s="48">
        <f>D958+D959+D960+D961</f>
        <v>17114.2</v>
      </c>
      <c r="E957" s="48">
        <f>E958+E959+E960+E961</f>
        <v>100</v>
      </c>
      <c r="F957" s="48">
        <f>F958+F959+F960+F961</f>
        <v>7657.1200000000008</v>
      </c>
      <c r="G957" s="48">
        <f>G958+G959+G960+G961</f>
        <v>100</v>
      </c>
      <c r="H957" s="124">
        <f>F957/D957*100-100</f>
        <v>-55.258674083509597</v>
      </c>
    </row>
    <row r="958" spans="1:8" s="8" customFormat="1" ht="31.5" x14ac:dyDescent="0.2">
      <c r="A958" s="466"/>
      <c r="B958" s="467"/>
      <c r="C958" s="47" t="s">
        <v>706</v>
      </c>
      <c r="D958" s="48">
        <f>D963+D968</f>
        <v>768</v>
      </c>
      <c r="E958" s="48">
        <f>D958/D957*100</f>
        <v>4.4875016068527884</v>
      </c>
      <c r="F958" s="48">
        <f>F963+F968+F973+F978+F983+F988</f>
        <v>352.02</v>
      </c>
      <c r="G958" s="48">
        <f>F958/F957*100</f>
        <v>4.5972898426562461</v>
      </c>
      <c r="H958" s="124">
        <f>F958/D958*100-100</f>
        <v>-54.164062500000007</v>
      </c>
    </row>
    <row r="959" spans="1:8" s="8" customFormat="1" ht="16.5" customHeight="1" x14ac:dyDescent="0.2">
      <c r="A959" s="466"/>
      <c r="B959" s="467"/>
      <c r="C959" s="47" t="s">
        <v>708</v>
      </c>
      <c r="D959" s="48">
        <f>D964+D974+D979+D984+D989</f>
        <v>16346.2</v>
      </c>
      <c r="E959" s="48">
        <f>D959/D957*100</f>
        <v>95.512498393147212</v>
      </c>
      <c r="F959" s="48">
        <f>F964+F974+F979+F984+F989</f>
        <v>7305.1</v>
      </c>
      <c r="G959" s="48">
        <f>F959/F957*100</f>
        <v>95.402710157343748</v>
      </c>
      <c r="H959" s="124">
        <f>F959/D959*100-100</f>
        <v>-55.310102653827805</v>
      </c>
    </row>
    <row r="960" spans="1:8" s="8" customFormat="1" x14ac:dyDescent="0.2">
      <c r="A960" s="466"/>
      <c r="B960" s="467"/>
      <c r="C960" s="47" t="s">
        <v>707</v>
      </c>
      <c r="D960" s="48">
        <f>D965+D975+D980+D985+D990</f>
        <v>0</v>
      </c>
      <c r="E960" s="48">
        <f>D960/D957*100</f>
        <v>0</v>
      </c>
      <c r="F960" s="48">
        <f>F965+F975+F980+F985+F990</f>
        <v>0</v>
      </c>
      <c r="G960" s="48">
        <f>F960/F957*100</f>
        <v>0</v>
      </c>
      <c r="H960" s="124" t="s">
        <v>93</v>
      </c>
    </row>
    <row r="961" spans="1:8" s="8" customFormat="1" x14ac:dyDescent="0.2">
      <c r="A961" s="466"/>
      <c r="B961" s="467"/>
      <c r="C961" s="47" t="s">
        <v>709</v>
      </c>
      <c r="D961" s="48">
        <f>D966+D976+D981+D986+D991</f>
        <v>0</v>
      </c>
      <c r="E961" s="48">
        <f>D961/D957*100</f>
        <v>0</v>
      </c>
      <c r="F961" s="48">
        <f>F966+F976+F981+F986+F991</f>
        <v>0</v>
      </c>
      <c r="G961" s="48">
        <f>F961/F957*100</f>
        <v>0</v>
      </c>
      <c r="H961" s="124" t="s">
        <v>93</v>
      </c>
    </row>
    <row r="962" spans="1:8" s="8" customFormat="1" ht="19.5" customHeight="1" x14ac:dyDescent="0.2">
      <c r="A962" s="460" t="s">
        <v>379</v>
      </c>
      <c r="B962" s="461" t="s">
        <v>380</v>
      </c>
      <c r="C962" s="36" t="s">
        <v>705</v>
      </c>
      <c r="D962" s="29">
        <f>D963+D964+D965+D966</f>
        <v>11292</v>
      </c>
      <c r="E962" s="37">
        <f>E963+E964+E965+E966</f>
        <v>100</v>
      </c>
      <c r="F962" s="37">
        <f>F963+F964+F965+F966</f>
        <v>5081</v>
      </c>
      <c r="G962" s="37">
        <f>G963+G964+G965+G966</f>
        <v>100</v>
      </c>
      <c r="H962" s="38">
        <f>F962/D962*100-100</f>
        <v>-55.003542330853698</v>
      </c>
    </row>
    <row r="963" spans="1:8" s="8" customFormat="1" ht="32.25" customHeight="1" x14ac:dyDescent="0.2">
      <c r="A963" s="460"/>
      <c r="B963" s="461"/>
      <c r="C963" s="36" t="s">
        <v>706</v>
      </c>
      <c r="D963" s="29">
        <v>0</v>
      </c>
      <c r="E963" s="37">
        <f>D963/D962*100</f>
        <v>0</v>
      </c>
      <c r="F963" s="37">
        <v>0</v>
      </c>
      <c r="G963" s="37">
        <f>F963/F962*100</f>
        <v>0</v>
      </c>
      <c r="H963" s="38" t="s">
        <v>93</v>
      </c>
    </row>
    <row r="964" spans="1:8" s="8" customFormat="1" ht="19.5" customHeight="1" x14ac:dyDescent="0.2">
      <c r="A964" s="460"/>
      <c r="B964" s="461"/>
      <c r="C964" s="36" t="s">
        <v>708</v>
      </c>
      <c r="D964" s="29">
        <v>11292</v>
      </c>
      <c r="E964" s="37">
        <f>D964/D962*100</f>
        <v>100</v>
      </c>
      <c r="F964" s="37">
        <v>5081</v>
      </c>
      <c r="G964" s="37">
        <f>F964/F962*100</f>
        <v>100</v>
      </c>
      <c r="H964" s="38">
        <f>F964/D964*100-100</f>
        <v>-55.003542330853698</v>
      </c>
    </row>
    <row r="965" spans="1:8" s="8" customFormat="1" ht="19.5" customHeight="1" x14ac:dyDescent="0.2">
      <c r="A965" s="460"/>
      <c r="B965" s="461"/>
      <c r="C965" s="36" t="s">
        <v>707</v>
      </c>
      <c r="D965" s="29">
        <v>0</v>
      </c>
      <c r="E965" s="37">
        <f>D965/D962*100</f>
        <v>0</v>
      </c>
      <c r="F965" s="29">
        <v>0</v>
      </c>
      <c r="G965" s="37">
        <f>F965/F962*100</f>
        <v>0</v>
      </c>
      <c r="H965" s="38" t="s">
        <v>93</v>
      </c>
    </row>
    <row r="966" spans="1:8" s="8" customFormat="1" ht="19.5" customHeight="1" x14ac:dyDescent="0.2">
      <c r="A966" s="460"/>
      <c r="B966" s="461"/>
      <c r="C966" s="36" t="s">
        <v>709</v>
      </c>
      <c r="D966" s="29">
        <v>0</v>
      </c>
      <c r="E966" s="37">
        <f>D966/D962*100</f>
        <v>0</v>
      </c>
      <c r="F966" s="29">
        <v>0</v>
      </c>
      <c r="G966" s="37">
        <f>F966/F962*100</f>
        <v>0</v>
      </c>
      <c r="H966" s="38" t="s">
        <v>93</v>
      </c>
    </row>
    <row r="967" spans="1:8" s="8" customFormat="1" ht="15" customHeight="1" x14ac:dyDescent="0.2">
      <c r="A967" s="460" t="s">
        <v>381</v>
      </c>
      <c r="B967" s="462" t="s">
        <v>153</v>
      </c>
      <c r="C967" s="36" t="s">
        <v>705</v>
      </c>
      <c r="D967" s="29">
        <f>D968+D969+D970+D971</f>
        <v>768</v>
      </c>
      <c r="E967" s="37">
        <f>E968+E969+E970+E971</f>
        <v>100</v>
      </c>
      <c r="F967" s="37">
        <f>F968+F969+F970+F971</f>
        <v>352.02</v>
      </c>
      <c r="G967" s="37">
        <f>G968+G969+G970+G971</f>
        <v>100</v>
      </c>
      <c r="H967" s="38">
        <f>F967/D967*100-100</f>
        <v>-54.164062500000007</v>
      </c>
    </row>
    <row r="968" spans="1:8" s="8" customFormat="1" ht="31.5" x14ac:dyDescent="0.2">
      <c r="A968" s="460"/>
      <c r="B968" s="462"/>
      <c r="C968" s="36" t="s">
        <v>706</v>
      </c>
      <c r="D968" s="29">
        <v>768</v>
      </c>
      <c r="E968" s="37">
        <v>100</v>
      </c>
      <c r="F968" s="37">
        <v>352.02</v>
      </c>
      <c r="G968" s="37">
        <f>F968/F967*100</f>
        <v>100</v>
      </c>
      <c r="H968" s="38">
        <f>F968/D968*100-100</f>
        <v>-54.164062500000007</v>
      </c>
    </row>
    <row r="969" spans="1:8" s="8" customFormat="1" x14ac:dyDescent="0.2">
      <c r="A969" s="460"/>
      <c r="B969" s="462"/>
      <c r="C969" s="36" t="s">
        <v>708</v>
      </c>
      <c r="D969" s="29">
        <v>0</v>
      </c>
      <c r="E969" s="29">
        <v>0</v>
      </c>
      <c r="F969" s="29">
        <v>0</v>
      </c>
      <c r="G969" s="37">
        <f>F969/F967*100</f>
        <v>0</v>
      </c>
      <c r="H969" s="38" t="s">
        <v>93</v>
      </c>
    </row>
    <row r="970" spans="1:8" s="8" customFormat="1" x14ac:dyDescent="0.2">
      <c r="A970" s="460"/>
      <c r="B970" s="462"/>
      <c r="C970" s="36" t="s">
        <v>707</v>
      </c>
      <c r="D970" s="29">
        <v>0</v>
      </c>
      <c r="E970" s="29">
        <v>0</v>
      </c>
      <c r="F970" s="29">
        <v>0</v>
      </c>
      <c r="G970" s="37">
        <f>F970/F967*100</f>
        <v>0</v>
      </c>
      <c r="H970" s="38" t="s">
        <v>93</v>
      </c>
    </row>
    <row r="971" spans="1:8" s="8" customFormat="1" x14ac:dyDescent="0.2">
      <c r="A971" s="460"/>
      <c r="B971" s="462"/>
      <c r="C971" s="36" t="s">
        <v>709</v>
      </c>
      <c r="D971" s="29">
        <v>0</v>
      </c>
      <c r="E971" s="29">
        <v>0</v>
      </c>
      <c r="F971" s="29">
        <v>0</v>
      </c>
      <c r="G971" s="37">
        <f>F971/F967*100</f>
        <v>0</v>
      </c>
      <c r="H971" s="38" t="s">
        <v>93</v>
      </c>
    </row>
    <row r="972" spans="1:8" s="8" customFormat="1" ht="15" customHeight="1" x14ac:dyDescent="0.2">
      <c r="A972" s="460" t="s">
        <v>384</v>
      </c>
      <c r="B972" s="461" t="s">
        <v>793</v>
      </c>
      <c r="C972" s="36" t="s">
        <v>705</v>
      </c>
      <c r="D972" s="29">
        <f>D973+D974+D975+D976</f>
        <v>1804</v>
      </c>
      <c r="E972" s="37">
        <f>E973+E974+E975+E976</f>
        <v>100</v>
      </c>
      <c r="F972" s="37">
        <f>F973+F974+F975+F976</f>
        <v>812</v>
      </c>
      <c r="G972" s="37">
        <f>G973+G974+G975+G976</f>
        <v>100</v>
      </c>
      <c r="H972" s="38">
        <f>F972/D972*100-100</f>
        <v>-54.988913525498887</v>
      </c>
    </row>
    <row r="973" spans="1:8" s="8" customFormat="1" ht="31.5" x14ac:dyDescent="0.2">
      <c r="A973" s="460"/>
      <c r="B973" s="461"/>
      <c r="C973" s="36" t="s">
        <v>706</v>
      </c>
      <c r="D973" s="29">
        <v>0</v>
      </c>
      <c r="E973" s="37">
        <f>D973/D972*100</f>
        <v>0</v>
      </c>
      <c r="F973" s="37">
        <v>0</v>
      </c>
      <c r="G973" s="37">
        <f>F973/F972*100</f>
        <v>0</v>
      </c>
      <c r="H973" s="38" t="s">
        <v>93</v>
      </c>
    </row>
    <row r="974" spans="1:8" s="8" customFormat="1" x14ac:dyDescent="0.2">
      <c r="A974" s="460"/>
      <c r="B974" s="461"/>
      <c r="C974" s="36" t="s">
        <v>708</v>
      </c>
      <c r="D974" s="29">
        <v>1804</v>
      </c>
      <c r="E974" s="37">
        <f>D974/D972*100</f>
        <v>100</v>
      </c>
      <c r="F974" s="37">
        <v>812</v>
      </c>
      <c r="G974" s="37">
        <f>F974/F972*100</f>
        <v>100</v>
      </c>
      <c r="H974" s="38">
        <f>F974/D974*100-100</f>
        <v>-54.988913525498887</v>
      </c>
    </row>
    <row r="975" spans="1:8" s="8" customFormat="1" x14ac:dyDescent="0.2">
      <c r="A975" s="460"/>
      <c r="B975" s="461"/>
      <c r="C975" s="36" t="s">
        <v>707</v>
      </c>
      <c r="D975" s="29">
        <v>0</v>
      </c>
      <c r="E975" s="37">
        <f>D975/D972*100</f>
        <v>0</v>
      </c>
      <c r="F975" s="37">
        <v>0</v>
      </c>
      <c r="G975" s="37">
        <f>F975/F972*100</f>
        <v>0</v>
      </c>
      <c r="H975" s="38" t="s">
        <v>93</v>
      </c>
    </row>
    <row r="976" spans="1:8" s="8" customFormat="1" ht="24" customHeight="1" x14ac:dyDescent="0.2">
      <c r="A976" s="460"/>
      <c r="B976" s="461"/>
      <c r="C976" s="36" t="s">
        <v>709</v>
      </c>
      <c r="D976" s="29">
        <v>0</v>
      </c>
      <c r="E976" s="37">
        <f>D976/D972*100</f>
        <v>0</v>
      </c>
      <c r="F976" s="37">
        <v>0</v>
      </c>
      <c r="G976" s="37">
        <f>F976/F972*100</f>
        <v>0</v>
      </c>
      <c r="H976" s="38" t="s">
        <v>93</v>
      </c>
    </row>
    <row r="977" spans="1:8" s="8" customFormat="1" ht="24" customHeight="1" x14ac:dyDescent="0.2">
      <c r="A977" s="460" t="s">
        <v>387</v>
      </c>
      <c r="B977" s="461" t="s">
        <v>794</v>
      </c>
      <c r="C977" s="36" t="s">
        <v>705</v>
      </c>
      <c r="D977" s="29">
        <f>D978+D979+D980+D981</f>
        <v>1164</v>
      </c>
      <c r="E977" s="37">
        <f>E978+E979+E980+E981</f>
        <v>100</v>
      </c>
      <c r="F977" s="37">
        <f>F978+F979+F980+F981</f>
        <v>473</v>
      </c>
      <c r="G977" s="37">
        <f>G978+G979+G980+G981</f>
        <v>100</v>
      </c>
      <c r="H977" s="38">
        <f>F977/D977*100-100</f>
        <v>-59.364261168384878</v>
      </c>
    </row>
    <row r="978" spans="1:8" s="8" customFormat="1" ht="33" customHeight="1" x14ac:dyDescent="0.2">
      <c r="A978" s="460"/>
      <c r="B978" s="461"/>
      <c r="C978" s="36" t="s">
        <v>706</v>
      </c>
      <c r="D978" s="29">
        <v>0</v>
      </c>
      <c r="E978" s="37">
        <f>D978/D977*100</f>
        <v>0</v>
      </c>
      <c r="F978" s="37">
        <v>0</v>
      </c>
      <c r="G978" s="37">
        <f>F978/F977*100</f>
        <v>0</v>
      </c>
      <c r="H978" s="38" t="s">
        <v>93</v>
      </c>
    </row>
    <row r="979" spans="1:8" s="8" customFormat="1" ht="24.75" customHeight="1" x14ac:dyDescent="0.2">
      <c r="A979" s="460"/>
      <c r="B979" s="461"/>
      <c r="C979" s="36" t="s">
        <v>708</v>
      </c>
      <c r="D979" s="29">
        <v>1164</v>
      </c>
      <c r="E979" s="37">
        <f>D979/D977*100</f>
        <v>100</v>
      </c>
      <c r="F979" s="37">
        <v>473</v>
      </c>
      <c r="G979" s="37">
        <f>F979/F977*100</f>
        <v>100</v>
      </c>
      <c r="H979" s="38">
        <f>F979/D979*100-100</f>
        <v>-59.364261168384878</v>
      </c>
    </row>
    <row r="980" spans="1:8" s="8" customFormat="1" ht="23.25" customHeight="1" x14ac:dyDescent="0.2">
      <c r="A980" s="460"/>
      <c r="B980" s="461"/>
      <c r="C980" s="36" t="s">
        <v>707</v>
      </c>
      <c r="D980" s="29">
        <v>0</v>
      </c>
      <c r="E980" s="37">
        <f>D980/D977*100</f>
        <v>0</v>
      </c>
      <c r="F980" s="37">
        <v>0</v>
      </c>
      <c r="G980" s="37">
        <f>F980/F977*100</f>
        <v>0</v>
      </c>
      <c r="H980" s="38" t="s">
        <v>93</v>
      </c>
    </row>
    <row r="981" spans="1:8" s="8" customFormat="1" x14ac:dyDescent="0.2">
      <c r="A981" s="460"/>
      <c r="B981" s="461"/>
      <c r="C981" s="36" t="s">
        <v>709</v>
      </c>
      <c r="D981" s="29">
        <v>0</v>
      </c>
      <c r="E981" s="37">
        <f>D981/D977*100</f>
        <v>0</v>
      </c>
      <c r="F981" s="37">
        <v>0</v>
      </c>
      <c r="G981" s="37">
        <f>F981/F977*100</f>
        <v>0</v>
      </c>
      <c r="H981" s="38" t="s">
        <v>93</v>
      </c>
    </row>
    <row r="982" spans="1:8" s="8" customFormat="1" ht="24.75" customHeight="1" x14ac:dyDescent="0.2">
      <c r="A982" s="460" t="s">
        <v>390</v>
      </c>
      <c r="B982" s="461" t="s">
        <v>795</v>
      </c>
      <c r="C982" s="36" t="s">
        <v>705</v>
      </c>
      <c r="D982" s="29">
        <f>D983+D984+D985+D986</f>
        <v>2082</v>
      </c>
      <c r="E982" s="37">
        <f>E983+E984+E985+E986</f>
        <v>100</v>
      </c>
      <c r="F982" s="37">
        <f>F983+F984+F985+F986</f>
        <v>937</v>
      </c>
      <c r="G982" s="37">
        <f>G983+G984+G985+G986</f>
        <v>100</v>
      </c>
      <c r="H982" s="38">
        <f>F982/D982*100-100</f>
        <v>-54.995196926032662</v>
      </c>
    </row>
    <row r="983" spans="1:8" s="8" customFormat="1" ht="30.75" customHeight="1" x14ac:dyDescent="0.2">
      <c r="A983" s="460"/>
      <c r="B983" s="461"/>
      <c r="C983" s="36" t="s">
        <v>706</v>
      </c>
      <c r="D983" s="29">
        <v>0</v>
      </c>
      <c r="E983" s="37">
        <f>D983/D982*100</f>
        <v>0</v>
      </c>
      <c r="F983" s="37">
        <v>0</v>
      </c>
      <c r="G983" s="37">
        <f>F983/F982*100</f>
        <v>0</v>
      </c>
      <c r="H983" s="38" t="s">
        <v>93</v>
      </c>
    </row>
    <row r="984" spans="1:8" s="8" customFormat="1" x14ac:dyDescent="0.2">
      <c r="A984" s="460"/>
      <c r="B984" s="461"/>
      <c r="C984" s="36" t="s">
        <v>708</v>
      </c>
      <c r="D984" s="29">
        <v>2082</v>
      </c>
      <c r="E984" s="37">
        <f>D984/D982*100</f>
        <v>100</v>
      </c>
      <c r="F984" s="37">
        <v>937</v>
      </c>
      <c r="G984" s="37">
        <f>F984/F982*100</f>
        <v>100</v>
      </c>
      <c r="H984" s="38">
        <f>F984/D984*100-100</f>
        <v>-54.995196926032662</v>
      </c>
    </row>
    <row r="985" spans="1:8" s="8" customFormat="1" ht="26.25" customHeight="1" x14ac:dyDescent="0.2">
      <c r="A985" s="460"/>
      <c r="B985" s="461"/>
      <c r="C985" s="36" t="s">
        <v>707</v>
      </c>
      <c r="D985" s="29">
        <v>0</v>
      </c>
      <c r="E985" s="37">
        <f>D985/D982*100</f>
        <v>0</v>
      </c>
      <c r="F985" s="37">
        <v>0</v>
      </c>
      <c r="G985" s="37">
        <f>F985/F982*100</f>
        <v>0</v>
      </c>
      <c r="H985" s="38" t="s">
        <v>93</v>
      </c>
    </row>
    <row r="986" spans="1:8" s="8" customFormat="1" ht="26.25" customHeight="1" x14ac:dyDescent="0.2">
      <c r="A986" s="460"/>
      <c r="B986" s="461"/>
      <c r="C986" s="36" t="s">
        <v>709</v>
      </c>
      <c r="D986" s="29">
        <v>0</v>
      </c>
      <c r="E986" s="37">
        <f>D986/D982*100</f>
        <v>0</v>
      </c>
      <c r="F986" s="37">
        <v>0</v>
      </c>
      <c r="G986" s="37">
        <f>F986/F982*100</f>
        <v>0</v>
      </c>
      <c r="H986" s="38" t="s">
        <v>93</v>
      </c>
    </row>
    <row r="987" spans="1:8" s="8" customFormat="1" ht="15" customHeight="1" x14ac:dyDescent="0.2">
      <c r="A987" s="460" t="s">
        <v>796</v>
      </c>
      <c r="B987" s="461" t="s">
        <v>797</v>
      </c>
      <c r="C987" s="36" t="s">
        <v>705</v>
      </c>
      <c r="D987" s="29">
        <f>D988+D989+D990+D991</f>
        <v>4.2</v>
      </c>
      <c r="E987" s="37">
        <f>E988+E989+E990+E991</f>
        <v>100</v>
      </c>
      <c r="F987" s="37">
        <f>F988+F989+F990+F991</f>
        <v>2.1</v>
      </c>
      <c r="G987" s="37">
        <f>G988+G989+G990+G991</f>
        <v>100</v>
      </c>
      <c r="H987" s="38">
        <f>F987/D987*100-100</f>
        <v>-50</v>
      </c>
    </row>
    <row r="988" spans="1:8" s="8" customFormat="1" ht="30" customHeight="1" x14ac:dyDescent="0.2">
      <c r="A988" s="460"/>
      <c r="B988" s="461"/>
      <c r="C988" s="36" t="s">
        <v>706</v>
      </c>
      <c r="D988" s="29">
        <v>0</v>
      </c>
      <c r="E988" s="37">
        <f>D988/D987*100</f>
        <v>0</v>
      </c>
      <c r="F988" s="37">
        <v>0</v>
      </c>
      <c r="G988" s="37">
        <f>F988/F987*100</f>
        <v>0</v>
      </c>
      <c r="H988" s="38" t="s">
        <v>93</v>
      </c>
    </row>
    <row r="989" spans="1:8" s="8" customFormat="1" x14ac:dyDescent="0.2">
      <c r="A989" s="460"/>
      <c r="B989" s="461"/>
      <c r="C989" s="36" t="s">
        <v>708</v>
      </c>
      <c r="D989" s="29">
        <v>4.2</v>
      </c>
      <c r="E989" s="37">
        <f>D989/D987*100</f>
        <v>100</v>
      </c>
      <c r="F989" s="37">
        <v>2.1</v>
      </c>
      <c r="G989" s="37">
        <f>F989/F987*100</f>
        <v>100</v>
      </c>
      <c r="H989" s="38">
        <f>F989/D989*100-100</f>
        <v>-50</v>
      </c>
    </row>
    <row r="990" spans="1:8" s="8" customFormat="1" x14ac:dyDescent="0.2">
      <c r="A990" s="460"/>
      <c r="B990" s="461"/>
      <c r="C990" s="36" t="s">
        <v>707</v>
      </c>
      <c r="D990" s="29">
        <v>0</v>
      </c>
      <c r="E990" s="37">
        <f>D990/D987*100</f>
        <v>0</v>
      </c>
      <c r="F990" s="29">
        <v>0</v>
      </c>
      <c r="G990" s="37">
        <f>F990/F987*100</f>
        <v>0</v>
      </c>
      <c r="H990" s="38" t="s">
        <v>93</v>
      </c>
    </row>
    <row r="991" spans="1:8" s="8" customFormat="1" x14ac:dyDescent="0.2">
      <c r="A991" s="460"/>
      <c r="B991" s="461"/>
      <c r="C991" s="36" t="s">
        <v>709</v>
      </c>
      <c r="D991" s="29">
        <v>0</v>
      </c>
      <c r="E991" s="37">
        <f>D991/D987*100</f>
        <v>0</v>
      </c>
      <c r="F991" s="29">
        <v>0</v>
      </c>
      <c r="G991" s="37">
        <f>F991/F987*100</f>
        <v>0</v>
      </c>
      <c r="H991" s="38" t="s">
        <v>93</v>
      </c>
    </row>
    <row r="992" spans="1:8" x14ac:dyDescent="0.2">
      <c r="A992" s="417" t="s">
        <v>393</v>
      </c>
      <c r="B992" s="418" t="s">
        <v>1025</v>
      </c>
      <c r="C992" s="310" t="s">
        <v>705</v>
      </c>
      <c r="D992" s="311">
        <f>D996+D993</f>
        <v>170419</v>
      </c>
      <c r="E992" s="311">
        <f>SUM(E993:E996)</f>
        <v>100</v>
      </c>
      <c r="F992" s="311">
        <f>F996+F993</f>
        <v>83809</v>
      </c>
      <c r="G992" s="311">
        <f>SUM(G993:G996)</f>
        <v>100</v>
      </c>
      <c r="H992" s="315">
        <f>F992/D992*100-100</f>
        <v>-50.821798038951052</v>
      </c>
    </row>
    <row r="993" spans="1:8" ht="31.5" x14ac:dyDescent="0.2">
      <c r="A993" s="417"/>
      <c r="B993" s="418"/>
      <c r="C993" s="310" t="s">
        <v>706</v>
      </c>
      <c r="D993" s="311">
        <f>D998+D1018+D1028+D1038</f>
        <v>145255</v>
      </c>
      <c r="E993" s="311">
        <f>D993/D992*100</f>
        <v>85.234040805309263</v>
      </c>
      <c r="F993" s="311">
        <f>F998+F1018+F1028+F1038</f>
        <v>74092.7</v>
      </c>
      <c r="G993" s="311">
        <f>F993/F992*100</f>
        <v>88.406615041344011</v>
      </c>
      <c r="H993" s="315">
        <f>F993/D993*100-100</f>
        <v>-48.991291177584252</v>
      </c>
    </row>
    <row r="994" spans="1:8" x14ac:dyDescent="0.2">
      <c r="A994" s="417"/>
      <c r="B994" s="418"/>
      <c r="C994" s="310" t="s">
        <v>707</v>
      </c>
      <c r="D994" s="309">
        <f>D999+D1019+D1029+D1039</f>
        <v>0</v>
      </c>
      <c r="E994" s="309">
        <f>D994/D992*100</f>
        <v>0</v>
      </c>
      <c r="F994" s="309">
        <v>0</v>
      </c>
      <c r="G994" s="309">
        <f>F994/F992*100</f>
        <v>0</v>
      </c>
      <c r="H994" s="315">
        <v>0</v>
      </c>
    </row>
    <row r="995" spans="1:8" x14ac:dyDescent="0.2">
      <c r="A995" s="417"/>
      <c r="B995" s="418"/>
      <c r="C995" s="310" t="s">
        <v>708</v>
      </c>
      <c r="D995" s="309">
        <f>D1000+D1020+D1030+D1040</f>
        <v>0</v>
      </c>
      <c r="E995" s="309">
        <f>D995/D992*100</f>
        <v>0</v>
      </c>
      <c r="F995" s="309">
        <v>0</v>
      </c>
      <c r="G995" s="309">
        <f>F995/F992*100</f>
        <v>0</v>
      </c>
      <c r="H995" s="315">
        <v>0</v>
      </c>
    </row>
    <row r="996" spans="1:8" x14ac:dyDescent="0.2">
      <c r="A996" s="417"/>
      <c r="B996" s="418"/>
      <c r="C996" s="310" t="s">
        <v>709</v>
      </c>
      <c r="D996" s="311">
        <f>D1001+D1021+D1031+D1041</f>
        <v>25164</v>
      </c>
      <c r="E996" s="311">
        <f>D996/D992*100</f>
        <v>14.765959194690733</v>
      </c>
      <c r="F996" s="311">
        <f>F1001</f>
        <v>9716.2999999999993</v>
      </c>
      <c r="G996" s="311">
        <f>F996/F992*100</f>
        <v>11.593384958655991</v>
      </c>
      <c r="H996" s="315">
        <f>F996/D996*100-100</f>
        <v>-61.388094102686381</v>
      </c>
    </row>
    <row r="997" spans="1:8" x14ac:dyDescent="0.2">
      <c r="A997" s="424" t="s">
        <v>400</v>
      </c>
      <c r="B997" s="425" t="s">
        <v>798</v>
      </c>
      <c r="C997" s="51" t="s">
        <v>705</v>
      </c>
      <c r="D997" s="116">
        <f>SUM(D998:D1001)</f>
        <v>160833</v>
      </c>
      <c r="E997" s="116">
        <f>SUM(E998:E1001)</f>
        <v>100</v>
      </c>
      <c r="F997" s="116">
        <f>SUM(F998:F1001)</f>
        <v>79970.5</v>
      </c>
      <c r="G997" s="116">
        <f>SUM(G998:G1001)</f>
        <v>100</v>
      </c>
      <c r="H997" s="69">
        <f>F997/D997*100-100</f>
        <v>-50.277306274209892</v>
      </c>
    </row>
    <row r="998" spans="1:8" ht="31.5" x14ac:dyDescent="0.2">
      <c r="A998" s="424"/>
      <c r="B998" s="425"/>
      <c r="C998" s="51" t="s">
        <v>706</v>
      </c>
      <c r="D998" s="116">
        <f>D1003+D1008+D1013</f>
        <v>135669</v>
      </c>
      <c r="E998" s="116">
        <f>D998/D997*100</f>
        <v>84.353957210274018</v>
      </c>
      <c r="F998" s="116">
        <f>F1003+F1008+F1013</f>
        <v>70254.2</v>
      </c>
      <c r="G998" s="116">
        <f>F998/F997*100</f>
        <v>87.850144740873191</v>
      </c>
      <c r="H998" s="69">
        <f>F998/D998*100-100</f>
        <v>-48.216468021434522</v>
      </c>
    </row>
    <row r="999" spans="1:8" x14ac:dyDescent="0.2">
      <c r="A999" s="424"/>
      <c r="B999" s="425"/>
      <c r="C999" s="51" t="s">
        <v>707</v>
      </c>
      <c r="D999" s="119">
        <f>D1004+D1009+D1014</f>
        <v>0</v>
      </c>
      <c r="E999" s="119">
        <f>D999/D997*100</f>
        <v>0</v>
      </c>
      <c r="F999" s="119">
        <f>F1004+F1009+F1014</f>
        <v>0</v>
      </c>
      <c r="G999" s="119">
        <f>F999/F997*100</f>
        <v>0</v>
      </c>
      <c r="H999" s="69">
        <v>0</v>
      </c>
    </row>
    <row r="1000" spans="1:8" x14ac:dyDescent="0.2">
      <c r="A1000" s="424"/>
      <c r="B1000" s="425"/>
      <c r="C1000" s="51" t="s">
        <v>708</v>
      </c>
      <c r="D1000" s="119">
        <f>D1005+D1010+D1015</f>
        <v>0</v>
      </c>
      <c r="E1000" s="119">
        <f>D1000/D997*100</f>
        <v>0</v>
      </c>
      <c r="F1000" s="119">
        <f>F1005+F1010+F1015</f>
        <v>0</v>
      </c>
      <c r="G1000" s="119">
        <f>F1000/F997*100</f>
        <v>0</v>
      </c>
      <c r="H1000" s="69">
        <v>0</v>
      </c>
    </row>
    <row r="1001" spans="1:8" x14ac:dyDescent="0.2">
      <c r="A1001" s="424"/>
      <c r="B1001" s="425"/>
      <c r="C1001" s="51" t="s">
        <v>709</v>
      </c>
      <c r="D1001" s="116">
        <f>D1006</f>
        <v>25164</v>
      </c>
      <c r="E1001" s="116">
        <f>D1001/D997*100</f>
        <v>15.646042789725989</v>
      </c>
      <c r="F1001" s="116">
        <f>F1006</f>
        <v>9716.2999999999993</v>
      </c>
      <c r="G1001" s="116">
        <f>F1001/F997*100</f>
        <v>12.149855259126802</v>
      </c>
      <c r="H1001" s="69">
        <f>F1001/D1001*100-100</f>
        <v>-61.388094102686381</v>
      </c>
    </row>
    <row r="1002" spans="1:8" x14ac:dyDescent="0.2">
      <c r="A1002" s="406" t="s">
        <v>403</v>
      </c>
      <c r="B1002" s="422" t="s">
        <v>417</v>
      </c>
      <c r="C1002" s="74" t="s">
        <v>705</v>
      </c>
      <c r="D1002" s="118">
        <f>SUM(D1003:D1006)</f>
        <v>155330</v>
      </c>
      <c r="E1002" s="118">
        <f>SUM(E1003:E1006)</f>
        <v>100</v>
      </c>
      <c r="F1002" s="118">
        <f>SUM(F1003:F1006)</f>
        <v>77098</v>
      </c>
      <c r="G1002" s="118">
        <f>SUM(G1003:G1006)</f>
        <v>100</v>
      </c>
      <c r="H1002" s="61">
        <f>F1002/D1002*100-100</f>
        <v>-50.365029292474091</v>
      </c>
    </row>
    <row r="1003" spans="1:8" ht="31.5" x14ac:dyDescent="0.2">
      <c r="A1003" s="406"/>
      <c r="B1003" s="422"/>
      <c r="C1003" s="74" t="s">
        <v>706</v>
      </c>
      <c r="D1003" s="118">
        <v>130166</v>
      </c>
      <c r="E1003" s="118">
        <f>D1003/D1002*100</f>
        <v>83.799652353054782</v>
      </c>
      <c r="F1003" s="118">
        <v>67381.7</v>
      </c>
      <c r="G1003" s="118">
        <f>F1003/F1002*100</f>
        <v>87.397468157410046</v>
      </c>
      <c r="H1003" s="61">
        <f>F1003/D1003*100-100</f>
        <v>-48.23402424596285</v>
      </c>
    </row>
    <row r="1004" spans="1:8" x14ac:dyDescent="0.2">
      <c r="A1004" s="406"/>
      <c r="B1004" s="422"/>
      <c r="C1004" s="74" t="s">
        <v>707</v>
      </c>
      <c r="D1004" s="118">
        <v>0</v>
      </c>
      <c r="E1004" s="118">
        <f>D1004/D1002*100</f>
        <v>0</v>
      </c>
      <c r="F1004" s="118">
        <v>0</v>
      </c>
      <c r="G1004" s="118">
        <f>F1004/F1002*100</f>
        <v>0</v>
      </c>
      <c r="H1004" s="61">
        <v>0</v>
      </c>
    </row>
    <row r="1005" spans="1:8" x14ac:dyDescent="0.2">
      <c r="A1005" s="406"/>
      <c r="B1005" s="422"/>
      <c r="C1005" s="74" t="s">
        <v>708</v>
      </c>
      <c r="D1005" s="118">
        <v>0</v>
      </c>
      <c r="E1005" s="118">
        <f>D1005/D1002*100</f>
        <v>0</v>
      </c>
      <c r="F1005" s="118">
        <v>0</v>
      </c>
      <c r="G1005" s="118">
        <f>F1005/F1002*100</f>
        <v>0</v>
      </c>
      <c r="H1005" s="61">
        <v>0</v>
      </c>
    </row>
    <row r="1006" spans="1:8" x14ac:dyDescent="0.2">
      <c r="A1006" s="406"/>
      <c r="B1006" s="422"/>
      <c r="C1006" s="74" t="s">
        <v>709</v>
      </c>
      <c r="D1006" s="118">
        <v>25164</v>
      </c>
      <c r="E1006" s="118">
        <f>D1006/D1002*100</f>
        <v>16.200347646945211</v>
      </c>
      <c r="F1006" s="118">
        <v>9716.2999999999993</v>
      </c>
      <c r="G1006" s="118">
        <f>F1006/F1002*100</f>
        <v>12.602531842589951</v>
      </c>
      <c r="H1006" s="61">
        <f>F1006/D1006*100-100</f>
        <v>-61.388094102686381</v>
      </c>
    </row>
    <row r="1007" spans="1:8" x14ac:dyDescent="0.2">
      <c r="A1007" s="406" t="s">
        <v>406</v>
      </c>
      <c r="B1007" s="422" t="s">
        <v>799</v>
      </c>
      <c r="C1007" s="74" t="s">
        <v>705</v>
      </c>
      <c r="D1007" s="118">
        <f>D1008</f>
        <v>133</v>
      </c>
      <c r="E1007" s="118">
        <f>SUM(E1008:E1011)</f>
        <v>100</v>
      </c>
      <c r="F1007" s="118">
        <f>F1008</f>
        <v>100.4</v>
      </c>
      <c r="G1007" s="118">
        <f>SUM(G1008:G1011)</f>
        <v>0</v>
      </c>
      <c r="H1007" s="61">
        <f>F1007/D1007*100-100</f>
        <v>-24.511278195488714</v>
      </c>
    </row>
    <row r="1008" spans="1:8" ht="31.5" x14ac:dyDescent="0.2">
      <c r="A1008" s="406"/>
      <c r="B1008" s="422"/>
      <c r="C1008" s="74" t="s">
        <v>706</v>
      </c>
      <c r="D1008" s="118">
        <v>133</v>
      </c>
      <c r="E1008" s="118">
        <f>D1008/D1007*100</f>
        <v>100</v>
      </c>
      <c r="F1008" s="118">
        <v>100.4</v>
      </c>
      <c r="G1008" s="118">
        <v>0</v>
      </c>
      <c r="H1008" s="61">
        <f>F1008/D1008*100-100</f>
        <v>-24.511278195488714</v>
      </c>
    </row>
    <row r="1009" spans="1:8" x14ac:dyDescent="0.2">
      <c r="A1009" s="406"/>
      <c r="B1009" s="422"/>
      <c r="C1009" s="74" t="s">
        <v>707</v>
      </c>
      <c r="D1009" s="118">
        <v>0</v>
      </c>
      <c r="E1009" s="118">
        <f>D1009/D1007*100</f>
        <v>0</v>
      </c>
      <c r="F1009" s="118">
        <v>0</v>
      </c>
      <c r="G1009" s="118">
        <v>0</v>
      </c>
      <c r="H1009" s="61">
        <v>0</v>
      </c>
    </row>
    <row r="1010" spans="1:8" x14ac:dyDescent="0.2">
      <c r="A1010" s="406"/>
      <c r="B1010" s="422"/>
      <c r="C1010" s="74" t="s">
        <v>708</v>
      </c>
      <c r="D1010" s="118">
        <v>0</v>
      </c>
      <c r="E1010" s="118">
        <f>D1010/D1007*100</f>
        <v>0</v>
      </c>
      <c r="F1010" s="118">
        <v>0</v>
      </c>
      <c r="G1010" s="118">
        <v>0</v>
      </c>
      <c r="H1010" s="61">
        <v>0</v>
      </c>
    </row>
    <row r="1011" spans="1:8" x14ac:dyDescent="0.2">
      <c r="A1011" s="406"/>
      <c r="B1011" s="422"/>
      <c r="C1011" s="74" t="s">
        <v>709</v>
      </c>
      <c r="D1011" s="118">
        <v>0</v>
      </c>
      <c r="E1011" s="118">
        <f>D1011/D1007*100</f>
        <v>0</v>
      </c>
      <c r="F1011" s="118">
        <v>0</v>
      </c>
      <c r="G1011" s="118">
        <v>0</v>
      </c>
      <c r="H1011" s="61">
        <v>0</v>
      </c>
    </row>
    <row r="1012" spans="1:8" x14ac:dyDescent="0.2">
      <c r="A1012" s="406" t="s">
        <v>409</v>
      </c>
      <c r="B1012" s="422" t="s">
        <v>101</v>
      </c>
      <c r="C1012" s="74" t="s">
        <v>705</v>
      </c>
      <c r="D1012" s="118">
        <f>D1013</f>
        <v>5370</v>
      </c>
      <c r="E1012" s="118">
        <f>SUM(E1013:E1016)</f>
        <v>100</v>
      </c>
      <c r="F1012" s="118">
        <f>F1013</f>
        <v>2772.1</v>
      </c>
      <c r="G1012" s="118">
        <f>SUM(G1013:G1016)</f>
        <v>100</v>
      </c>
      <c r="H1012" s="61">
        <f>F1012/D1012*100-100</f>
        <v>-48.378026070763504</v>
      </c>
    </row>
    <row r="1013" spans="1:8" ht="31.5" x14ac:dyDescent="0.2">
      <c r="A1013" s="406"/>
      <c r="B1013" s="422"/>
      <c r="C1013" s="74" t="s">
        <v>706</v>
      </c>
      <c r="D1013" s="118">
        <v>5370</v>
      </c>
      <c r="E1013" s="118">
        <f>D1013/D1012*100</f>
        <v>100</v>
      </c>
      <c r="F1013" s="118">
        <v>2772.1</v>
      </c>
      <c r="G1013" s="118">
        <f>F1013/F1012*100</f>
        <v>100</v>
      </c>
      <c r="H1013" s="61">
        <f>F1013/D1013*100-100</f>
        <v>-48.378026070763504</v>
      </c>
    </row>
    <row r="1014" spans="1:8" x14ac:dyDescent="0.2">
      <c r="A1014" s="406"/>
      <c r="B1014" s="422"/>
      <c r="C1014" s="74" t="s">
        <v>707</v>
      </c>
      <c r="D1014" s="118">
        <v>0</v>
      </c>
      <c r="E1014" s="118">
        <f>D1014/D1012*100</f>
        <v>0</v>
      </c>
      <c r="F1014" s="118">
        <v>0</v>
      </c>
      <c r="G1014" s="118">
        <f>F1014/F1012*100</f>
        <v>0</v>
      </c>
      <c r="H1014" s="61">
        <v>0</v>
      </c>
    </row>
    <row r="1015" spans="1:8" x14ac:dyDescent="0.2">
      <c r="A1015" s="406"/>
      <c r="B1015" s="422"/>
      <c r="C1015" s="74" t="s">
        <v>708</v>
      </c>
      <c r="D1015" s="118">
        <v>0</v>
      </c>
      <c r="E1015" s="118">
        <f>D1015/D1012*100</f>
        <v>0</v>
      </c>
      <c r="F1015" s="118">
        <v>0</v>
      </c>
      <c r="G1015" s="118">
        <f>F1015/F1012*100</f>
        <v>0</v>
      </c>
      <c r="H1015" s="61">
        <v>0</v>
      </c>
    </row>
    <row r="1016" spans="1:8" x14ac:dyDescent="0.2">
      <c r="A1016" s="406"/>
      <c r="B1016" s="422"/>
      <c r="C1016" s="74" t="s">
        <v>709</v>
      </c>
      <c r="D1016" s="118">
        <v>0</v>
      </c>
      <c r="E1016" s="118">
        <f>D1016/D1012*100</f>
        <v>0</v>
      </c>
      <c r="F1016" s="118">
        <v>0</v>
      </c>
      <c r="G1016" s="118">
        <f>F1016/F1012*100</f>
        <v>0</v>
      </c>
      <c r="H1016" s="61">
        <v>0</v>
      </c>
    </row>
    <row r="1017" spans="1:8" x14ac:dyDescent="0.2">
      <c r="A1017" s="424" t="s">
        <v>413</v>
      </c>
      <c r="B1017" s="425" t="s">
        <v>800</v>
      </c>
      <c r="C1017" s="51" t="s">
        <v>705</v>
      </c>
      <c r="D1017" s="116">
        <f>SUM(D1018:D1021)</f>
        <v>988</v>
      </c>
      <c r="E1017" s="116">
        <f>SUM(E1018:E1021)</f>
        <v>100</v>
      </c>
      <c r="F1017" s="116">
        <f>SUM(F1018:F1021)</f>
        <v>323.60000000000002</v>
      </c>
      <c r="G1017" s="116">
        <f>SUM(G1018:G1021)</f>
        <v>100</v>
      </c>
      <c r="H1017" s="69">
        <f>F1017/D1017*100-100</f>
        <v>-67.246963562753024</v>
      </c>
    </row>
    <row r="1018" spans="1:8" ht="31.5" x14ac:dyDescent="0.2">
      <c r="A1018" s="424"/>
      <c r="B1018" s="425"/>
      <c r="C1018" s="51" t="s">
        <v>706</v>
      </c>
      <c r="D1018" s="116">
        <f>D1023</f>
        <v>988</v>
      </c>
      <c r="E1018" s="116">
        <f>D1018/D1017*100</f>
        <v>100</v>
      </c>
      <c r="F1018" s="116">
        <f>F1023</f>
        <v>323.60000000000002</v>
      </c>
      <c r="G1018" s="116">
        <f>F1018/F1017*100</f>
        <v>100</v>
      </c>
      <c r="H1018" s="69">
        <f>F1018/D1018*100-100</f>
        <v>-67.246963562753024</v>
      </c>
    </row>
    <row r="1019" spans="1:8" x14ac:dyDescent="0.2">
      <c r="A1019" s="424"/>
      <c r="B1019" s="425"/>
      <c r="C1019" s="51" t="s">
        <v>707</v>
      </c>
      <c r="D1019" s="119">
        <f>D1024</f>
        <v>0</v>
      </c>
      <c r="E1019" s="119">
        <f>D1019/D1017*100</f>
        <v>0</v>
      </c>
      <c r="F1019" s="119">
        <f>F1024</f>
        <v>0</v>
      </c>
      <c r="G1019" s="119">
        <f>F1019/F1017*100</f>
        <v>0</v>
      </c>
      <c r="H1019" s="70">
        <v>0</v>
      </c>
    </row>
    <row r="1020" spans="1:8" x14ac:dyDescent="0.2">
      <c r="A1020" s="424"/>
      <c r="B1020" s="425"/>
      <c r="C1020" s="51" t="s">
        <v>708</v>
      </c>
      <c r="D1020" s="119">
        <f>D1025</f>
        <v>0</v>
      </c>
      <c r="E1020" s="119">
        <f>D1020/D1017*100</f>
        <v>0</v>
      </c>
      <c r="F1020" s="119">
        <f>F1025</f>
        <v>0</v>
      </c>
      <c r="G1020" s="119">
        <f>F1020/F1017*100</f>
        <v>0</v>
      </c>
      <c r="H1020" s="70">
        <v>0</v>
      </c>
    </row>
    <row r="1021" spans="1:8" x14ac:dyDescent="0.2">
      <c r="A1021" s="424"/>
      <c r="B1021" s="425"/>
      <c r="C1021" s="51" t="s">
        <v>709</v>
      </c>
      <c r="D1021" s="119">
        <f>D1026</f>
        <v>0</v>
      </c>
      <c r="E1021" s="119">
        <f>D1021/D1017*100</f>
        <v>0</v>
      </c>
      <c r="F1021" s="119">
        <f>F1026</f>
        <v>0</v>
      </c>
      <c r="G1021" s="119">
        <f>F1021/F1017*100</f>
        <v>0</v>
      </c>
      <c r="H1021" s="70">
        <v>0</v>
      </c>
    </row>
    <row r="1022" spans="1:8" x14ac:dyDescent="0.2">
      <c r="A1022" s="406" t="s">
        <v>416</v>
      </c>
      <c r="B1022" s="422" t="s">
        <v>101</v>
      </c>
      <c r="C1022" s="74" t="s">
        <v>705</v>
      </c>
      <c r="D1022" s="118">
        <f>SUM(D1023:D1026)</f>
        <v>988</v>
      </c>
      <c r="E1022" s="118">
        <f>SUM(E1023:E1026)</f>
        <v>100</v>
      </c>
      <c r="F1022" s="118">
        <f>SUM(F1023:F1026)</f>
        <v>323.60000000000002</v>
      </c>
      <c r="G1022" s="118">
        <f>SUM(G1023:G1026)</f>
        <v>100</v>
      </c>
      <c r="H1022" s="61">
        <f>F1022/D1022*100-100</f>
        <v>-67.246963562753024</v>
      </c>
    </row>
    <row r="1023" spans="1:8" ht="31.5" x14ac:dyDescent="0.2">
      <c r="A1023" s="406"/>
      <c r="B1023" s="422"/>
      <c r="C1023" s="74" t="s">
        <v>706</v>
      </c>
      <c r="D1023" s="118">
        <v>988</v>
      </c>
      <c r="E1023" s="118">
        <f>D1023/D1022*100</f>
        <v>100</v>
      </c>
      <c r="F1023" s="118">
        <v>323.60000000000002</v>
      </c>
      <c r="G1023" s="118">
        <f>F1023/F1022*100</f>
        <v>100</v>
      </c>
      <c r="H1023" s="61">
        <f>F1023/D1023*100-100</f>
        <v>-67.246963562753024</v>
      </c>
    </row>
    <row r="1024" spans="1:8" x14ac:dyDescent="0.2">
      <c r="A1024" s="406"/>
      <c r="B1024" s="422"/>
      <c r="C1024" s="74" t="s">
        <v>707</v>
      </c>
      <c r="D1024" s="121">
        <v>0</v>
      </c>
      <c r="E1024" s="121">
        <f>D1024/D1022*100</f>
        <v>0</v>
      </c>
      <c r="F1024" s="121">
        <v>0</v>
      </c>
      <c r="G1024" s="121">
        <f>F1024/F1022*100</f>
        <v>0</v>
      </c>
      <c r="H1024" s="86">
        <v>0</v>
      </c>
    </row>
    <row r="1025" spans="1:8" x14ac:dyDescent="0.2">
      <c r="A1025" s="406"/>
      <c r="B1025" s="422"/>
      <c r="C1025" s="74" t="s">
        <v>708</v>
      </c>
      <c r="D1025" s="121">
        <v>0</v>
      </c>
      <c r="E1025" s="121">
        <f>D1025/D1022*100</f>
        <v>0</v>
      </c>
      <c r="F1025" s="121">
        <v>0</v>
      </c>
      <c r="G1025" s="121">
        <f>F1025/F1022*100</f>
        <v>0</v>
      </c>
      <c r="H1025" s="86">
        <v>0</v>
      </c>
    </row>
    <row r="1026" spans="1:8" x14ac:dyDescent="0.2">
      <c r="A1026" s="406"/>
      <c r="B1026" s="422"/>
      <c r="C1026" s="74" t="s">
        <v>709</v>
      </c>
      <c r="D1026" s="121">
        <v>0</v>
      </c>
      <c r="E1026" s="121">
        <f>D1026/D1022*100</f>
        <v>0</v>
      </c>
      <c r="F1026" s="121">
        <v>0</v>
      </c>
      <c r="G1026" s="121">
        <f>F1026/F1022*100</f>
        <v>0</v>
      </c>
      <c r="H1026" s="86">
        <v>0</v>
      </c>
    </row>
    <row r="1027" spans="1:8" x14ac:dyDescent="0.2">
      <c r="A1027" s="424" t="s">
        <v>419</v>
      </c>
      <c r="B1027" s="425" t="s">
        <v>801</v>
      </c>
      <c r="C1027" s="51" t="s">
        <v>705</v>
      </c>
      <c r="D1027" s="116">
        <f>SUM(D1028:D1031)</f>
        <v>1948</v>
      </c>
      <c r="E1027" s="116">
        <f>SUM(E1028:E1031)</f>
        <v>100</v>
      </c>
      <c r="F1027" s="116">
        <f>SUM(F1028:F1031)</f>
        <v>888.9</v>
      </c>
      <c r="G1027" s="116">
        <f>SUM(G1028:G1031)</f>
        <v>100</v>
      </c>
      <c r="H1027" s="69">
        <f>F1027/D1027*100-100</f>
        <v>-54.368583162217661</v>
      </c>
    </row>
    <row r="1028" spans="1:8" ht="31.5" x14ac:dyDescent="0.2">
      <c r="A1028" s="424"/>
      <c r="B1028" s="425"/>
      <c r="C1028" s="51" t="s">
        <v>706</v>
      </c>
      <c r="D1028" s="116">
        <f>D1033</f>
        <v>1948</v>
      </c>
      <c r="E1028" s="116">
        <f>D1028/D1027*100</f>
        <v>100</v>
      </c>
      <c r="F1028" s="116">
        <f>F1033</f>
        <v>888.9</v>
      </c>
      <c r="G1028" s="116">
        <f>F1028/F1027*100</f>
        <v>100</v>
      </c>
      <c r="H1028" s="69">
        <f>H1027</f>
        <v>-54.368583162217661</v>
      </c>
    </row>
    <row r="1029" spans="1:8" x14ac:dyDescent="0.2">
      <c r="A1029" s="424"/>
      <c r="B1029" s="425"/>
      <c r="C1029" s="51" t="s">
        <v>707</v>
      </c>
      <c r="D1029" s="119">
        <f>D1034</f>
        <v>0</v>
      </c>
      <c r="E1029" s="119">
        <f>D1029/D1027*100</f>
        <v>0</v>
      </c>
      <c r="F1029" s="119">
        <f>F1034</f>
        <v>0</v>
      </c>
      <c r="G1029" s="119">
        <f>F1029/F1027*100</f>
        <v>0</v>
      </c>
      <c r="H1029" s="70">
        <v>0</v>
      </c>
    </row>
    <row r="1030" spans="1:8" x14ac:dyDescent="0.2">
      <c r="A1030" s="424"/>
      <c r="B1030" s="425"/>
      <c r="C1030" s="51" t="s">
        <v>708</v>
      </c>
      <c r="D1030" s="119">
        <f t="shared" ref="D1030:F1031" si="46">D1035</f>
        <v>0</v>
      </c>
      <c r="E1030" s="119">
        <f>D1030/D1027*100</f>
        <v>0</v>
      </c>
      <c r="F1030" s="119">
        <f t="shared" si="46"/>
        <v>0</v>
      </c>
      <c r="G1030" s="119">
        <f>F1030/F1027*100</f>
        <v>0</v>
      </c>
      <c r="H1030" s="70">
        <v>0</v>
      </c>
    </row>
    <row r="1031" spans="1:8" x14ac:dyDescent="0.2">
      <c r="A1031" s="424"/>
      <c r="B1031" s="425"/>
      <c r="C1031" s="51" t="s">
        <v>709</v>
      </c>
      <c r="D1031" s="119">
        <f t="shared" si="46"/>
        <v>0</v>
      </c>
      <c r="E1031" s="119">
        <f>D1031/D1027*100</f>
        <v>0</v>
      </c>
      <c r="F1031" s="119">
        <f t="shared" si="46"/>
        <v>0</v>
      </c>
      <c r="G1031" s="119">
        <f>F1031/F1027*100</f>
        <v>0</v>
      </c>
      <c r="H1031" s="70">
        <v>0</v>
      </c>
    </row>
    <row r="1032" spans="1:8" x14ac:dyDescent="0.2">
      <c r="A1032" s="406" t="s">
        <v>421</v>
      </c>
      <c r="B1032" s="422" t="s">
        <v>101</v>
      </c>
      <c r="C1032" s="74" t="s">
        <v>705</v>
      </c>
      <c r="D1032" s="118">
        <f>SUM(D1033:D1036)</f>
        <v>1948</v>
      </c>
      <c r="E1032" s="118">
        <f>SUM(E1033:E1036)</f>
        <v>100</v>
      </c>
      <c r="F1032" s="118">
        <f>SUM(F1033:F1036)</f>
        <v>888.9</v>
      </c>
      <c r="G1032" s="118">
        <f>SUM(G1033:G1036)</f>
        <v>100</v>
      </c>
      <c r="H1032" s="61">
        <f>F1032/D1032*100-100</f>
        <v>-54.368583162217661</v>
      </c>
    </row>
    <row r="1033" spans="1:8" ht="31.5" x14ac:dyDescent="0.2">
      <c r="A1033" s="406"/>
      <c r="B1033" s="422"/>
      <c r="C1033" s="74" t="s">
        <v>706</v>
      </c>
      <c r="D1033" s="118">
        <v>1948</v>
      </c>
      <c r="E1033" s="118">
        <f>D1033/D1032*100</f>
        <v>100</v>
      </c>
      <c r="F1033" s="118">
        <v>888.9</v>
      </c>
      <c r="G1033" s="118">
        <f>F1033/F1032*100</f>
        <v>100</v>
      </c>
      <c r="H1033" s="61">
        <f>F1033/D1033*100-100</f>
        <v>-54.368583162217661</v>
      </c>
    </row>
    <row r="1034" spans="1:8" x14ac:dyDescent="0.2">
      <c r="A1034" s="406"/>
      <c r="B1034" s="422"/>
      <c r="C1034" s="74" t="s">
        <v>707</v>
      </c>
      <c r="D1034" s="121">
        <v>0</v>
      </c>
      <c r="E1034" s="121">
        <f>D1034/D1032*100</f>
        <v>0</v>
      </c>
      <c r="F1034" s="121">
        <v>0</v>
      </c>
      <c r="G1034" s="121">
        <f>F1034/F1032*100</f>
        <v>0</v>
      </c>
      <c r="H1034" s="86">
        <v>0</v>
      </c>
    </row>
    <row r="1035" spans="1:8" x14ac:dyDescent="0.2">
      <c r="A1035" s="406"/>
      <c r="B1035" s="422"/>
      <c r="C1035" s="74" t="s">
        <v>708</v>
      </c>
      <c r="D1035" s="121">
        <v>0</v>
      </c>
      <c r="E1035" s="121">
        <f>D1035/D1032*100</f>
        <v>0</v>
      </c>
      <c r="F1035" s="121">
        <v>0</v>
      </c>
      <c r="G1035" s="121">
        <f>F1035/F1032*100</f>
        <v>0</v>
      </c>
      <c r="H1035" s="86">
        <v>0</v>
      </c>
    </row>
    <row r="1036" spans="1:8" x14ac:dyDescent="0.2">
      <c r="A1036" s="406"/>
      <c r="B1036" s="422"/>
      <c r="C1036" s="74" t="s">
        <v>709</v>
      </c>
      <c r="D1036" s="121">
        <v>0</v>
      </c>
      <c r="E1036" s="121">
        <f>D1036/D1032*100</f>
        <v>0</v>
      </c>
      <c r="F1036" s="121">
        <v>0</v>
      </c>
      <c r="G1036" s="121">
        <f>F1036/F1032*100</f>
        <v>0</v>
      </c>
      <c r="H1036" s="86">
        <v>0</v>
      </c>
    </row>
    <row r="1037" spans="1:8" x14ac:dyDescent="0.2">
      <c r="A1037" s="424" t="s">
        <v>423</v>
      </c>
      <c r="B1037" s="425" t="s">
        <v>802</v>
      </c>
      <c r="C1037" s="51" t="s">
        <v>705</v>
      </c>
      <c r="D1037" s="116">
        <f>SUM(D1038:D1041)</f>
        <v>6650</v>
      </c>
      <c r="E1037" s="116">
        <f>SUM(E1038:E1041)</f>
        <v>100</v>
      </c>
      <c r="F1037" s="116">
        <f>SUM(F1038:F1041)</f>
        <v>2626</v>
      </c>
      <c r="G1037" s="116">
        <f>SUM(G1038:G1041)</f>
        <v>100</v>
      </c>
      <c r="H1037" s="69">
        <f>F1037/D1037*100-100</f>
        <v>-60.511278195488721</v>
      </c>
    </row>
    <row r="1038" spans="1:8" ht="31.5" x14ac:dyDescent="0.2">
      <c r="A1038" s="424"/>
      <c r="B1038" s="425"/>
      <c r="C1038" s="51" t="s">
        <v>706</v>
      </c>
      <c r="D1038" s="116">
        <f>D1043+D1048</f>
        <v>6650</v>
      </c>
      <c r="E1038" s="116">
        <f>D1038/D1037*100</f>
        <v>100</v>
      </c>
      <c r="F1038" s="116">
        <f>F1043+F1048</f>
        <v>2626</v>
      </c>
      <c r="G1038" s="116">
        <f>F1038/F1037*100</f>
        <v>100</v>
      </c>
      <c r="H1038" s="69">
        <f>F1038/D1038*100-100</f>
        <v>-60.511278195488721</v>
      </c>
    </row>
    <row r="1039" spans="1:8" x14ac:dyDescent="0.2">
      <c r="A1039" s="424"/>
      <c r="B1039" s="425"/>
      <c r="C1039" s="51" t="s">
        <v>707</v>
      </c>
      <c r="D1039" s="119">
        <f>D1044+D1049</f>
        <v>0</v>
      </c>
      <c r="E1039" s="119">
        <f>D1039/D1037*100</f>
        <v>0</v>
      </c>
      <c r="F1039" s="119">
        <f>F1044+F1049</f>
        <v>0</v>
      </c>
      <c r="G1039" s="119">
        <f>F1039/F1037*100</f>
        <v>0</v>
      </c>
      <c r="H1039" s="70">
        <v>0</v>
      </c>
    </row>
    <row r="1040" spans="1:8" x14ac:dyDescent="0.2">
      <c r="A1040" s="424"/>
      <c r="B1040" s="425"/>
      <c r="C1040" s="51" t="s">
        <v>708</v>
      </c>
      <c r="D1040" s="119">
        <f>D1045+D1050</f>
        <v>0</v>
      </c>
      <c r="E1040" s="119">
        <f>D1040/D1037*100</f>
        <v>0</v>
      </c>
      <c r="F1040" s="119">
        <f>F1045+F1050</f>
        <v>0</v>
      </c>
      <c r="G1040" s="119">
        <f>F1040/F1037*100</f>
        <v>0</v>
      </c>
      <c r="H1040" s="70">
        <v>0</v>
      </c>
    </row>
    <row r="1041" spans="1:8" ht="26.25" customHeight="1" x14ac:dyDescent="0.2">
      <c r="A1041" s="424"/>
      <c r="B1041" s="425"/>
      <c r="C1041" s="51" t="s">
        <v>709</v>
      </c>
      <c r="D1041" s="119">
        <f>D1046+D1051</f>
        <v>0</v>
      </c>
      <c r="E1041" s="119">
        <f>D1041/D1037*100</f>
        <v>0</v>
      </c>
      <c r="F1041" s="119">
        <f>F1046+F1051</f>
        <v>0</v>
      </c>
      <c r="G1041" s="119">
        <f>F1041/F1037*100</f>
        <v>0</v>
      </c>
      <c r="H1041" s="70">
        <v>0</v>
      </c>
    </row>
    <row r="1042" spans="1:8" x14ac:dyDescent="0.2">
      <c r="A1042" s="406" t="s">
        <v>426</v>
      </c>
      <c r="B1042" s="422" t="s">
        <v>1026</v>
      </c>
      <c r="C1042" s="74" t="s">
        <v>705</v>
      </c>
      <c r="D1042" s="118">
        <f>SUM(D1043:D1046)</f>
        <v>5040</v>
      </c>
      <c r="E1042" s="118">
        <f>SUM(E1043:E1046)</f>
        <v>100</v>
      </c>
      <c r="F1042" s="118">
        <f>SUM(F1043:F1046)</f>
        <v>2062.4</v>
      </c>
      <c r="G1042" s="118">
        <f>SUM(G1043:G1046)</f>
        <v>100</v>
      </c>
      <c r="H1042" s="61">
        <f>F1042/D1042*100-100</f>
        <v>-59.079365079365076</v>
      </c>
    </row>
    <row r="1043" spans="1:8" ht="31.5" x14ac:dyDescent="0.2">
      <c r="A1043" s="406"/>
      <c r="B1043" s="422"/>
      <c r="C1043" s="74" t="s">
        <v>706</v>
      </c>
      <c r="D1043" s="118">
        <v>5040</v>
      </c>
      <c r="E1043" s="118">
        <f>D1043/D1042*100</f>
        <v>100</v>
      </c>
      <c r="F1043" s="118">
        <v>2062.4</v>
      </c>
      <c r="G1043" s="118">
        <f>F1043/F1042*100</f>
        <v>100</v>
      </c>
      <c r="H1043" s="61">
        <f>F1043/D1043*100-100</f>
        <v>-59.079365079365076</v>
      </c>
    </row>
    <row r="1044" spans="1:8" x14ac:dyDescent="0.2">
      <c r="A1044" s="406"/>
      <c r="B1044" s="422"/>
      <c r="C1044" s="74" t="s">
        <v>707</v>
      </c>
      <c r="D1044" s="121">
        <v>0</v>
      </c>
      <c r="E1044" s="121">
        <f>D1044/D1042*100</f>
        <v>0</v>
      </c>
      <c r="F1044" s="121">
        <v>0</v>
      </c>
      <c r="G1044" s="121">
        <f>F1044/F1042*100</f>
        <v>0</v>
      </c>
      <c r="H1044" s="86">
        <v>0</v>
      </c>
    </row>
    <row r="1045" spans="1:8" x14ac:dyDescent="0.2">
      <c r="A1045" s="406"/>
      <c r="B1045" s="422"/>
      <c r="C1045" s="74" t="s">
        <v>708</v>
      </c>
      <c r="D1045" s="121">
        <v>0</v>
      </c>
      <c r="E1045" s="121">
        <f>D1045/D1042*100</f>
        <v>0</v>
      </c>
      <c r="F1045" s="121">
        <v>0</v>
      </c>
      <c r="G1045" s="121">
        <f>F1045/F1042*100</f>
        <v>0</v>
      </c>
      <c r="H1045" s="86">
        <v>0</v>
      </c>
    </row>
    <row r="1046" spans="1:8" x14ac:dyDescent="0.2">
      <c r="A1046" s="406"/>
      <c r="B1046" s="422"/>
      <c r="C1046" s="74" t="s">
        <v>709</v>
      </c>
      <c r="D1046" s="121">
        <v>0</v>
      </c>
      <c r="E1046" s="121">
        <f>D1046/D1042*100</f>
        <v>0</v>
      </c>
      <c r="F1046" s="121">
        <v>0</v>
      </c>
      <c r="G1046" s="121">
        <f>F1046/F1042*100</f>
        <v>0</v>
      </c>
      <c r="H1046" s="86">
        <v>0</v>
      </c>
    </row>
    <row r="1047" spans="1:8" ht="18.75" customHeight="1" x14ac:dyDescent="0.2">
      <c r="A1047" s="406" t="s">
        <v>427</v>
      </c>
      <c r="B1047" s="422" t="s">
        <v>803</v>
      </c>
      <c r="C1047" s="74" t="s">
        <v>705</v>
      </c>
      <c r="D1047" s="118">
        <f>SUM(D1048:D1051)</f>
        <v>1610</v>
      </c>
      <c r="E1047" s="118">
        <f>SUM(E1048:E1051)</f>
        <v>100</v>
      </c>
      <c r="F1047" s="118">
        <f>SUM(F1048:F1051)</f>
        <v>563.6</v>
      </c>
      <c r="G1047" s="118">
        <f>SUM(G1048:G1051)</f>
        <v>100</v>
      </c>
      <c r="H1047" s="61">
        <f>F1047/D1047*100-100</f>
        <v>-64.993788819875775</v>
      </c>
    </row>
    <row r="1048" spans="1:8" ht="34.5" customHeight="1" x14ac:dyDescent="0.2">
      <c r="A1048" s="406"/>
      <c r="B1048" s="422"/>
      <c r="C1048" s="74" t="s">
        <v>706</v>
      </c>
      <c r="D1048" s="118">
        <v>1610</v>
      </c>
      <c r="E1048" s="118">
        <f>D1048/D1047*100</f>
        <v>100</v>
      </c>
      <c r="F1048" s="118">
        <v>563.6</v>
      </c>
      <c r="G1048" s="118">
        <f>F1048/F1047*100</f>
        <v>100</v>
      </c>
      <c r="H1048" s="61">
        <f>F1048/D1048*100-100</f>
        <v>-64.993788819875775</v>
      </c>
    </row>
    <row r="1049" spans="1:8" ht="24.75" customHeight="1" x14ac:dyDescent="0.2">
      <c r="A1049" s="406"/>
      <c r="B1049" s="422"/>
      <c r="C1049" s="74" t="s">
        <v>707</v>
      </c>
      <c r="D1049" s="121">
        <v>0</v>
      </c>
      <c r="E1049" s="121">
        <f>D1049/D1047*100</f>
        <v>0</v>
      </c>
      <c r="F1049" s="121">
        <v>0</v>
      </c>
      <c r="G1049" s="121">
        <f>F1049/F1047*100</f>
        <v>0</v>
      </c>
      <c r="H1049" s="86">
        <v>0</v>
      </c>
    </row>
    <row r="1050" spans="1:8" ht="21.75" customHeight="1" x14ac:dyDescent="0.2">
      <c r="A1050" s="406"/>
      <c r="B1050" s="422"/>
      <c r="C1050" s="74" t="s">
        <v>708</v>
      </c>
      <c r="D1050" s="121">
        <v>0</v>
      </c>
      <c r="E1050" s="121">
        <f>D1050/D1047*100</f>
        <v>0</v>
      </c>
      <c r="F1050" s="121">
        <v>0</v>
      </c>
      <c r="G1050" s="121">
        <f>F1050/F1047*100</f>
        <v>0</v>
      </c>
      <c r="H1050" s="86">
        <v>0</v>
      </c>
    </row>
    <row r="1051" spans="1:8" ht="27" customHeight="1" x14ac:dyDescent="0.2">
      <c r="A1051" s="406"/>
      <c r="B1051" s="422"/>
      <c r="C1051" s="74" t="s">
        <v>709</v>
      </c>
      <c r="D1051" s="121">
        <v>0</v>
      </c>
      <c r="E1051" s="121">
        <f>D1051/D1047*100</f>
        <v>0</v>
      </c>
      <c r="F1051" s="121">
        <v>0</v>
      </c>
      <c r="G1051" s="121">
        <f>F1051/F1047*100</f>
        <v>0</v>
      </c>
      <c r="H1051" s="86">
        <v>0</v>
      </c>
    </row>
    <row r="1052" spans="1:8" ht="24.75" customHeight="1" x14ac:dyDescent="0.2">
      <c r="A1052" s="417" t="s">
        <v>431</v>
      </c>
      <c r="B1052" s="418" t="s">
        <v>1027</v>
      </c>
      <c r="C1052" s="156" t="s">
        <v>705</v>
      </c>
      <c r="D1052" s="155">
        <v>24492</v>
      </c>
      <c r="E1052" s="155">
        <v>100</v>
      </c>
      <c r="F1052" s="155">
        <v>11287.3</v>
      </c>
      <c r="G1052" s="155">
        <v>100</v>
      </c>
      <c r="H1052" s="159">
        <v>-53.9</v>
      </c>
    </row>
    <row r="1053" spans="1:8" ht="33.75" customHeight="1" x14ac:dyDescent="0.2">
      <c r="A1053" s="417"/>
      <c r="B1053" s="418"/>
      <c r="C1053" s="156" t="s">
        <v>706</v>
      </c>
      <c r="D1053" s="155">
        <v>16782</v>
      </c>
      <c r="E1053" s="155">
        <v>68.5</v>
      </c>
      <c r="F1053" s="155">
        <v>8289.9</v>
      </c>
      <c r="G1053" s="155">
        <v>73.400000000000006</v>
      </c>
      <c r="H1053" s="159">
        <v>-50.6</v>
      </c>
    </row>
    <row r="1054" spans="1:8" ht="21" customHeight="1" x14ac:dyDescent="0.2">
      <c r="A1054" s="417"/>
      <c r="B1054" s="418"/>
      <c r="C1054" s="156" t="s">
        <v>707</v>
      </c>
      <c r="D1054" s="155">
        <v>0</v>
      </c>
      <c r="E1054" s="155">
        <v>0</v>
      </c>
      <c r="F1054" s="155">
        <v>0</v>
      </c>
      <c r="G1054" s="155">
        <v>0</v>
      </c>
      <c r="H1054" s="159">
        <v>0</v>
      </c>
    </row>
    <row r="1055" spans="1:8" ht="21" customHeight="1" x14ac:dyDescent="0.2">
      <c r="A1055" s="417"/>
      <c r="B1055" s="418"/>
      <c r="C1055" s="156" t="s">
        <v>708</v>
      </c>
      <c r="D1055" s="155">
        <v>0</v>
      </c>
      <c r="E1055" s="155">
        <v>0</v>
      </c>
      <c r="F1055" s="155">
        <v>0</v>
      </c>
      <c r="G1055" s="155">
        <v>0</v>
      </c>
      <c r="H1055" s="159">
        <v>0</v>
      </c>
    </row>
    <row r="1056" spans="1:8" ht="20.25" customHeight="1" x14ac:dyDescent="0.2">
      <c r="A1056" s="417"/>
      <c r="B1056" s="418"/>
      <c r="C1056" s="156" t="s">
        <v>709</v>
      </c>
      <c r="D1056" s="155">
        <v>7710</v>
      </c>
      <c r="E1056" s="155">
        <v>31.5</v>
      </c>
      <c r="F1056" s="155">
        <v>2997.4</v>
      </c>
      <c r="G1056" s="155">
        <v>27.1</v>
      </c>
      <c r="H1056" s="159">
        <v>-61.1</v>
      </c>
    </row>
    <row r="1057" spans="1:8" x14ac:dyDescent="0.2">
      <c r="A1057" s="424" t="s">
        <v>433</v>
      </c>
      <c r="B1057" s="425" t="s">
        <v>434</v>
      </c>
      <c r="C1057" s="51" t="s">
        <v>705</v>
      </c>
      <c r="D1057" s="116">
        <v>253</v>
      </c>
      <c r="E1057" s="116">
        <v>100</v>
      </c>
      <c r="F1057" s="116">
        <v>137.5</v>
      </c>
      <c r="G1057" s="116">
        <v>100</v>
      </c>
      <c r="H1057" s="52">
        <f>F1057/D1057*100-100</f>
        <v>-45.652173913043484</v>
      </c>
    </row>
    <row r="1058" spans="1:8" ht="31.5" x14ac:dyDescent="0.2">
      <c r="A1058" s="424"/>
      <c r="B1058" s="425"/>
      <c r="C1058" s="51" t="s">
        <v>706</v>
      </c>
      <c r="D1058" s="116">
        <v>0</v>
      </c>
      <c r="E1058" s="116">
        <v>0</v>
      </c>
      <c r="F1058" s="116">
        <v>0</v>
      </c>
      <c r="G1058" s="116">
        <v>0</v>
      </c>
      <c r="H1058" s="116">
        <v>0</v>
      </c>
    </row>
    <row r="1059" spans="1:8" x14ac:dyDescent="0.2">
      <c r="A1059" s="424"/>
      <c r="B1059" s="425"/>
      <c r="C1059" s="51" t="s">
        <v>707</v>
      </c>
      <c r="D1059" s="116">
        <v>0</v>
      </c>
      <c r="E1059" s="116">
        <v>0</v>
      </c>
      <c r="F1059" s="116">
        <v>0</v>
      </c>
      <c r="G1059" s="116">
        <v>0</v>
      </c>
      <c r="H1059" s="116">
        <v>0</v>
      </c>
    </row>
    <row r="1060" spans="1:8" x14ac:dyDescent="0.2">
      <c r="A1060" s="424"/>
      <c r="B1060" s="425"/>
      <c r="C1060" s="51" t="s">
        <v>708</v>
      </c>
      <c r="D1060" s="116">
        <v>0</v>
      </c>
      <c r="E1060" s="116">
        <v>0</v>
      </c>
      <c r="F1060" s="116">
        <v>0</v>
      </c>
      <c r="G1060" s="116">
        <v>0</v>
      </c>
      <c r="H1060" s="116">
        <v>0</v>
      </c>
    </row>
    <row r="1061" spans="1:8" x14ac:dyDescent="0.2">
      <c r="A1061" s="424"/>
      <c r="B1061" s="425"/>
      <c r="C1061" s="51" t="s">
        <v>709</v>
      </c>
      <c r="D1061" s="116">
        <v>253</v>
      </c>
      <c r="E1061" s="116">
        <v>100</v>
      </c>
      <c r="F1061" s="116">
        <v>137.5</v>
      </c>
      <c r="G1061" s="116">
        <v>100</v>
      </c>
      <c r="H1061" s="52">
        <f>F1061/D1061*100-100</f>
        <v>-45.652173913043484</v>
      </c>
    </row>
    <row r="1062" spans="1:8" x14ac:dyDescent="0.2">
      <c r="A1062" s="423" t="s">
        <v>436</v>
      </c>
      <c r="B1062" s="407" t="s">
        <v>437</v>
      </c>
      <c r="C1062" s="11" t="s">
        <v>705</v>
      </c>
      <c r="D1062" s="89">
        <v>253</v>
      </c>
      <c r="E1062" s="89">
        <v>100</v>
      </c>
      <c r="F1062" s="89">
        <v>137.5</v>
      </c>
      <c r="G1062" s="89">
        <v>100</v>
      </c>
      <c r="H1062" s="111">
        <f>F1062/D1062*100-100</f>
        <v>-45.652173913043484</v>
      </c>
    </row>
    <row r="1063" spans="1:8" ht="29.25" customHeight="1" x14ac:dyDescent="0.2">
      <c r="A1063" s="423"/>
      <c r="B1063" s="407"/>
      <c r="C1063" s="11" t="s">
        <v>706</v>
      </c>
      <c r="D1063" s="89">
        <v>0</v>
      </c>
      <c r="E1063" s="89">
        <v>0</v>
      </c>
      <c r="F1063" s="89">
        <v>0</v>
      </c>
      <c r="G1063" s="89">
        <v>0</v>
      </c>
      <c r="H1063" s="89">
        <v>0</v>
      </c>
    </row>
    <row r="1064" spans="1:8" ht="25.5" customHeight="1" x14ac:dyDescent="0.2">
      <c r="A1064" s="423"/>
      <c r="B1064" s="407"/>
      <c r="C1064" s="11" t="s">
        <v>707</v>
      </c>
      <c r="D1064" s="89">
        <v>0</v>
      </c>
      <c r="E1064" s="89">
        <v>0</v>
      </c>
      <c r="F1064" s="89">
        <v>0</v>
      </c>
      <c r="G1064" s="89">
        <v>0</v>
      </c>
      <c r="H1064" s="89">
        <v>0</v>
      </c>
    </row>
    <row r="1065" spans="1:8" ht="26.25" customHeight="1" x14ac:dyDescent="0.2">
      <c r="A1065" s="423"/>
      <c r="B1065" s="407"/>
      <c r="C1065" s="11" t="s">
        <v>708</v>
      </c>
      <c r="D1065" s="89">
        <v>0</v>
      </c>
      <c r="E1065" s="89">
        <v>0</v>
      </c>
      <c r="F1065" s="89">
        <v>0</v>
      </c>
      <c r="G1065" s="89">
        <v>0</v>
      </c>
      <c r="H1065" s="89">
        <v>0</v>
      </c>
    </row>
    <row r="1066" spans="1:8" ht="35.25" customHeight="1" x14ac:dyDescent="0.2">
      <c r="A1066" s="423"/>
      <c r="B1066" s="407"/>
      <c r="C1066" s="11" t="s">
        <v>709</v>
      </c>
      <c r="D1066" s="89">
        <v>253</v>
      </c>
      <c r="E1066" s="89">
        <v>100</v>
      </c>
      <c r="F1066" s="89">
        <v>137.5</v>
      </c>
      <c r="G1066" s="89">
        <v>100</v>
      </c>
      <c r="H1066" s="111">
        <f>F1066/D1066*100-100</f>
        <v>-45.652173913043484</v>
      </c>
    </row>
    <row r="1067" spans="1:8" x14ac:dyDescent="0.2">
      <c r="A1067" s="424" t="s">
        <v>439</v>
      </c>
      <c r="B1067" s="425" t="s">
        <v>440</v>
      </c>
      <c r="C1067" s="51" t="s">
        <v>705</v>
      </c>
      <c r="D1067" s="116">
        <v>24214</v>
      </c>
      <c r="E1067" s="116">
        <v>100</v>
      </c>
      <c r="F1067" s="116">
        <v>11149.8</v>
      </c>
      <c r="G1067" s="116">
        <v>100</v>
      </c>
      <c r="H1067" s="52">
        <f>F1067/D1067*100-100</f>
        <v>-53.953084992153308</v>
      </c>
    </row>
    <row r="1068" spans="1:8" ht="31.5" x14ac:dyDescent="0.2">
      <c r="A1068" s="424"/>
      <c r="B1068" s="425"/>
      <c r="C1068" s="51" t="s">
        <v>706</v>
      </c>
      <c r="D1068" s="116">
        <v>16757</v>
      </c>
      <c r="E1068" s="116">
        <v>69.2</v>
      </c>
      <c r="F1068" s="116">
        <v>8289.9</v>
      </c>
      <c r="G1068" s="116">
        <v>74.400000000000006</v>
      </c>
      <c r="H1068" s="52">
        <f>F1068/D1068*100-100</f>
        <v>-50.528734260309129</v>
      </c>
    </row>
    <row r="1069" spans="1:8" x14ac:dyDescent="0.2">
      <c r="A1069" s="424"/>
      <c r="B1069" s="425"/>
      <c r="C1069" s="51" t="s">
        <v>707</v>
      </c>
      <c r="D1069" s="116">
        <v>0</v>
      </c>
      <c r="E1069" s="116">
        <v>0</v>
      </c>
      <c r="F1069" s="116">
        <v>0</v>
      </c>
      <c r="G1069" s="116">
        <v>0</v>
      </c>
      <c r="H1069" s="52">
        <v>0</v>
      </c>
    </row>
    <row r="1070" spans="1:8" x14ac:dyDescent="0.2">
      <c r="A1070" s="424"/>
      <c r="B1070" s="425"/>
      <c r="C1070" s="51" t="s">
        <v>708</v>
      </c>
      <c r="D1070" s="116">
        <v>0</v>
      </c>
      <c r="E1070" s="116">
        <v>0</v>
      </c>
      <c r="F1070" s="116">
        <v>0</v>
      </c>
      <c r="G1070" s="116">
        <v>0</v>
      </c>
      <c r="H1070" s="52">
        <v>0</v>
      </c>
    </row>
    <row r="1071" spans="1:8" x14ac:dyDescent="0.2">
      <c r="A1071" s="424"/>
      <c r="B1071" s="425"/>
      <c r="C1071" s="51" t="s">
        <v>709</v>
      </c>
      <c r="D1071" s="116">
        <v>7457</v>
      </c>
      <c r="E1071" s="116">
        <v>30.8</v>
      </c>
      <c r="F1071" s="116">
        <v>2859.9</v>
      </c>
      <c r="G1071" s="116">
        <v>25.6</v>
      </c>
      <c r="H1071" s="52">
        <f>F1071/D1071*100-100</f>
        <v>-61.648115864288592</v>
      </c>
    </row>
    <row r="1072" spans="1:8" x14ac:dyDescent="0.2">
      <c r="A1072" s="423" t="s">
        <v>442</v>
      </c>
      <c r="B1072" s="407" t="s">
        <v>443</v>
      </c>
      <c r="C1072" s="11" t="s">
        <v>705</v>
      </c>
      <c r="D1072" s="123">
        <v>23539</v>
      </c>
      <c r="E1072" s="123">
        <v>100</v>
      </c>
      <c r="F1072" s="123">
        <v>1149.8</v>
      </c>
      <c r="G1072" s="123">
        <v>100</v>
      </c>
      <c r="H1072" s="28">
        <v>-52.6</v>
      </c>
    </row>
    <row r="1073" spans="1:8" ht="31.5" x14ac:dyDescent="0.2">
      <c r="A1073" s="423"/>
      <c r="B1073" s="407"/>
      <c r="C1073" s="11" t="s">
        <v>706</v>
      </c>
      <c r="D1073" s="123">
        <v>16082</v>
      </c>
      <c r="E1073" s="123">
        <v>68.3</v>
      </c>
      <c r="F1073" s="123">
        <v>8289.9</v>
      </c>
      <c r="G1073" s="123">
        <v>74.400000000000006</v>
      </c>
      <c r="H1073" s="28">
        <f>F1073/D1073*100-100</f>
        <v>-48.452306926999135</v>
      </c>
    </row>
    <row r="1074" spans="1:8" x14ac:dyDescent="0.2">
      <c r="A1074" s="423"/>
      <c r="B1074" s="407"/>
      <c r="C1074" s="11" t="s">
        <v>707</v>
      </c>
      <c r="D1074" s="123">
        <v>0</v>
      </c>
      <c r="E1074" s="123">
        <v>0</v>
      </c>
      <c r="F1074" s="123">
        <v>0</v>
      </c>
      <c r="G1074" s="123">
        <v>0</v>
      </c>
      <c r="H1074" s="123">
        <v>0</v>
      </c>
    </row>
    <row r="1075" spans="1:8" x14ac:dyDescent="0.2">
      <c r="A1075" s="423"/>
      <c r="B1075" s="407"/>
      <c r="C1075" s="11" t="s">
        <v>708</v>
      </c>
      <c r="D1075" s="123">
        <v>0</v>
      </c>
      <c r="E1075" s="123">
        <v>0</v>
      </c>
      <c r="F1075" s="123">
        <v>0</v>
      </c>
      <c r="G1075" s="123">
        <v>0</v>
      </c>
      <c r="H1075" s="123">
        <v>0</v>
      </c>
    </row>
    <row r="1076" spans="1:8" x14ac:dyDescent="0.2">
      <c r="A1076" s="423"/>
      <c r="B1076" s="407"/>
      <c r="C1076" s="11" t="s">
        <v>709</v>
      </c>
      <c r="D1076" s="123">
        <v>7457</v>
      </c>
      <c r="E1076" s="123">
        <v>31.7</v>
      </c>
      <c r="F1076" s="123">
        <v>2859.9</v>
      </c>
      <c r="G1076" s="123">
        <v>25.6</v>
      </c>
      <c r="H1076" s="28">
        <f>F1076/D1076*100-100</f>
        <v>-61.648115864288592</v>
      </c>
    </row>
    <row r="1077" spans="1:8" x14ac:dyDescent="0.2">
      <c r="A1077" s="423" t="s">
        <v>447</v>
      </c>
      <c r="B1077" s="407" t="s">
        <v>448</v>
      </c>
      <c r="C1077" s="11" t="s">
        <v>705</v>
      </c>
      <c r="D1077" s="123">
        <v>675</v>
      </c>
      <c r="E1077" s="123">
        <v>100</v>
      </c>
      <c r="F1077" s="123">
        <v>0</v>
      </c>
      <c r="G1077" s="123">
        <v>0</v>
      </c>
      <c r="H1077" s="28">
        <f>F1077/D1077*100-100</f>
        <v>-100</v>
      </c>
    </row>
    <row r="1078" spans="1:8" ht="31.5" x14ac:dyDescent="0.2">
      <c r="A1078" s="423"/>
      <c r="B1078" s="407"/>
      <c r="C1078" s="11" t="s">
        <v>706</v>
      </c>
      <c r="D1078" s="123">
        <v>675</v>
      </c>
      <c r="E1078" s="123">
        <v>100</v>
      </c>
      <c r="F1078" s="123">
        <v>0</v>
      </c>
      <c r="G1078" s="123">
        <v>0</v>
      </c>
      <c r="H1078" s="28">
        <f>F1078/D1078*100-100</f>
        <v>-100</v>
      </c>
    </row>
    <row r="1079" spans="1:8" x14ac:dyDescent="0.2">
      <c r="A1079" s="423"/>
      <c r="B1079" s="407"/>
      <c r="C1079" s="11" t="s">
        <v>707</v>
      </c>
      <c r="D1079" s="123">
        <v>0</v>
      </c>
      <c r="E1079" s="123">
        <v>0</v>
      </c>
      <c r="F1079" s="123">
        <v>0</v>
      </c>
      <c r="G1079" s="123">
        <v>0</v>
      </c>
      <c r="H1079" s="123">
        <v>0</v>
      </c>
    </row>
    <row r="1080" spans="1:8" x14ac:dyDescent="0.2">
      <c r="A1080" s="423"/>
      <c r="B1080" s="407"/>
      <c r="C1080" s="11" t="s">
        <v>708</v>
      </c>
      <c r="D1080" s="123">
        <v>0</v>
      </c>
      <c r="E1080" s="123">
        <v>0</v>
      </c>
      <c r="F1080" s="123">
        <v>0</v>
      </c>
      <c r="G1080" s="123">
        <v>0</v>
      </c>
      <c r="H1080" s="123">
        <v>0</v>
      </c>
    </row>
    <row r="1081" spans="1:8" x14ac:dyDescent="0.2">
      <c r="A1081" s="423"/>
      <c r="B1081" s="407"/>
      <c r="C1081" s="11" t="s">
        <v>709</v>
      </c>
      <c r="D1081" s="123">
        <v>0</v>
      </c>
      <c r="E1081" s="123">
        <v>0</v>
      </c>
      <c r="F1081" s="123">
        <v>0</v>
      </c>
      <c r="G1081" s="123">
        <v>0</v>
      </c>
      <c r="H1081" s="123">
        <v>0</v>
      </c>
    </row>
    <row r="1082" spans="1:8" x14ac:dyDescent="0.2">
      <c r="A1082" s="424" t="s">
        <v>451</v>
      </c>
      <c r="B1082" s="425" t="s">
        <v>452</v>
      </c>
      <c r="C1082" s="51" t="s">
        <v>705</v>
      </c>
      <c r="D1082" s="116">
        <v>25</v>
      </c>
      <c r="E1082" s="116">
        <v>100</v>
      </c>
      <c r="F1082" s="116">
        <v>0</v>
      </c>
      <c r="G1082" s="116">
        <v>0</v>
      </c>
      <c r="H1082" s="52">
        <f>F1082/D1082*100-100</f>
        <v>-100</v>
      </c>
    </row>
    <row r="1083" spans="1:8" ht="31.5" x14ac:dyDescent="0.2">
      <c r="A1083" s="424"/>
      <c r="B1083" s="425"/>
      <c r="C1083" s="51" t="s">
        <v>706</v>
      </c>
      <c r="D1083" s="116">
        <v>25</v>
      </c>
      <c r="E1083" s="116">
        <v>100</v>
      </c>
      <c r="F1083" s="116">
        <v>0</v>
      </c>
      <c r="G1083" s="116">
        <v>0</v>
      </c>
      <c r="H1083" s="52">
        <f>F1083/D1083*100-100</f>
        <v>-100</v>
      </c>
    </row>
    <row r="1084" spans="1:8" x14ac:dyDescent="0.2">
      <c r="A1084" s="424"/>
      <c r="B1084" s="425"/>
      <c r="C1084" s="51" t="s">
        <v>707</v>
      </c>
      <c r="D1084" s="116">
        <v>0</v>
      </c>
      <c r="E1084" s="116">
        <v>0</v>
      </c>
      <c r="F1084" s="116">
        <v>0</v>
      </c>
      <c r="G1084" s="116">
        <v>0</v>
      </c>
      <c r="H1084" s="116">
        <v>0</v>
      </c>
    </row>
    <row r="1085" spans="1:8" x14ac:dyDescent="0.2">
      <c r="A1085" s="424"/>
      <c r="B1085" s="425"/>
      <c r="C1085" s="51" t="s">
        <v>708</v>
      </c>
      <c r="D1085" s="116">
        <v>0</v>
      </c>
      <c r="E1085" s="116">
        <v>0</v>
      </c>
      <c r="F1085" s="116">
        <v>0</v>
      </c>
      <c r="G1085" s="116">
        <v>0</v>
      </c>
      <c r="H1085" s="116">
        <v>0</v>
      </c>
    </row>
    <row r="1086" spans="1:8" x14ac:dyDescent="0.2">
      <c r="A1086" s="424"/>
      <c r="B1086" s="425"/>
      <c r="C1086" s="51" t="s">
        <v>709</v>
      </c>
      <c r="D1086" s="116">
        <v>0</v>
      </c>
      <c r="E1086" s="116">
        <v>0</v>
      </c>
      <c r="F1086" s="116">
        <v>0</v>
      </c>
      <c r="G1086" s="116">
        <v>0</v>
      </c>
      <c r="H1086" s="116">
        <v>0</v>
      </c>
    </row>
    <row r="1087" spans="1:8" x14ac:dyDescent="0.2">
      <c r="A1087" s="423" t="s">
        <v>453</v>
      </c>
      <c r="B1087" s="407" t="s">
        <v>454</v>
      </c>
      <c r="C1087" s="11" t="s">
        <v>705</v>
      </c>
      <c r="D1087" s="123">
        <v>25</v>
      </c>
      <c r="E1087" s="123">
        <v>25</v>
      </c>
      <c r="F1087" s="123">
        <v>0</v>
      </c>
      <c r="G1087" s="123">
        <v>0</v>
      </c>
      <c r="H1087" s="28">
        <f>F1087/D1087*100-100</f>
        <v>-100</v>
      </c>
    </row>
    <row r="1088" spans="1:8" ht="31.5" x14ac:dyDescent="0.2">
      <c r="A1088" s="423"/>
      <c r="B1088" s="407"/>
      <c r="C1088" s="11" t="s">
        <v>706</v>
      </c>
      <c r="D1088" s="123">
        <v>25</v>
      </c>
      <c r="E1088" s="123">
        <v>25</v>
      </c>
      <c r="F1088" s="123">
        <v>0</v>
      </c>
      <c r="G1088" s="123">
        <v>0</v>
      </c>
      <c r="H1088" s="28">
        <f>F1088/D1088*100-100</f>
        <v>-100</v>
      </c>
    </row>
    <row r="1089" spans="1:8" x14ac:dyDescent="0.2">
      <c r="A1089" s="423"/>
      <c r="B1089" s="407"/>
      <c r="C1089" s="11" t="s">
        <v>707</v>
      </c>
      <c r="D1089" s="123">
        <v>0</v>
      </c>
      <c r="E1089" s="123">
        <v>0</v>
      </c>
      <c r="F1089" s="123">
        <v>0</v>
      </c>
      <c r="G1089" s="123">
        <v>0</v>
      </c>
      <c r="H1089" s="123">
        <v>0</v>
      </c>
    </row>
    <row r="1090" spans="1:8" x14ac:dyDescent="0.2">
      <c r="A1090" s="423"/>
      <c r="B1090" s="407"/>
      <c r="C1090" s="11" t="s">
        <v>708</v>
      </c>
      <c r="D1090" s="123">
        <v>0</v>
      </c>
      <c r="E1090" s="123">
        <v>0</v>
      </c>
      <c r="F1090" s="123">
        <v>0</v>
      </c>
      <c r="G1090" s="123">
        <v>0</v>
      </c>
      <c r="H1090" s="123">
        <v>0</v>
      </c>
    </row>
    <row r="1091" spans="1:8" x14ac:dyDescent="0.2">
      <c r="A1091" s="423"/>
      <c r="B1091" s="407"/>
      <c r="C1091" s="11" t="s">
        <v>709</v>
      </c>
      <c r="D1091" s="123">
        <v>0</v>
      </c>
      <c r="E1091" s="123">
        <v>0</v>
      </c>
      <c r="F1091" s="123">
        <v>0</v>
      </c>
      <c r="G1091" s="123">
        <v>0</v>
      </c>
      <c r="H1091" s="123">
        <v>0</v>
      </c>
    </row>
    <row r="1092" spans="1:8" s="17" customFormat="1" ht="24" customHeight="1" x14ac:dyDescent="0.2">
      <c r="A1092" s="417" t="s">
        <v>455</v>
      </c>
      <c r="B1092" s="418" t="s">
        <v>1315</v>
      </c>
      <c r="C1092" s="329" t="s">
        <v>804</v>
      </c>
      <c r="D1092" s="159">
        <f>D1097+D1112+D1127</f>
        <v>9202</v>
      </c>
      <c r="E1092" s="159">
        <f>D1092/D1092*100</f>
        <v>100</v>
      </c>
      <c r="F1092" s="159">
        <f>F1097+F1112+F1127</f>
        <v>29.975000000000001</v>
      </c>
      <c r="G1092" s="159">
        <f>F1092/F1092*100</f>
        <v>100</v>
      </c>
      <c r="H1092" s="159">
        <f>F1092/D1092*100-100</f>
        <v>-99.674255596609427</v>
      </c>
    </row>
    <row r="1093" spans="1:8" s="17" customFormat="1" ht="33" customHeight="1" x14ac:dyDescent="0.2">
      <c r="A1093" s="417"/>
      <c r="B1093" s="418"/>
      <c r="C1093" s="329" t="s">
        <v>706</v>
      </c>
      <c r="D1093" s="159">
        <f>D1098+D1113+D1128</f>
        <v>522</v>
      </c>
      <c r="E1093" s="159">
        <f>D1093/D1092*100</f>
        <v>5.6726798522060422</v>
      </c>
      <c r="F1093" s="159">
        <f>F1098+F1113+F1128</f>
        <v>29.975000000000001</v>
      </c>
      <c r="G1093" s="159">
        <f>F1093/F1092*100</f>
        <v>100</v>
      </c>
      <c r="H1093" s="159">
        <f>F1093/D1093*100-100</f>
        <v>-94.257662835249036</v>
      </c>
    </row>
    <row r="1094" spans="1:8" s="17" customFormat="1" ht="18.75" customHeight="1" x14ac:dyDescent="0.2">
      <c r="A1094" s="417"/>
      <c r="B1094" s="418"/>
      <c r="C1094" s="329" t="s">
        <v>805</v>
      </c>
      <c r="D1094" s="159">
        <f>D1099+D1114+D1129</f>
        <v>6857</v>
      </c>
      <c r="E1094" s="159">
        <f>D1094/D1092*100</f>
        <v>74.516409476200835</v>
      </c>
      <c r="F1094" s="159">
        <f>F1099+F1114+F1129</f>
        <v>0</v>
      </c>
      <c r="G1094" s="159">
        <f>F1094/F1092*100</f>
        <v>0</v>
      </c>
      <c r="H1094" s="159">
        <f>F1094/D1094*100-100</f>
        <v>-100</v>
      </c>
    </row>
    <row r="1095" spans="1:8" s="17" customFormat="1" ht="21" customHeight="1" x14ac:dyDescent="0.2">
      <c r="A1095" s="417"/>
      <c r="B1095" s="418"/>
      <c r="C1095" s="329" t="s">
        <v>708</v>
      </c>
      <c r="D1095" s="159">
        <f>D1100+D1115+D1130</f>
        <v>1823</v>
      </c>
      <c r="E1095" s="159">
        <f>D1095/D1092*100</f>
        <v>19.810910671593131</v>
      </c>
      <c r="F1095" s="159">
        <f>F1100+F1115+F1130</f>
        <v>0</v>
      </c>
      <c r="G1095" s="159">
        <f>F1095/F1092*100</f>
        <v>0</v>
      </c>
      <c r="H1095" s="159">
        <f>F1095/D1095*100-100</f>
        <v>-100</v>
      </c>
    </row>
    <row r="1096" spans="1:8" s="17" customFormat="1" ht="24.75" customHeight="1" x14ac:dyDescent="0.2">
      <c r="A1096" s="417"/>
      <c r="B1096" s="418"/>
      <c r="C1096" s="329" t="s">
        <v>709</v>
      </c>
      <c r="D1096" s="159">
        <f>D1101+D1116+D1131</f>
        <v>0</v>
      </c>
      <c r="E1096" s="159">
        <f>D1096/D1092*100</f>
        <v>0</v>
      </c>
      <c r="F1096" s="159">
        <f>F1101+F1116+F1131</f>
        <v>0</v>
      </c>
      <c r="G1096" s="159">
        <f>F1096/F1092*100</f>
        <v>0</v>
      </c>
      <c r="H1096" s="159">
        <v>0</v>
      </c>
    </row>
    <row r="1097" spans="1:8" s="17" customFormat="1" ht="19.5" customHeight="1" x14ac:dyDescent="0.2">
      <c r="A1097" s="424" t="s">
        <v>460</v>
      </c>
      <c r="B1097" s="425" t="s">
        <v>806</v>
      </c>
      <c r="C1097" s="51" t="s">
        <v>804</v>
      </c>
      <c r="D1097" s="52">
        <f>D1102+D1107</f>
        <v>30</v>
      </c>
      <c r="E1097" s="52">
        <f>D1097/D1097*100</f>
        <v>100</v>
      </c>
      <c r="F1097" s="52">
        <f>F1102+F1107</f>
        <v>0</v>
      </c>
      <c r="G1097" s="52">
        <v>0</v>
      </c>
      <c r="H1097" s="52">
        <f>F1097/D1097*100-100</f>
        <v>-100</v>
      </c>
    </row>
    <row r="1098" spans="1:8" s="17" customFormat="1" ht="33" customHeight="1" x14ac:dyDescent="0.2">
      <c r="A1098" s="424"/>
      <c r="B1098" s="425"/>
      <c r="C1098" s="51" t="s">
        <v>706</v>
      </c>
      <c r="D1098" s="52">
        <f>D1103+D1108</f>
        <v>30</v>
      </c>
      <c r="E1098" s="52">
        <f>D1098/D1098*100</f>
        <v>100</v>
      </c>
      <c r="F1098" s="52">
        <f>F1103+F1108</f>
        <v>0</v>
      </c>
      <c r="G1098" s="52">
        <v>0</v>
      </c>
      <c r="H1098" s="52">
        <f>F1098/D1098*100-100</f>
        <v>-100</v>
      </c>
    </row>
    <row r="1099" spans="1:8" s="17" customFormat="1" ht="16.5" customHeight="1" x14ac:dyDescent="0.2">
      <c r="A1099" s="424"/>
      <c r="B1099" s="425"/>
      <c r="C1099" s="51" t="s">
        <v>805</v>
      </c>
      <c r="D1099" s="52">
        <f>D1104+D1109</f>
        <v>0</v>
      </c>
      <c r="E1099" s="52">
        <v>0</v>
      </c>
      <c r="F1099" s="52">
        <f>F1104+F1109</f>
        <v>0</v>
      </c>
      <c r="G1099" s="52">
        <v>0</v>
      </c>
      <c r="H1099" s="52">
        <v>0</v>
      </c>
    </row>
    <row r="1100" spans="1:8" s="17" customFormat="1" ht="15.75" customHeight="1" x14ac:dyDescent="0.2">
      <c r="A1100" s="424"/>
      <c r="B1100" s="425"/>
      <c r="C1100" s="51" t="s">
        <v>708</v>
      </c>
      <c r="D1100" s="52">
        <f>D1105+D1110</f>
        <v>0</v>
      </c>
      <c r="E1100" s="52">
        <v>0</v>
      </c>
      <c r="F1100" s="52">
        <f>F1105+F1110</f>
        <v>0</v>
      </c>
      <c r="G1100" s="52">
        <v>0</v>
      </c>
      <c r="H1100" s="52">
        <v>0</v>
      </c>
    </row>
    <row r="1101" spans="1:8" s="17" customFormat="1" ht="17.25" customHeight="1" x14ac:dyDescent="0.2">
      <c r="A1101" s="424"/>
      <c r="B1101" s="425"/>
      <c r="C1101" s="51" t="s">
        <v>709</v>
      </c>
      <c r="D1101" s="52">
        <f>D1106+D1111</f>
        <v>0</v>
      </c>
      <c r="E1101" s="52">
        <v>0</v>
      </c>
      <c r="F1101" s="52">
        <f>F1106+F1111</f>
        <v>0</v>
      </c>
      <c r="G1101" s="52">
        <v>0</v>
      </c>
      <c r="H1101" s="52">
        <v>0</v>
      </c>
    </row>
    <row r="1102" spans="1:8" s="18" customFormat="1" ht="25.5" customHeight="1" x14ac:dyDescent="0.2">
      <c r="A1102" s="406" t="s">
        <v>468</v>
      </c>
      <c r="B1102" s="422" t="s">
        <v>104</v>
      </c>
      <c r="C1102" s="74" t="s">
        <v>804</v>
      </c>
      <c r="D1102" s="28">
        <f>SUM(D1103:D1106)</f>
        <v>20</v>
      </c>
      <c r="E1102" s="28">
        <f>D1102/D1102*100</f>
        <v>100</v>
      </c>
      <c r="F1102" s="28">
        <f>SUM(F1103:F1106)</f>
        <v>0</v>
      </c>
      <c r="G1102" s="28">
        <v>0</v>
      </c>
      <c r="H1102" s="28">
        <f>F1102/D1102*100-100</f>
        <v>-100</v>
      </c>
    </row>
    <row r="1103" spans="1:8" s="18" customFormat="1" ht="29.25" customHeight="1" x14ac:dyDescent="0.2">
      <c r="A1103" s="406"/>
      <c r="B1103" s="422"/>
      <c r="C1103" s="74" t="s">
        <v>706</v>
      </c>
      <c r="D1103" s="28">
        <v>20</v>
      </c>
      <c r="E1103" s="28">
        <f>D1103/D1103*100</f>
        <v>100</v>
      </c>
      <c r="F1103" s="28">
        <v>0</v>
      </c>
      <c r="G1103" s="28">
        <v>0</v>
      </c>
      <c r="H1103" s="28">
        <f>F1103/D1103*100-100</f>
        <v>-100</v>
      </c>
    </row>
    <row r="1104" spans="1:8" s="18" customFormat="1" ht="19.5" customHeight="1" x14ac:dyDescent="0.2">
      <c r="A1104" s="406"/>
      <c r="B1104" s="422"/>
      <c r="C1104" s="74" t="s">
        <v>805</v>
      </c>
      <c r="D1104" s="28">
        <v>0</v>
      </c>
      <c r="E1104" s="28">
        <v>0</v>
      </c>
      <c r="F1104" s="28">
        <v>0</v>
      </c>
      <c r="G1104" s="28">
        <v>0</v>
      </c>
      <c r="H1104" s="28">
        <v>0</v>
      </c>
    </row>
    <row r="1105" spans="1:8" s="18" customFormat="1" ht="19.5" customHeight="1" x14ac:dyDescent="0.2">
      <c r="A1105" s="406"/>
      <c r="B1105" s="422"/>
      <c r="C1105" s="74" t="s">
        <v>708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</row>
    <row r="1106" spans="1:8" s="18" customFormat="1" ht="19.5" customHeight="1" x14ac:dyDescent="0.2">
      <c r="A1106" s="406"/>
      <c r="B1106" s="422"/>
      <c r="C1106" s="74" t="s">
        <v>709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</row>
    <row r="1107" spans="1:8" s="18" customFormat="1" ht="20.25" customHeight="1" x14ac:dyDescent="0.2">
      <c r="A1107" s="406" t="s">
        <v>471</v>
      </c>
      <c r="B1107" s="422" t="s">
        <v>807</v>
      </c>
      <c r="C1107" s="74" t="s">
        <v>804</v>
      </c>
      <c r="D1107" s="28">
        <f>SUM(D1108:D1111)</f>
        <v>10</v>
      </c>
      <c r="E1107" s="28">
        <f>D1107/D1107*100</f>
        <v>100</v>
      </c>
      <c r="F1107" s="28">
        <f>SUM(F1108:F1111)</f>
        <v>0</v>
      </c>
      <c r="G1107" s="28">
        <v>0</v>
      </c>
      <c r="H1107" s="28">
        <f>F1107/D1107*100-100</f>
        <v>-100</v>
      </c>
    </row>
    <row r="1108" spans="1:8" s="18" customFormat="1" ht="31.5" customHeight="1" x14ac:dyDescent="0.2">
      <c r="A1108" s="406"/>
      <c r="B1108" s="422"/>
      <c r="C1108" s="74" t="s">
        <v>706</v>
      </c>
      <c r="D1108" s="28">
        <v>10</v>
      </c>
      <c r="E1108" s="28">
        <f>D1108/D1108*100</f>
        <v>100</v>
      </c>
      <c r="F1108" s="28">
        <v>0</v>
      </c>
      <c r="G1108" s="28">
        <v>0</v>
      </c>
      <c r="H1108" s="28">
        <f>F1108/D1108*100-100</f>
        <v>-100</v>
      </c>
    </row>
    <row r="1109" spans="1:8" s="18" customFormat="1" ht="18" customHeight="1" x14ac:dyDescent="0.2">
      <c r="A1109" s="406"/>
      <c r="B1109" s="422"/>
      <c r="C1109" s="74" t="s">
        <v>805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</row>
    <row r="1110" spans="1:8" s="18" customFormat="1" ht="18.75" customHeight="1" x14ac:dyDescent="0.2">
      <c r="A1110" s="406"/>
      <c r="B1110" s="422"/>
      <c r="C1110" s="74" t="s">
        <v>708</v>
      </c>
      <c r="D1110" s="28">
        <v>0</v>
      </c>
      <c r="E1110" s="28">
        <v>0</v>
      </c>
      <c r="F1110" s="28">
        <v>0</v>
      </c>
      <c r="G1110" s="28">
        <v>0</v>
      </c>
      <c r="H1110" s="28">
        <v>0</v>
      </c>
    </row>
    <row r="1111" spans="1:8" s="18" customFormat="1" ht="20.25" customHeight="1" x14ac:dyDescent="0.2">
      <c r="A1111" s="406"/>
      <c r="B1111" s="422"/>
      <c r="C1111" s="74" t="s">
        <v>709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</row>
    <row r="1112" spans="1:8" s="17" customFormat="1" ht="18" customHeight="1" x14ac:dyDescent="0.2">
      <c r="A1112" s="424" t="s">
        <v>475</v>
      </c>
      <c r="B1112" s="425" t="s">
        <v>1028</v>
      </c>
      <c r="C1112" s="51" t="s">
        <v>804</v>
      </c>
      <c r="D1112" s="52">
        <f>D1117+D1122</f>
        <v>30</v>
      </c>
      <c r="E1112" s="52">
        <f>D1112/D1112*100</f>
        <v>100</v>
      </c>
      <c r="F1112" s="52">
        <f>F1117+F1122</f>
        <v>0</v>
      </c>
      <c r="G1112" s="52">
        <v>0</v>
      </c>
      <c r="H1112" s="52">
        <f>F1112/D1112*100-100</f>
        <v>-100</v>
      </c>
    </row>
    <row r="1113" spans="1:8" s="17" customFormat="1" ht="40.5" customHeight="1" x14ac:dyDescent="0.2">
      <c r="A1113" s="424"/>
      <c r="B1113" s="425"/>
      <c r="C1113" s="51" t="s">
        <v>706</v>
      </c>
      <c r="D1113" s="52">
        <f>D1118+D1123</f>
        <v>30</v>
      </c>
      <c r="E1113" s="52">
        <f>D1113/D1113*100</f>
        <v>100</v>
      </c>
      <c r="F1113" s="52">
        <v>0</v>
      </c>
      <c r="G1113" s="52">
        <v>0</v>
      </c>
      <c r="H1113" s="52">
        <f>F1113/D1113*100-100</f>
        <v>-100</v>
      </c>
    </row>
    <row r="1114" spans="1:8" s="17" customFormat="1" ht="18" customHeight="1" x14ac:dyDescent="0.2">
      <c r="A1114" s="424"/>
      <c r="B1114" s="425"/>
      <c r="C1114" s="51" t="s">
        <v>805</v>
      </c>
      <c r="D1114" s="52">
        <f>D1119+D1124</f>
        <v>0</v>
      </c>
      <c r="E1114" s="52">
        <v>0</v>
      </c>
      <c r="F1114" s="52">
        <f>F1119+F1124</f>
        <v>0</v>
      </c>
      <c r="G1114" s="52">
        <v>0</v>
      </c>
      <c r="H1114" s="52">
        <v>0</v>
      </c>
    </row>
    <row r="1115" spans="1:8" s="17" customFormat="1" ht="18" customHeight="1" x14ac:dyDescent="0.2">
      <c r="A1115" s="424"/>
      <c r="B1115" s="425"/>
      <c r="C1115" s="51" t="s">
        <v>708</v>
      </c>
      <c r="D1115" s="52">
        <f>D1120+D1125</f>
        <v>0</v>
      </c>
      <c r="E1115" s="52">
        <v>0</v>
      </c>
      <c r="F1115" s="52">
        <f>F1120+F1125</f>
        <v>0</v>
      </c>
      <c r="G1115" s="52">
        <v>0</v>
      </c>
      <c r="H1115" s="52">
        <v>0</v>
      </c>
    </row>
    <row r="1116" spans="1:8" s="17" customFormat="1" ht="18" customHeight="1" x14ac:dyDescent="0.2">
      <c r="A1116" s="424"/>
      <c r="B1116" s="425"/>
      <c r="C1116" s="51" t="s">
        <v>709</v>
      </c>
      <c r="D1116" s="52">
        <f>D1121+D1126</f>
        <v>0</v>
      </c>
      <c r="E1116" s="52">
        <v>0</v>
      </c>
      <c r="F1116" s="52">
        <f>F1121+F1126</f>
        <v>0</v>
      </c>
      <c r="G1116" s="52">
        <v>0</v>
      </c>
      <c r="H1116" s="52">
        <v>0</v>
      </c>
    </row>
    <row r="1117" spans="1:8" s="18" customFormat="1" ht="18.75" customHeight="1" x14ac:dyDescent="0.2">
      <c r="A1117" s="406" t="s">
        <v>482</v>
      </c>
      <c r="B1117" s="422" t="s">
        <v>104</v>
      </c>
      <c r="C1117" s="74" t="s">
        <v>804</v>
      </c>
      <c r="D1117" s="28">
        <f>SUM(D1118:D1121)</f>
        <v>20</v>
      </c>
      <c r="E1117" s="28">
        <f>D1117/D1117*100</f>
        <v>100</v>
      </c>
      <c r="F1117" s="28">
        <f>SUM(F1118:F1121)</f>
        <v>0</v>
      </c>
      <c r="G1117" s="28">
        <v>0</v>
      </c>
      <c r="H1117" s="28">
        <f>F1117/D1117*100-100</f>
        <v>-100</v>
      </c>
    </row>
    <row r="1118" spans="1:8" s="18" customFormat="1" ht="31.5" customHeight="1" x14ac:dyDescent="0.2">
      <c r="A1118" s="406"/>
      <c r="B1118" s="422"/>
      <c r="C1118" s="74" t="s">
        <v>706</v>
      </c>
      <c r="D1118" s="28">
        <v>20</v>
      </c>
      <c r="E1118" s="28">
        <f>D1118/D1118*100</f>
        <v>100</v>
      </c>
      <c r="F1118" s="28">
        <v>0</v>
      </c>
      <c r="G1118" s="28">
        <v>0</v>
      </c>
      <c r="H1118" s="28">
        <f>F1118/D1118*100-100</f>
        <v>-100</v>
      </c>
    </row>
    <row r="1119" spans="1:8" s="18" customFormat="1" ht="18.75" customHeight="1" x14ac:dyDescent="0.2">
      <c r="A1119" s="406"/>
      <c r="B1119" s="422"/>
      <c r="C1119" s="74" t="s">
        <v>805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</row>
    <row r="1120" spans="1:8" s="18" customFormat="1" ht="19.5" customHeight="1" x14ac:dyDescent="0.2">
      <c r="A1120" s="406"/>
      <c r="B1120" s="422"/>
      <c r="C1120" s="74" t="s">
        <v>708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</row>
    <row r="1121" spans="1:8" s="18" customFormat="1" ht="19.5" customHeight="1" x14ac:dyDescent="0.2">
      <c r="A1121" s="406"/>
      <c r="B1121" s="422"/>
      <c r="C1121" s="74" t="s">
        <v>709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</row>
    <row r="1122" spans="1:8" s="18" customFormat="1" ht="19.5" customHeight="1" x14ac:dyDescent="0.2">
      <c r="A1122" s="406" t="s">
        <v>486</v>
      </c>
      <c r="B1122" s="422" t="s">
        <v>807</v>
      </c>
      <c r="C1122" s="74" t="s">
        <v>804</v>
      </c>
      <c r="D1122" s="28">
        <f>SUM(D1123:D1126)</f>
        <v>10</v>
      </c>
      <c r="E1122" s="28">
        <v>0</v>
      </c>
      <c r="F1122" s="28">
        <f>SUM(F1123:F1126)</f>
        <v>0</v>
      </c>
      <c r="G1122" s="28">
        <v>0</v>
      </c>
      <c r="H1122" s="28">
        <f>F1122/D1122*100-100</f>
        <v>-100</v>
      </c>
    </row>
    <row r="1123" spans="1:8" s="18" customFormat="1" ht="29.25" customHeight="1" x14ac:dyDescent="0.2">
      <c r="A1123" s="406"/>
      <c r="B1123" s="422"/>
      <c r="C1123" s="74" t="s">
        <v>706</v>
      </c>
      <c r="D1123" s="28">
        <v>10</v>
      </c>
      <c r="E1123" s="28">
        <v>0</v>
      </c>
      <c r="F1123" s="28">
        <v>0</v>
      </c>
      <c r="G1123" s="28">
        <v>0</v>
      </c>
      <c r="H1123" s="28">
        <f>F1123/D1123*100-100</f>
        <v>-100</v>
      </c>
    </row>
    <row r="1124" spans="1:8" s="18" customFormat="1" ht="19.5" customHeight="1" x14ac:dyDescent="0.2">
      <c r="A1124" s="406"/>
      <c r="B1124" s="422"/>
      <c r="C1124" s="74" t="s">
        <v>805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</row>
    <row r="1125" spans="1:8" s="18" customFormat="1" ht="20.25" customHeight="1" x14ac:dyDescent="0.2">
      <c r="A1125" s="406"/>
      <c r="B1125" s="422"/>
      <c r="C1125" s="74" t="s">
        <v>708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</row>
    <row r="1126" spans="1:8" s="18" customFormat="1" ht="18.75" customHeight="1" x14ac:dyDescent="0.2">
      <c r="A1126" s="406"/>
      <c r="B1126" s="422"/>
      <c r="C1126" s="74" t="s">
        <v>709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</row>
    <row r="1127" spans="1:8" s="17" customFormat="1" ht="19.5" customHeight="1" x14ac:dyDescent="0.2">
      <c r="A1127" s="424" t="s">
        <v>489</v>
      </c>
      <c r="B1127" s="425" t="s">
        <v>1029</v>
      </c>
      <c r="C1127" s="51" t="s">
        <v>804</v>
      </c>
      <c r="D1127" s="52">
        <f>D1132+D1137+D1142</f>
        <v>9142</v>
      </c>
      <c r="E1127" s="52">
        <f>D1127/D1127*100</f>
        <v>100</v>
      </c>
      <c r="F1127" s="52">
        <f>F1132+F1137+F1142</f>
        <v>29.975000000000001</v>
      </c>
      <c r="G1127" s="52">
        <f>F1127/F1127*100</f>
        <v>100</v>
      </c>
      <c r="H1127" s="59">
        <f t="shared" ref="H1127:H1133" si="47">F1127/D1127*100-100</f>
        <v>-99.672117698534237</v>
      </c>
    </row>
    <row r="1128" spans="1:8" s="17" customFormat="1" ht="38.25" customHeight="1" x14ac:dyDescent="0.2">
      <c r="A1128" s="424"/>
      <c r="B1128" s="425"/>
      <c r="C1128" s="51" t="s">
        <v>706</v>
      </c>
      <c r="D1128" s="52">
        <f>D1133+D1138+D1143</f>
        <v>462</v>
      </c>
      <c r="E1128" s="52">
        <f>D1128/D1127*100</f>
        <v>5.0535987748851454</v>
      </c>
      <c r="F1128" s="52">
        <f>F1133+F1138+F1143</f>
        <v>29.975000000000001</v>
      </c>
      <c r="G1128" s="52">
        <f>F1128/F1127*100</f>
        <v>100</v>
      </c>
      <c r="H1128" s="59">
        <f t="shared" si="47"/>
        <v>-93.511904761904759</v>
      </c>
    </row>
    <row r="1129" spans="1:8" s="17" customFormat="1" ht="18" customHeight="1" x14ac:dyDescent="0.2">
      <c r="A1129" s="424"/>
      <c r="B1129" s="425"/>
      <c r="C1129" s="51" t="s">
        <v>805</v>
      </c>
      <c r="D1129" s="52">
        <f>D1134+D1139+D1144</f>
        <v>6857</v>
      </c>
      <c r="E1129" s="52">
        <f>D1129/D1127*100</f>
        <v>75.005469262743389</v>
      </c>
      <c r="F1129" s="52">
        <f>F1134+F1139+F1144</f>
        <v>0</v>
      </c>
      <c r="G1129" s="52">
        <f>F1129/F1127*100</f>
        <v>0</v>
      </c>
      <c r="H1129" s="59">
        <f t="shared" si="47"/>
        <v>-100</v>
      </c>
    </row>
    <row r="1130" spans="1:8" s="17" customFormat="1" ht="19.5" customHeight="1" x14ac:dyDescent="0.2">
      <c r="A1130" s="424"/>
      <c r="B1130" s="425"/>
      <c r="C1130" s="51" t="s">
        <v>708</v>
      </c>
      <c r="D1130" s="52">
        <f>D1135+D1140+D1145</f>
        <v>1823</v>
      </c>
      <c r="E1130" s="52">
        <f>D1130/D1127*100</f>
        <v>19.940931962371472</v>
      </c>
      <c r="F1130" s="52">
        <f>F1135+F1140+F1145</f>
        <v>0</v>
      </c>
      <c r="G1130" s="52">
        <f>F1130/F1127*100</f>
        <v>0</v>
      </c>
      <c r="H1130" s="52">
        <f t="shared" si="47"/>
        <v>-100</v>
      </c>
    </row>
    <row r="1131" spans="1:8" s="17" customFormat="1" x14ac:dyDescent="0.2">
      <c r="A1131" s="424"/>
      <c r="B1131" s="425"/>
      <c r="C1131" s="51" t="s">
        <v>709</v>
      </c>
      <c r="D1131" s="52">
        <f>D1136+D1141+D1146</f>
        <v>0</v>
      </c>
      <c r="E1131" s="52">
        <f>D1131/D1127*100</f>
        <v>0</v>
      </c>
      <c r="F1131" s="52">
        <f>F1136+F1141+F1146</f>
        <v>0</v>
      </c>
      <c r="G1131" s="52">
        <f>F1131/F1127*100</f>
        <v>0</v>
      </c>
      <c r="H1131" s="52">
        <v>0</v>
      </c>
    </row>
    <row r="1132" spans="1:8" s="18" customFormat="1" ht="19.5" customHeight="1" x14ac:dyDescent="0.2">
      <c r="A1132" s="406" t="s">
        <v>492</v>
      </c>
      <c r="B1132" s="422" t="s">
        <v>808</v>
      </c>
      <c r="C1132" s="74" t="s">
        <v>804</v>
      </c>
      <c r="D1132" s="28">
        <f>SUM(D1133:D1136)</f>
        <v>51</v>
      </c>
      <c r="E1132" s="28">
        <f>D1132/D1132*100</f>
        <v>100</v>
      </c>
      <c r="F1132" s="28">
        <f>SUM(F1133:F1136)</f>
        <v>29.975000000000001</v>
      </c>
      <c r="G1132" s="28">
        <f>F1132/F1132*100</f>
        <v>100</v>
      </c>
      <c r="H1132" s="28">
        <f t="shared" si="47"/>
        <v>-41.225490196078432</v>
      </c>
    </row>
    <row r="1133" spans="1:8" s="18" customFormat="1" ht="40.5" customHeight="1" x14ac:dyDescent="0.2">
      <c r="A1133" s="406"/>
      <c r="B1133" s="422"/>
      <c r="C1133" s="74" t="s">
        <v>706</v>
      </c>
      <c r="D1133" s="28">
        <v>51</v>
      </c>
      <c r="E1133" s="28">
        <f>D1133/D1132*100</f>
        <v>100</v>
      </c>
      <c r="F1133" s="28">
        <v>29.975000000000001</v>
      </c>
      <c r="G1133" s="28">
        <f>F1133/F1132*100</f>
        <v>100</v>
      </c>
      <c r="H1133" s="28">
        <f t="shared" si="47"/>
        <v>-41.225490196078432</v>
      </c>
    </row>
    <row r="1134" spans="1:8" s="18" customFormat="1" ht="18" customHeight="1" x14ac:dyDescent="0.2">
      <c r="A1134" s="406"/>
      <c r="B1134" s="422"/>
      <c r="C1134" s="74" t="s">
        <v>805</v>
      </c>
      <c r="D1134" s="28">
        <v>0</v>
      </c>
      <c r="E1134" s="28">
        <f>D1134/D1132*100</f>
        <v>0</v>
      </c>
      <c r="F1134" s="28">
        <v>0</v>
      </c>
      <c r="G1134" s="28">
        <f>F1134/F1132*100</f>
        <v>0</v>
      </c>
      <c r="H1134" s="28">
        <v>0</v>
      </c>
    </row>
    <row r="1135" spans="1:8" s="18" customFormat="1" ht="18.75" customHeight="1" x14ac:dyDescent="0.2">
      <c r="A1135" s="406"/>
      <c r="B1135" s="422"/>
      <c r="C1135" s="74" t="s">
        <v>708</v>
      </c>
      <c r="D1135" s="28">
        <v>0</v>
      </c>
      <c r="E1135" s="28">
        <f>D1135/D1132*100</f>
        <v>0</v>
      </c>
      <c r="F1135" s="28">
        <v>0</v>
      </c>
      <c r="G1135" s="28">
        <f>F1135/F1132*100</f>
        <v>0</v>
      </c>
      <c r="H1135" s="28">
        <v>0</v>
      </c>
    </row>
    <row r="1136" spans="1:8" s="18" customFormat="1" ht="21" customHeight="1" x14ac:dyDescent="0.2">
      <c r="A1136" s="406"/>
      <c r="B1136" s="422"/>
      <c r="C1136" s="74" t="s">
        <v>709</v>
      </c>
      <c r="D1136" s="28">
        <v>0</v>
      </c>
      <c r="E1136" s="28">
        <f>D1136/D1132*100</f>
        <v>0</v>
      </c>
      <c r="F1136" s="28">
        <v>0</v>
      </c>
      <c r="G1136" s="28">
        <f>F1136/F1132*100</f>
        <v>0</v>
      </c>
      <c r="H1136" s="28">
        <v>0</v>
      </c>
    </row>
    <row r="1137" spans="1:8" s="18" customFormat="1" ht="18" customHeight="1" x14ac:dyDescent="0.2">
      <c r="A1137" s="406" t="s">
        <v>507</v>
      </c>
      <c r="B1137" s="422" t="s">
        <v>810</v>
      </c>
      <c r="C1137" s="74" t="s">
        <v>804</v>
      </c>
      <c r="D1137" s="28">
        <f>SUM(D1138:D1141)</f>
        <v>886</v>
      </c>
      <c r="E1137" s="28">
        <f>D1137/D1137*100</f>
        <v>100</v>
      </c>
      <c r="F1137" s="28">
        <f>SUM(F1138:F1141)</f>
        <v>0</v>
      </c>
      <c r="G1137" s="28">
        <v>0</v>
      </c>
      <c r="H1137" s="28">
        <f>F1137/D1137*100-100</f>
        <v>-100</v>
      </c>
    </row>
    <row r="1138" spans="1:8" s="18" customFormat="1" ht="36" customHeight="1" x14ac:dyDescent="0.2">
      <c r="A1138" s="406"/>
      <c r="B1138" s="422"/>
      <c r="C1138" s="74" t="s">
        <v>706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</row>
    <row r="1139" spans="1:8" s="18" customFormat="1" ht="19.5" customHeight="1" x14ac:dyDescent="0.2">
      <c r="A1139" s="406"/>
      <c r="B1139" s="422"/>
      <c r="C1139" s="74" t="s">
        <v>805</v>
      </c>
      <c r="D1139" s="28">
        <v>700</v>
      </c>
      <c r="E1139" s="28">
        <f>D1139/D1137*100</f>
        <v>79.006772009029348</v>
      </c>
      <c r="F1139" s="28">
        <v>0</v>
      </c>
      <c r="G1139" s="28">
        <v>0</v>
      </c>
      <c r="H1139" s="28">
        <f>F1139/D1139*100-100</f>
        <v>-100</v>
      </c>
    </row>
    <row r="1140" spans="1:8" s="18" customFormat="1" ht="18" customHeight="1" x14ac:dyDescent="0.2">
      <c r="A1140" s="406"/>
      <c r="B1140" s="422"/>
      <c r="C1140" s="74" t="s">
        <v>708</v>
      </c>
      <c r="D1140" s="28">
        <v>186</v>
      </c>
      <c r="E1140" s="28">
        <f>D1140/D1137*100</f>
        <v>20.993227990970656</v>
      </c>
      <c r="F1140" s="28">
        <v>0</v>
      </c>
      <c r="G1140" s="28">
        <v>0</v>
      </c>
      <c r="H1140" s="28">
        <f>F1140/D1140*100-100</f>
        <v>-100</v>
      </c>
    </row>
    <row r="1141" spans="1:8" s="18" customFormat="1" ht="21.75" customHeight="1" x14ac:dyDescent="0.2">
      <c r="A1141" s="406"/>
      <c r="B1141" s="422"/>
      <c r="C1141" s="74" t="s">
        <v>709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</row>
    <row r="1142" spans="1:8" s="18" customFormat="1" ht="19.5" customHeight="1" x14ac:dyDescent="0.2">
      <c r="A1142" s="406" t="s">
        <v>509</v>
      </c>
      <c r="B1142" s="422" t="s">
        <v>809</v>
      </c>
      <c r="C1142" s="74" t="s">
        <v>804</v>
      </c>
      <c r="D1142" s="28">
        <f>D1143+D1144+D1145+D1146</f>
        <v>8205</v>
      </c>
      <c r="E1142" s="28">
        <f>D1142/D1142*100</f>
        <v>100</v>
      </c>
      <c r="F1142" s="28">
        <f>F1143+F1144+F1145+F1146</f>
        <v>0</v>
      </c>
      <c r="G1142" s="28">
        <f>G1143+G1144+G1145+G1146</f>
        <v>0</v>
      </c>
      <c r="H1142" s="28">
        <f>F1142/D1142*100-100</f>
        <v>-100</v>
      </c>
    </row>
    <row r="1143" spans="1:8" s="18" customFormat="1" ht="33.75" customHeight="1" x14ac:dyDescent="0.2">
      <c r="A1143" s="406"/>
      <c r="B1143" s="422"/>
      <c r="C1143" s="74" t="s">
        <v>706</v>
      </c>
      <c r="D1143" s="28">
        <v>411</v>
      </c>
      <c r="E1143" s="28">
        <f>D1143/D1142*100</f>
        <v>5.0091407678244968</v>
      </c>
      <c r="F1143" s="28">
        <v>0</v>
      </c>
      <c r="G1143" s="28">
        <v>0</v>
      </c>
      <c r="H1143" s="28">
        <f>F1143/D1143*100-100</f>
        <v>-100</v>
      </c>
    </row>
    <row r="1144" spans="1:8" s="18" customFormat="1" ht="22.5" customHeight="1" x14ac:dyDescent="0.2">
      <c r="A1144" s="406"/>
      <c r="B1144" s="422"/>
      <c r="C1144" s="74" t="s">
        <v>805</v>
      </c>
      <c r="D1144" s="28">
        <v>6157</v>
      </c>
      <c r="E1144" s="28">
        <f>D1144/D1142*100</f>
        <v>75.039609993906154</v>
      </c>
      <c r="F1144" s="28">
        <v>0</v>
      </c>
      <c r="G1144" s="28">
        <v>0</v>
      </c>
      <c r="H1144" s="28">
        <f>F1144/D1144*100-100</f>
        <v>-100</v>
      </c>
    </row>
    <row r="1145" spans="1:8" s="18" customFormat="1" ht="21.75" customHeight="1" x14ac:dyDescent="0.2">
      <c r="A1145" s="406"/>
      <c r="B1145" s="422"/>
      <c r="C1145" s="74" t="s">
        <v>708</v>
      </c>
      <c r="D1145" s="28">
        <v>1637</v>
      </c>
      <c r="E1145" s="28">
        <f>D1145/D1142*100</f>
        <v>19.951249238269348</v>
      </c>
      <c r="F1145" s="28">
        <v>0</v>
      </c>
      <c r="G1145" s="28">
        <v>0</v>
      </c>
      <c r="H1145" s="28">
        <f>F1145/D1145*100-100</f>
        <v>-100</v>
      </c>
    </row>
    <row r="1146" spans="1:8" s="18" customFormat="1" ht="21.75" customHeight="1" x14ac:dyDescent="0.2">
      <c r="A1146" s="406"/>
      <c r="B1146" s="422"/>
      <c r="C1146" s="74" t="s">
        <v>709</v>
      </c>
      <c r="D1146" s="28">
        <v>0</v>
      </c>
      <c r="E1146" s="28">
        <f>D1146/D1142*100</f>
        <v>0</v>
      </c>
      <c r="F1146" s="28">
        <v>0</v>
      </c>
      <c r="G1146" s="28">
        <v>0</v>
      </c>
      <c r="H1146" s="28">
        <v>0</v>
      </c>
    </row>
    <row r="1147" spans="1:8" x14ac:dyDescent="0.2">
      <c r="A1147" s="417" t="s">
        <v>520</v>
      </c>
      <c r="B1147" s="418" t="s">
        <v>521</v>
      </c>
      <c r="C1147" s="156" t="s">
        <v>705</v>
      </c>
      <c r="D1147" s="157">
        <f>D1148+D1149+D1150+D1151</f>
        <v>428969.1</v>
      </c>
      <c r="E1147" s="158">
        <f>D1147/D1147*100</f>
        <v>100</v>
      </c>
      <c r="F1147" s="157">
        <f>F1148+F1149+F1150+F1151</f>
        <v>94434.5</v>
      </c>
      <c r="G1147" s="158">
        <f>F1147/F1147*100</f>
        <v>100</v>
      </c>
      <c r="H1147" s="157">
        <f>F1147/D1147*100-100</f>
        <v>-77.985710392659982</v>
      </c>
    </row>
    <row r="1148" spans="1:8" ht="31.5" x14ac:dyDescent="0.2">
      <c r="A1148" s="417"/>
      <c r="B1148" s="418"/>
      <c r="C1148" s="156" t="s">
        <v>706</v>
      </c>
      <c r="D1148" s="157">
        <f>D1153+D1163+D1173+D1203+D1218+D1243</f>
        <v>262638</v>
      </c>
      <c r="E1148" s="158">
        <f>D1148/D1147*100</f>
        <v>61.225388961582553</v>
      </c>
      <c r="F1148" s="157">
        <f>F1153+F1163+F1173+F1203+F1218+F1243</f>
        <v>93948.9</v>
      </c>
      <c r="G1148" s="158">
        <f>F1148/F1147*100</f>
        <v>99.485781149897548</v>
      </c>
      <c r="H1148" s="157">
        <f t="shared" ref="H1148:H1151" si="48">F1148/D1148*100-100</f>
        <v>-64.228748315171458</v>
      </c>
    </row>
    <row r="1149" spans="1:8" x14ac:dyDescent="0.2">
      <c r="A1149" s="417"/>
      <c r="B1149" s="418"/>
      <c r="C1149" s="156" t="s">
        <v>707</v>
      </c>
      <c r="D1149" s="157">
        <f t="shared" ref="D1149:F1151" si="49">D1154+D1164+D1174+D1204+D1219+D1244</f>
        <v>0</v>
      </c>
      <c r="E1149" s="158">
        <f>D1149/D1147*100</f>
        <v>0</v>
      </c>
      <c r="F1149" s="157">
        <f t="shared" si="49"/>
        <v>0</v>
      </c>
      <c r="G1149" s="158">
        <f>F1149/F1147*100</f>
        <v>0</v>
      </c>
      <c r="H1149" s="157" t="s">
        <v>93</v>
      </c>
    </row>
    <row r="1150" spans="1:8" ht="24.75" customHeight="1" x14ac:dyDescent="0.2">
      <c r="A1150" s="417"/>
      <c r="B1150" s="418"/>
      <c r="C1150" s="156" t="s">
        <v>708</v>
      </c>
      <c r="D1150" s="157">
        <f t="shared" si="49"/>
        <v>31868</v>
      </c>
      <c r="E1150" s="158">
        <f>D1150/D1147*100</f>
        <v>7.4289733223208847</v>
      </c>
      <c r="F1150" s="157">
        <f t="shared" si="49"/>
        <v>485.6</v>
      </c>
      <c r="G1150" s="158">
        <f>F1150/F1147*100</f>
        <v>0.51421885010245205</v>
      </c>
      <c r="H1150" s="157">
        <f t="shared" si="48"/>
        <v>-98.476214384335378</v>
      </c>
    </row>
    <row r="1151" spans="1:8" ht="25.5" customHeight="1" x14ac:dyDescent="0.2">
      <c r="A1151" s="417"/>
      <c r="B1151" s="418"/>
      <c r="C1151" s="156" t="s">
        <v>709</v>
      </c>
      <c r="D1151" s="157">
        <f t="shared" si="49"/>
        <v>134463.1</v>
      </c>
      <c r="E1151" s="158">
        <f>D1151/D1147*100</f>
        <v>31.345637716096569</v>
      </c>
      <c r="F1151" s="157">
        <f t="shared" si="49"/>
        <v>0</v>
      </c>
      <c r="G1151" s="158">
        <f>F1151/F1147*100</f>
        <v>0</v>
      </c>
      <c r="H1151" s="157">
        <f t="shared" si="48"/>
        <v>-100</v>
      </c>
    </row>
    <row r="1152" spans="1:8" x14ac:dyDescent="0.2">
      <c r="A1152" s="424" t="s">
        <v>531</v>
      </c>
      <c r="B1152" s="450" t="s">
        <v>811</v>
      </c>
      <c r="C1152" s="51" t="s">
        <v>705</v>
      </c>
      <c r="D1152" s="119">
        <f>D1153</f>
        <v>950</v>
      </c>
      <c r="E1152" s="87">
        <f>D1152/D1152*100</f>
        <v>100</v>
      </c>
      <c r="F1152" s="116">
        <f>F1153</f>
        <v>296</v>
      </c>
      <c r="G1152" s="87">
        <v>0</v>
      </c>
      <c r="H1152" s="119">
        <f>F1152/D1152*100-100</f>
        <v>-68.84210526315789</v>
      </c>
    </row>
    <row r="1153" spans="1:8" ht="31.5" x14ac:dyDescent="0.2">
      <c r="A1153" s="424"/>
      <c r="B1153" s="450"/>
      <c r="C1153" s="51" t="s">
        <v>706</v>
      </c>
      <c r="D1153" s="119">
        <f>D1158</f>
        <v>950</v>
      </c>
      <c r="E1153" s="87">
        <f>D1153/D1152*100</f>
        <v>100</v>
      </c>
      <c r="F1153" s="119">
        <f>F1158</f>
        <v>296</v>
      </c>
      <c r="G1153" s="87">
        <v>0</v>
      </c>
      <c r="H1153" s="119">
        <f>F1153/D1153*100-100</f>
        <v>-68.84210526315789</v>
      </c>
    </row>
    <row r="1154" spans="1:8" x14ac:dyDescent="0.2">
      <c r="A1154" s="424"/>
      <c r="B1154" s="450"/>
      <c r="C1154" s="51" t="s">
        <v>707</v>
      </c>
      <c r="D1154" s="119">
        <f t="shared" ref="D1154:D1156" si="50">D1159</f>
        <v>0</v>
      </c>
      <c r="E1154" s="87">
        <f>D1154/D1152*100</f>
        <v>0</v>
      </c>
      <c r="F1154" s="119">
        <f t="shared" ref="F1154:F1156" si="51">F1159</f>
        <v>0</v>
      </c>
      <c r="G1154" s="87">
        <v>0</v>
      </c>
      <c r="H1154" s="119" t="s">
        <v>93</v>
      </c>
    </row>
    <row r="1155" spans="1:8" x14ac:dyDescent="0.2">
      <c r="A1155" s="424"/>
      <c r="B1155" s="450"/>
      <c r="C1155" s="51" t="s">
        <v>708</v>
      </c>
      <c r="D1155" s="119">
        <f t="shared" si="50"/>
        <v>0</v>
      </c>
      <c r="E1155" s="87">
        <f>D1155/D1152*100</f>
        <v>0</v>
      </c>
      <c r="F1155" s="119">
        <f t="shared" si="51"/>
        <v>0</v>
      </c>
      <c r="G1155" s="87">
        <v>0</v>
      </c>
      <c r="H1155" s="119" t="s">
        <v>93</v>
      </c>
    </row>
    <row r="1156" spans="1:8" x14ac:dyDescent="0.2">
      <c r="A1156" s="424"/>
      <c r="B1156" s="450"/>
      <c r="C1156" s="51" t="s">
        <v>709</v>
      </c>
      <c r="D1156" s="119">
        <f t="shared" si="50"/>
        <v>0</v>
      </c>
      <c r="E1156" s="87">
        <f>D1156/D1152*100</f>
        <v>0</v>
      </c>
      <c r="F1156" s="119">
        <f t="shared" si="51"/>
        <v>0</v>
      </c>
      <c r="G1156" s="87">
        <v>0</v>
      </c>
      <c r="H1156" s="119" t="s">
        <v>93</v>
      </c>
    </row>
    <row r="1157" spans="1:8" x14ac:dyDescent="0.2">
      <c r="A1157" s="406" t="s">
        <v>534</v>
      </c>
      <c r="B1157" s="414" t="s">
        <v>812</v>
      </c>
      <c r="C1157" s="33" t="s">
        <v>705</v>
      </c>
      <c r="D1157" s="120">
        <f>D1158</f>
        <v>950</v>
      </c>
      <c r="E1157" s="88">
        <f>D1157/D1157*100</f>
        <v>100</v>
      </c>
      <c r="F1157" s="120">
        <f>F1158</f>
        <v>296</v>
      </c>
      <c r="G1157" s="88">
        <v>0</v>
      </c>
      <c r="H1157" s="120">
        <f>F1157/D1157*100-100</f>
        <v>-68.84210526315789</v>
      </c>
    </row>
    <row r="1158" spans="1:8" ht="31.5" x14ac:dyDescent="0.2">
      <c r="A1158" s="406"/>
      <c r="B1158" s="414"/>
      <c r="C1158" s="11" t="s">
        <v>706</v>
      </c>
      <c r="D1158" s="120">
        <v>950</v>
      </c>
      <c r="E1158" s="88">
        <f>D1158/D1157*100</f>
        <v>100</v>
      </c>
      <c r="F1158" s="115">
        <v>296</v>
      </c>
      <c r="G1158" s="88">
        <v>0</v>
      </c>
      <c r="H1158" s="120">
        <f>F1158/D1158*100-100</f>
        <v>-68.84210526315789</v>
      </c>
    </row>
    <row r="1159" spans="1:8" x14ac:dyDescent="0.2">
      <c r="A1159" s="406"/>
      <c r="B1159" s="414"/>
      <c r="C1159" s="11" t="s">
        <v>707</v>
      </c>
      <c r="D1159" s="121">
        <v>0</v>
      </c>
      <c r="E1159" s="88">
        <f>D1159/D1157*100</f>
        <v>0</v>
      </c>
      <c r="F1159" s="118">
        <v>0</v>
      </c>
      <c r="G1159" s="88">
        <v>0</v>
      </c>
      <c r="H1159" s="120" t="s">
        <v>93</v>
      </c>
    </row>
    <row r="1160" spans="1:8" x14ac:dyDescent="0.2">
      <c r="A1160" s="406"/>
      <c r="B1160" s="414"/>
      <c r="C1160" s="11" t="s">
        <v>708</v>
      </c>
      <c r="D1160" s="121">
        <v>0</v>
      </c>
      <c r="E1160" s="88">
        <f>D1160/D1157*100</f>
        <v>0</v>
      </c>
      <c r="F1160" s="118">
        <v>0</v>
      </c>
      <c r="G1160" s="88">
        <v>0</v>
      </c>
      <c r="H1160" s="120" t="s">
        <v>93</v>
      </c>
    </row>
    <row r="1161" spans="1:8" x14ac:dyDescent="0.2">
      <c r="A1161" s="406"/>
      <c r="B1161" s="414"/>
      <c r="C1161" s="11" t="s">
        <v>709</v>
      </c>
      <c r="D1161" s="121">
        <v>0</v>
      </c>
      <c r="E1161" s="88">
        <f>D1161/D1157*100</f>
        <v>0</v>
      </c>
      <c r="F1161" s="118">
        <v>0</v>
      </c>
      <c r="G1161" s="88">
        <v>0</v>
      </c>
      <c r="H1161" s="120" t="s">
        <v>93</v>
      </c>
    </row>
    <row r="1162" spans="1:8" x14ac:dyDescent="0.2">
      <c r="A1162" s="424" t="s">
        <v>538</v>
      </c>
      <c r="B1162" s="450" t="s">
        <v>813</v>
      </c>
      <c r="C1162" s="51" t="s">
        <v>705</v>
      </c>
      <c r="D1162" s="119">
        <f>D1163+D1166</f>
        <v>144196.1</v>
      </c>
      <c r="E1162" s="87">
        <f>D1162/D1162*100</f>
        <v>100</v>
      </c>
      <c r="F1162" s="119">
        <f>F1163+F1166</f>
        <v>3928.6</v>
      </c>
      <c r="G1162" s="87">
        <f>F1162/F1162*100</f>
        <v>100</v>
      </c>
      <c r="H1162" s="119">
        <f>F1162/D1162*100-100</f>
        <v>-97.275515773311483</v>
      </c>
    </row>
    <row r="1163" spans="1:8" ht="31.5" x14ac:dyDescent="0.2">
      <c r="A1163" s="424"/>
      <c r="B1163" s="450"/>
      <c r="C1163" s="51" t="s">
        <v>706</v>
      </c>
      <c r="D1163" s="119">
        <f>D1168</f>
        <v>9733</v>
      </c>
      <c r="E1163" s="87">
        <f>D1163/D1162*100</f>
        <v>6.7498358138673646</v>
      </c>
      <c r="F1163" s="119">
        <f>F1168</f>
        <v>3928.6</v>
      </c>
      <c r="G1163" s="87">
        <f>F1163/F1162*100</f>
        <v>100</v>
      </c>
      <c r="H1163" s="119">
        <f>F1163/D1163*100-100</f>
        <v>-59.636288914003906</v>
      </c>
    </row>
    <row r="1164" spans="1:8" x14ac:dyDescent="0.2">
      <c r="A1164" s="424"/>
      <c r="B1164" s="450"/>
      <c r="C1164" s="51" t="s">
        <v>707</v>
      </c>
      <c r="D1164" s="119">
        <v>0</v>
      </c>
      <c r="E1164" s="87">
        <f>D1164/D1162*100</f>
        <v>0</v>
      </c>
      <c r="F1164" s="119">
        <v>0</v>
      </c>
      <c r="G1164" s="87">
        <f>F1164/F1162*100</f>
        <v>0</v>
      </c>
      <c r="H1164" s="119" t="s">
        <v>93</v>
      </c>
    </row>
    <row r="1165" spans="1:8" x14ac:dyDescent="0.2">
      <c r="A1165" s="424"/>
      <c r="B1165" s="450"/>
      <c r="C1165" s="51" t="s">
        <v>708</v>
      </c>
      <c r="D1165" s="119">
        <v>0</v>
      </c>
      <c r="E1165" s="87">
        <f>D1165/D1162*100</f>
        <v>0</v>
      </c>
      <c r="F1165" s="119">
        <v>0</v>
      </c>
      <c r="G1165" s="87">
        <f>F1165/F1162*100</f>
        <v>0</v>
      </c>
      <c r="H1165" s="119" t="s">
        <v>93</v>
      </c>
    </row>
    <row r="1166" spans="1:8" x14ac:dyDescent="0.2">
      <c r="A1166" s="424"/>
      <c r="B1166" s="450"/>
      <c r="C1166" s="51" t="s">
        <v>709</v>
      </c>
      <c r="D1166" s="119">
        <f>D1171</f>
        <v>134463.1</v>
      </c>
      <c r="E1166" s="87">
        <f>D1166/D1162*100</f>
        <v>93.250164186132636</v>
      </c>
      <c r="F1166" s="119">
        <f>F1171</f>
        <v>0</v>
      </c>
      <c r="G1166" s="87">
        <f>F1166/F1162*100</f>
        <v>0</v>
      </c>
      <c r="H1166" s="119">
        <f>F1166/D1166*100-100</f>
        <v>-100</v>
      </c>
    </row>
    <row r="1167" spans="1:8" x14ac:dyDescent="0.2">
      <c r="A1167" s="406" t="s">
        <v>541</v>
      </c>
      <c r="B1167" s="414" t="s">
        <v>814</v>
      </c>
      <c r="C1167" s="33" t="s">
        <v>705</v>
      </c>
      <c r="D1167" s="120">
        <f>D1168+D1169+D1170+D1171</f>
        <v>144196.1</v>
      </c>
      <c r="E1167" s="88">
        <f>D1167/D1167*100</f>
        <v>100</v>
      </c>
      <c r="F1167" s="115">
        <f>F1168+F1169+F1170+F1171</f>
        <v>3928.6</v>
      </c>
      <c r="G1167" s="88">
        <f>F1167/F1167*100</f>
        <v>100</v>
      </c>
      <c r="H1167" s="121">
        <f>F1167/D1167*100-100</f>
        <v>-97.275515773311483</v>
      </c>
    </row>
    <row r="1168" spans="1:8" ht="31.5" x14ac:dyDescent="0.2">
      <c r="A1168" s="406"/>
      <c r="B1168" s="414"/>
      <c r="C1168" s="11" t="s">
        <v>706</v>
      </c>
      <c r="D1168" s="88">
        <v>9733</v>
      </c>
      <c r="E1168" s="88">
        <f>D1168/D1167*100</f>
        <v>6.7498358138673646</v>
      </c>
      <c r="F1168" s="120">
        <v>3928.6</v>
      </c>
      <c r="G1168" s="88">
        <f>F1168/F1167*100</f>
        <v>100</v>
      </c>
      <c r="H1168" s="121">
        <f>F1168/D1168*100-100</f>
        <v>-59.636288914003906</v>
      </c>
    </row>
    <row r="1169" spans="1:8" x14ac:dyDescent="0.2">
      <c r="A1169" s="406"/>
      <c r="B1169" s="414"/>
      <c r="C1169" s="11" t="s">
        <v>707</v>
      </c>
      <c r="D1169" s="88">
        <v>0</v>
      </c>
      <c r="E1169" s="88">
        <f>D1169/D1167*100</f>
        <v>0</v>
      </c>
      <c r="F1169" s="118">
        <v>0</v>
      </c>
      <c r="G1169" s="88">
        <f>F1169/F1167*100</f>
        <v>0</v>
      </c>
      <c r="H1169" s="121" t="s">
        <v>93</v>
      </c>
    </row>
    <row r="1170" spans="1:8" x14ac:dyDescent="0.2">
      <c r="A1170" s="406"/>
      <c r="B1170" s="414"/>
      <c r="C1170" s="11" t="s">
        <v>708</v>
      </c>
      <c r="D1170" s="88">
        <v>0</v>
      </c>
      <c r="E1170" s="88">
        <f>D1170/D1167*100</f>
        <v>0</v>
      </c>
      <c r="F1170" s="118">
        <v>0</v>
      </c>
      <c r="G1170" s="88">
        <f>F1170/F1167*100</f>
        <v>0</v>
      </c>
      <c r="H1170" s="121" t="s">
        <v>93</v>
      </c>
    </row>
    <row r="1171" spans="1:8" x14ac:dyDescent="0.2">
      <c r="A1171" s="406"/>
      <c r="B1171" s="414"/>
      <c r="C1171" s="11" t="s">
        <v>709</v>
      </c>
      <c r="D1171" s="41">
        <v>134463.1</v>
      </c>
      <c r="E1171" s="88">
        <f>D1171/D1167*100</f>
        <v>93.250164186132636</v>
      </c>
      <c r="F1171" s="115">
        <v>0</v>
      </c>
      <c r="G1171" s="88">
        <f>F1171/F1167*100</f>
        <v>0</v>
      </c>
      <c r="H1171" s="121">
        <f>F1171/D1171*100-100</f>
        <v>-100</v>
      </c>
    </row>
    <row r="1172" spans="1:8" x14ac:dyDescent="0.2">
      <c r="A1172" s="424" t="s">
        <v>546</v>
      </c>
      <c r="B1172" s="450" t="s">
        <v>815</v>
      </c>
      <c r="C1172" s="51" t="s">
        <v>705</v>
      </c>
      <c r="D1172" s="119">
        <f>D1173+D1174+D1175+D1176</f>
        <v>28539</v>
      </c>
      <c r="E1172" s="87">
        <f>D1172/D1172*100</f>
        <v>100</v>
      </c>
      <c r="F1172" s="116">
        <f>F1173+F1174+F1175+F1176</f>
        <v>32.1</v>
      </c>
      <c r="G1172" s="87">
        <f>F1172/F1172*100</f>
        <v>100</v>
      </c>
      <c r="H1172" s="119">
        <f>F1172/D1172*100-100</f>
        <v>-99.887522337853468</v>
      </c>
    </row>
    <row r="1173" spans="1:8" ht="31.5" x14ac:dyDescent="0.2">
      <c r="A1173" s="424"/>
      <c r="B1173" s="450"/>
      <c r="C1173" s="51" t="s">
        <v>706</v>
      </c>
      <c r="D1173" s="119">
        <f>D1178++D1183+D1188+D1193</f>
        <v>8562</v>
      </c>
      <c r="E1173" s="87">
        <f>D1173/D1172*100</f>
        <v>30.001051193104171</v>
      </c>
      <c r="F1173" s="119">
        <f>F1178+F1183+F1188+F1193</f>
        <v>32.1</v>
      </c>
      <c r="G1173" s="87">
        <f>F1173/F1172*100</f>
        <v>100</v>
      </c>
      <c r="H1173" s="119">
        <f t="shared" ref="H1173:H1175" si="52">F1173/D1173*100-100</f>
        <v>-99.625087596355996</v>
      </c>
    </row>
    <row r="1174" spans="1:8" x14ac:dyDescent="0.2">
      <c r="A1174" s="424"/>
      <c r="B1174" s="450"/>
      <c r="C1174" s="51" t="s">
        <v>707</v>
      </c>
      <c r="D1174" s="119">
        <f t="shared" ref="D1174:D1176" si="53">D1179++D1184+D1189+D1194</f>
        <v>0</v>
      </c>
      <c r="E1174" s="87">
        <f>D1174/D1172*100</f>
        <v>0</v>
      </c>
      <c r="F1174" s="119">
        <f t="shared" ref="F1174:F1176" si="54">F1179+F1184+F1189+F1194</f>
        <v>0</v>
      </c>
      <c r="G1174" s="87">
        <f>F1174/F1172*100</f>
        <v>0</v>
      </c>
      <c r="H1174" s="119" t="s">
        <v>93</v>
      </c>
    </row>
    <row r="1175" spans="1:8" x14ac:dyDescent="0.2">
      <c r="A1175" s="424"/>
      <c r="B1175" s="450"/>
      <c r="C1175" s="51" t="s">
        <v>708</v>
      </c>
      <c r="D1175" s="119">
        <f t="shared" si="53"/>
        <v>19977</v>
      </c>
      <c r="E1175" s="87">
        <f>D1175/D1172*100</f>
        <v>69.998948806895825</v>
      </c>
      <c r="F1175" s="119">
        <f t="shared" si="54"/>
        <v>0</v>
      </c>
      <c r="G1175" s="87">
        <f>F1175/F1172*100</f>
        <v>0</v>
      </c>
      <c r="H1175" s="119">
        <f t="shared" si="52"/>
        <v>-100</v>
      </c>
    </row>
    <row r="1176" spans="1:8" x14ac:dyDescent="0.2">
      <c r="A1176" s="424"/>
      <c r="B1176" s="450"/>
      <c r="C1176" s="51" t="s">
        <v>709</v>
      </c>
      <c r="D1176" s="119">
        <f t="shared" si="53"/>
        <v>0</v>
      </c>
      <c r="E1176" s="87">
        <f>D1176/D1172*100</f>
        <v>0</v>
      </c>
      <c r="F1176" s="119">
        <f t="shared" si="54"/>
        <v>0</v>
      </c>
      <c r="G1176" s="87">
        <f>F1176/F1172*100</f>
        <v>0</v>
      </c>
      <c r="H1176" s="119" t="s">
        <v>93</v>
      </c>
    </row>
    <row r="1177" spans="1:8" x14ac:dyDescent="0.2">
      <c r="A1177" s="406" t="s">
        <v>548</v>
      </c>
      <c r="B1177" s="414" t="s">
        <v>549</v>
      </c>
      <c r="C1177" s="33" t="s">
        <v>705</v>
      </c>
      <c r="D1177" s="120">
        <v>28539</v>
      </c>
      <c r="E1177" s="88">
        <f>D1177/D1177*100</f>
        <v>100</v>
      </c>
      <c r="F1177" s="115">
        <v>0</v>
      </c>
      <c r="G1177" s="88">
        <v>0</v>
      </c>
      <c r="H1177" s="120">
        <f>F1177/D1177*100-100</f>
        <v>-100</v>
      </c>
    </row>
    <row r="1178" spans="1:8" ht="31.5" x14ac:dyDescent="0.2">
      <c r="A1178" s="406"/>
      <c r="B1178" s="414"/>
      <c r="C1178" s="11" t="s">
        <v>706</v>
      </c>
      <c r="D1178" s="120">
        <v>8562</v>
      </c>
      <c r="E1178" s="88">
        <f>D1178/D1177*100</f>
        <v>30.001051193104171</v>
      </c>
      <c r="F1178" s="115">
        <v>0</v>
      </c>
      <c r="G1178" s="88">
        <v>0</v>
      </c>
      <c r="H1178" s="120">
        <f>F1178/D1178*100-100</f>
        <v>-100</v>
      </c>
    </row>
    <row r="1179" spans="1:8" x14ac:dyDescent="0.2">
      <c r="A1179" s="406"/>
      <c r="B1179" s="414"/>
      <c r="C1179" s="11" t="s">
        <v>707</v>
      </c>
      <c r="D1179" s="121">
        <v>0</v>
      </c>
      <c r="E1179" s="88">
        <f>D1179/D1177*100</f>
        <v>0</v>
      </c>
      <c r="F1179" s="118">
        <v>0</v>
      </c>
      <c r="G1179" s="88">
        <v>0</v>
      </c>
      <c r="H1179" s="120" t="s">
        <v>93</v>
      </c>
    </row>
    <row r="1180" spans="1:8" x14ac:dyDescent="0.2">
      <c r="A1180" s="406"/>
      <c r="B1180" s="414"/>
      <c r="C1180" s="11" t="s">
        <v>708</v>
      </c>
      <c r="D1180" s="121">
        <v>19977</v>
      </c>
      <c r="E1180" s="88">
        <f>D1180/D1177*100</f>
        <v>69.998948806895825</v>
      </c>
      <c r="F1180" s="118">
        <v>0</v>
      </c>
      <c r="G1180" s="88">
        <v>0</v>
      </c>
      <c r="H1180" s="120">
        <f>F1180/D1180*100-100</f>
        <v>-100</v>
      </c>
    </row>
    <row r="1181" spans="1:8" x14ac:dyDescent="0.2">
      <c r="A1181" s="406"/>
      <c r="B1181" s="414"/>
      <c r="C1181" s="11" t="s">
        <v>709</v>
      </c>
      <c r="D1181" s="121">
        <v>0</v>
      </c>
      <c r="E1181" s="88">
        <f>D1181/D1177*100</f>
        <v>0</v>
      </c>
      <c r="F1181" s="118">
        <v>0</v>
      </c>
      <c r="G1181" s="88">
        <v>0</v>
      </c>
      <c r="H1181" s="120" t="s">
        <v>93</v>
      </c>
    </row>
    <row r="1182" spans="1:8" ht="15.75" hidden="1" customHeight="1" x14ac:dyDescent="0.2">
      <c r="A1182" s="406" t="s">
        <v>553</v>
      </c>
      <c r="B1182" s="456" t="s">
        <v>816</v>
      </c>
      <c r="C1182" s="33" t="s">
        <v>705</v>
      </c>
      <c r="D1182" s="121">
        <v>0</v>
      </c>
      <c r="E1182" s="88">
        <v>0</v>
      </c>
      <c r="F1182" s="118">
        <v>0</v>
      </c>
      <c r="G1182" s="88">
        <v>0</v>
      </c>
      <c r="H1182" s="120" t="s">
        <v>93</v>
      </c>
    </row>
    <row r="1183" spans="1:8" ht="31.5" hidden="1" customHeight="1" x14ac:dyDescent="0.2">
      <c r="A1183" s="406"/>
      <c r="B1183" s="456"/>
      <c r="C1183" s="11" t="s">
        <v>706</v>
      </c>
      <c r="D1183" s="121">
        <v>0</v>
      </c>
      <c r="E1183" s="88">
        <v>0</v>
      </c>
      <c r="F1183" s="118">
        <v>0</v>
      </c>
      <c r="G1183" s="88">
        <v>0</v>
      </c>
      <c r="H1183" s="120" t="s">
        <v>93</v>
      </c>
    </row>
    <row r="1184" spans="1:8" ht="15.75" hidden="1" customHeight="1" x14ac:dyDescent="0.2">
      <c r="A1184" s="406"/>
      <c r="B1184" s="456"/>
      <c r="C1184" s="11" t="s">
        <v>707</v>
      </c>
      <c r="D1184" s="121">
        <v>0</v>
      </c>
      <c r="E1184" s="88">
        <v>0</v>
      </c>
      <c r="F1184" s="118">
        <v>0</v>
      </c>
      <c r="G1184" s="88">
        <v>0</v>
      </c>
      <c r="H1184" s="120" t="s">
        <v>93</v>
      </c>
    </row>
    <row r="1185" spans="1:8" ht="15.75" hidden="1" customHeight="1" x14ac:dyDescent="0.2">
      <c r="A1185" s="406"/>
      <c r="B1185" s="456"/>
      <c r="C1185" s="11" t="s">
        <v>708</v>
      </c>
      <c r="D1185" s="121">
        <v>0</v>
      </c>
      <c r="E1185" s="88">
        <v>0</v>
      </c>
      <c r="F1185" s="118">
        <v>0</v>
      </c>
      <c r="G1185" s="88">
        <v>0</v>
      </c>
      <c r="H1185" s="120" t="s">
        <v>93</v>
      </c>
    </row>
    <row r="1186" spans="1:8" ht="15.75" hidden="1" customHeight="1" x14ac:dyDescent="0.2">
      <c r="A1186" s="406"/>
      <c r="B1186" s="456"/>
      <c r="C1186" s="11" t="s">
        <v>709</v>
      </c>
      <c r="D1186" s="121">
        <v>0</v>
      </c>
      <c r="E1186" s="88">
        <v>0</v>
      </c>
      <c r="F1186" s="118">
        <v>0</v>
      </c>
      <c r="G1186" s="88">
        <v>0</v>
      </c>
      <c r="H1186" s="120" t="s">
        <v>93</v>
      </c>
    </row>
    <row r="1187" spans="1:8" hidden="1" x14ac:dyDescent="0.2">
      <c r="A1187" s="406" t="s">
        <v>556</v>
      </c>
      <c r="B1187" s="414" t="s">
        <v>557</v>
      </c>
      <c r="C1187" s="33" t="s">
        <v>705</v>
      </c>
      <c r="D1187" s="121">
        <v>0</v>
      </c>
      <c r="E1187" s="88">
        <v>0</v>
      </c>
      <c r="F1187" s="115"/>
      <c r="G1187" s="88">
        <v>0</v>
      </c>
      <c r="H1187" s="120" t="s">
        <v>93</v>
      </c>
    </row>
    <row r="1188" spans="1:8" ht="31.5" hidden="1" x14ac:dyDescent="0.2">
      <c r="A1188" s="406"/>
      <c r="B1188" s="414"/>
      <c r="C1188" s="11" t="s">
        <v>706</v>
      </c>
      <c r="D1188" s="121">
        <v>0</v>
      </c>
      <c r="E1188" s="88">
        <v>0</v>
      </c>
      <c r="F1188" s="115"/>
      <c r="G1188" s="88">
        <v>0</v>
      </c>
      <c r="H1188" s="120" t="s">
        <v>93</v>
      </c>
    </row>
    <row r="1189" spans="1:8" hidden="1" x14ac:dyDescent="0.2">
      <c r="A1189" s="406"/>
      <c r="B1189" s="414"/>
      <c r="C1189" s="11" t="s">
        <v>707</v>
      </c>
      <c r="D1189" s="121">
        <v>0</v>
      </c>
      <c r="E1189" s="88">
        <v>0</v>
      </c>
      <c r="F1189" s="118">
        <v>0</v>
      </c>
      <c r="G1189" s="88">
        <v>0</v>
      </c>
      <c r="H1189" s="120" t="s">
        <v>93</v>
      </c>
    </row>
    <row r="1190" spans="1:8" hidden="1" x14ac:dyDescent="0.2">
      <c r="A1190" s="406"/>
      <c r="B1190" s="414"/>
      <c r="C1190" s="11" t="s">
        <v>708</v>
      </c>
      <c r="D1190" s="121">
        <v>0</v>
      </c>
      <c r="E1190" s="88">
        <v>0</v>
      </c>
      <c r="F1190" s="118">
        <v>0</v>
      </c>
      <c r="G1190" s="88">
        <v>0</v>
      </c>
      <c r="H1190" s="120" t="s">
        <v>93</v>
      </c>
    </row>
    <row r="1191" spans="1:8" hidden="1" x14ac:dyDescent="0.2">
      <c r="A1191" s="406"/>
      <c r="B1191" s="414"/>
      <c r="C1191" s="11" t="s">
        <v>709</v>
      </c>
      <c r="D1191" s="121">
        <v>0</v>
      </c>
      <c r="E1191" s="88">
        <v>0</v>
      </c>
      <c r="F1191" s="118">
        <v>0</v>
      </c>
      <c r="G1191" s="88">
        <v>0</v>
      </c>
      <c r="H1191" s="120" t="s">
        <v>93</v>
      </c>
    </row>
    <row r="1192" spans="1:8" x14ac:dyDescent="0.2">
      <c r="A1192" s="406" t="s">
        <v>553</v>
      </c>
      <c r="B1192" s="414" t="s">
        <v>560</v>
      </c>
      <c r="C1192" s="33" t="s">
        <v>705</v>
      </c>
      <c r="D1192" s="120">
        <v>0</v>
      </c>
      <c r="E1192" s="88">
        <v>0</v>
      </c>
      <c r="F1192" s="115">
        <f>F1193+F1194+F1195+F1196</f>
        <v>32.1</v>
      </c>
      <c r="G1192" s="88">
        <f>G1193+G1194+G1195+G1196</f>
        <v>100</v>
      </c>
      <c r="H1192" s="120" t="s">
        <v>93</v>
      </c>
    </row>
    <row r="1193" spans="1:8" ht="31.5" x14ac:dyDescent="0.2">
      <c r="A1193" s="406"/>
      <c r="B1193" s="414"/>
      <c r="C1193" s="11" t="s">
        <v>706</v>
      </c>
      <c r="D1193" s="120">
        <v>0</v>
      </c>
      <c r="E1193" s="88">
        <v>0</v>
      </c>
      <c r="F1193" s="115">
        <v>32.1</v>
      </c>
      <c r="G1193" s="88">
        <f>F1193/F1192*100</f>
        <v>100</v>
      </c>
      <c r="H1193" s="120" t="s">
        <v>93</v>
      </c>
    </row>
    <row r="1194" spans="1:8" x14ac:dyDescent="0.2">
      <c r="A1194" s="406"/>
      <c r="B1194" s="414"/>
      <c r="C1194" s="11" t="s">
        <v>707</v>
      </c>
      <c r="D1194" s="121">
        <v>0</v>
      </c>
      <c r="E1194" s="88">
        <v>0</v>
      </c>
      <c r="F1194" s="118">
        <v>0</v>
      </c>
      <c r="G1194" s="88">
        <v>0</v>
      </c>
      <c r="H1194" s="120" t="s">
        <v>93</v>
      </c>
    </row>
    <row r="1195" spans="1:8" x14ac:dyDescent="0.2">
      <c r="A1195" s="406"/>
      <c r="B1195" s="414"/>
      <c r="C1195" s="11" t="s">
        <v>708</v>
      </c>
      <c r="D1195" s="121">
        <v>0</v>
      </c>
      <c r="E1195" s="88">
        <v>0</v>
      </c>
      <c r="F1195" s="118">
        <v>0</v>
      </c>
      <c r="G1195" s="88">
        <v>0</v>
      </c>
      <c r="H1195" s="120" t="s">
        <v>93</v>
      </c>
    </row>
    <row r="1196" spans="1:8" x14ac:dyDescent="0.2">
      <c r="A1196" s="406"/>
      <c r="B1196" s="414"/>
      <c r="C1196" s="11" t="s">
        <v>709</v>
      </c>
      <c r="D1196" s="121">
        <v>0</v>
      </c>
      <c r="E1196" s="88">
        <v>0</v>
      </c>
      <c r="F1196" s="118">
        <v>0</v>
      </c>
      <c r="G1196" s="88">
        <v>0</v>
      </c>
      <c r="H1196" s="120" t="s">
        <v>93</v>
      </c>
    </row>
    <row r="1197" spans="1:8" ht="15.75" hidden="1" customHeight="1" x14ac:dyDescent="0.2">
      <c r="A1197" s="396" t="s">
        <v>563</v>
      </c>
      <c r="B1197" s="457" t="s">
        <v>564</v>
      </c>
      <c r="C1197" s="33" t="s">
        <v>705</v>
      </c>
      <c r="D1197" s="120">
        <v>0</v>
      </c>
      <c r="E1197" s="88">
        <v>0</v>
      </c>
      <c r="F1197" s="120">
        <v>0</v>
      </c>
      <c r="G1197" s="88">
        <v>0</v>
      </c>
      <c r="H1197" s="120" t="s">
        <v>93</v>
      </c>
    </row>
    <row r="1198" spans="1:8" ht="31.5" hidden="1" x14ac:dyDescent="0.2">
      <c r="A1198" s="397"/>
      <c r="B1198" s="458"/>
      <c r="C1198" s="11" t="s">
        <v>706</v>
      </c>
      <c r="D1198" s="120">
        <v>0</v>
      </c>
      <c r="E1198" s="88">
        <v>0</v>
      </c>
      <c r="F1198" s="115">
        <v>0</v>
      </c>
      <c r="G1198" s="88">
        <v>0</v>
      </c>
      <c r="H1198" s="120" t="s">
        <v>93</v>
      </c>
    </row>
    <row r="1199" spans="1:8" hidden="1" x14ac:dyDescent="0.2">
      <c r="A1199" s="397"/>
      <c r="B1199" s="458"/>
      <c r="C1199" s="11" t="s">
        <v>707</v>
      </c>
      <c r="D1199" s="121">
        <v>0</v>
      </c>
      <c r="E1199" s="88">
        <v>0</v>
      </c>
      <c r="F1199" s="118">
        <v>0</v>
      </c>
      <c r="G1199" s="88">
        <v>0</v>
      </c>
      <c r="H1199" s="120" t="s">
        <v>93</v>
      </c>
    </row>
    <row r="1200" spans="1:8" hidden="1" x14ac:dyDescent="0.2">
      <c r="A1200" s="397"/>
      <c r="B1200" s="458"/>
      <c r="C1200" s="11" t="s">
        <v>708</v>
      </c>
      <c r="D1200" s="121">
        <v>0</v>
      </c>
      <c r="E1200" s="88">
        <v>0</v>
      </c>
      <c r="F1200" s="118">
        <v>0</v>
      </c>
      <c r="G1200" s="88">
        <v>0</v>
      </c>
      <c r="H1200" s="120" t="s">
        <v>93</v>
      </c>
    </row>
    <row r="1201" spans="1:8" hidden="1" x14ac:dyDescent="0.2">
      <c r="A1201" s="398"/>
      <c r="B1201" s="459"/>
      <c r="C1201" s="11" t="s">
        <v>709</v>
      </c>
      <c r="D1201" s="121">
        <v>0</v>
      </c>
      <c r="E1201" s="88">
        <v>0</v>
      </c>
      <c r="F1201" s="118">
        <v>0</v>
      </c>
      <c r="G1201" s="88">
        <v>0</v>
      </c>
      <c r="H1201" s="120" t="s">
        <v>93</v>
      </c>
    </row>
    <row r="1202" spans="1:8" x14ac:dyDescent="0.2">
      <c r="A1202" s="424" t="s">
        <v>566</v>
      </c>
      <c r="B1202" s="450" t="s">
        <v>817</v>
      </c>
      <c r="C1202" s="51" t="s">
        <v>705</v>
      </c>
      <c r="D1202" s="119">
        <f>D1203+D1204+D1205+D1206</f>
        <v>3532</v>
      </c>
      <c r="E1202" s="87">
        <f>D1202/D1202*100</f>
        <v>100</v>
      </c>
      <c r="F1202" s="119">
        <f>F1203+F1204+F1205+F1206</f>
        <v>1073.3000000000002</v>
      </c>
      <c r="G1202" s="87">
        <f>F1202/F1202*100</f>
        <v>100</v>
      </c>
      <c r="H1202" s="119">
        <f>F1202/D1202*100-100</f>
        <v>-69.612117780294454</v>
      </c>
    </row>
    <row r="1203" spans="1:8" ht="31.5" x14ac:dyDescent="0.2">
      <c r="A1203" s="424"/>
      <c r="B1203" s="450"/>
      <c r="C1203" s="51" t="s">
        <v>706</v>
      </c>
      <c r="D1203" s="119">
        <f>D1208+D1213</f>
        <v>3532</v>
      </c>
      <c r="E1203" s="87">
        <f>D1203/D1202*100</f>
        <v>100</v>
      </c>
      <c r="F1203" s="119">
        <f>F1208+F1213</f>
        <v>1073.3000000000002</v>
      </c>
      <c r="G1203" s="87">
        <f>F1203/F1202*100</f>
        <v>100</v>
      </c>
      <c r="H1203" s="119">
        <f>F1203/D1203*100-100</f>
        <v>-69.612117780294454</v>
      </c>
    </row>
    <row r="1204" spans="1:8" x14ac:dyDescent="0.2">
      <c r="A1204" s="424"/>
      <c r="B1204" s="450"/>
      <c r="C1204" s="51" t="s">
        <v>707</v>
      </c>
      <c r="D1204" s="119">
        <v>0</v>
      </c>
      <c r="E1204" s="87">
        <f>D1204/D1202*100</f>
        <v>0</v>
      </c>
      <c r="F1204" s="119">
        <f t="shared" ref="F1204:F1206" si="55">F1209+F1214</f>
        <v>0</v>
      </c>
      <c r="G1204" s="87">
        <f>F1204/F1202*100</f>
        <v>0</v>
      </c>
      <c r="H1204" s="119" t="s">
        <v>93</v>
      </c>
    </row>
    <row r="1205" spans="1:8" x14ac:dyDescent="0.2">
      <c r="A1205" s="424"/>
      <c r="B1205" s="450"/>
      <c r="C1205" s="51" t="s">
        <v>708</v>
      </c>
      <c r="D1205" s="119">
        <v>0</v>
      </c>
      <c r="E1205" s="87">
        <f>D1205/D1202*100</f>
        <v>0</v>
      </c>
      <c r="F1205" s="119">
        <f t="shared" si="55"/>
        <v>0</v>
      </c>
      <c r="G1205" s="87">
        <f>F1205/F1202*100</f>
        <v>0</v>
      </c>
      <c r="H1205" s="119" t="s">
        <v>93</v>
      </c>
    </row>
    <row r="1206" spans="1:8" x14ac:dyDescent="0.2">
      <c r="A1206" s="424"/>
      <c r="B1206" s="450"/>
      <c r="C1206" s="51" t="s">
        <v>709</v>
      </c>
      <c r="D1206" s="119">
        <v>0</v>
      </c>
      <c r="E1206" s="87">
        <f>D1206/D1202*100</f>
        <v>0</v>
      </c>
      <c r="F1206" s="119">
        <f t="shared" si="55"/>
        <v>0</v>
      </c>
      <c r="G1206" s="87">
        <f>F1206/F1202*100</f>
        <v>0</v>
      </c>
      <c r="H1206" s="119" t="s">
        <v>93</v>
      </c>
    </row>
    <row r="1207" spans="1:8" x14ac:dyDescent="0.2">
      <c r="A1207" s="406" t="s">
        <v>569</v>
      </c>
      <c r="B1207" s="414" t="s">
        <v>570</v>
      </c>
      <c r="C1207" s="33" t="s">
        <v>705</v>
      </c>
      <c r="D1207" s="120">
        <v>3516</v>
      </c>
      <c r="E1207" s="88">
        <f>D1207/D1207*100</f>
        <v>100</v>
      </c>
      <c r="F1207" s="115">
        <v>1073.3000000000002</v>
      </c>
      <c r="G1207" s="88">
        <f>F1207/F1207*100</f>
        <v>100</v>
      </c>
      <c r="H1207" s="120">
        <f>F1207/D1207*100-100</f>
        <v>-69.473833902161545</v>
      </c>
    </row>
    <row r="1208" spans="1:8" ht="31.5" x14ac:dyDescent="0.2">
      <c r="A1208" s="406"/>
      <c r="B1208" s="414"/>
      <c r="C1208" s="11" t="s">
        <v>706</v>
      </c>
      <c r="D1208" s="120">
        <v>3516</v>
      </c>
      <c r="E1208" s="88">
        <f>D1208/D1207*100</f>
        <v>100</v>
      </c>
      <c r="F1208" s="115">
        <v>1073.3000000000002</v>
      </c>
      <c r="G1208" s="88">
        <f>F1208/F1207*100</f>
        <v>100</v>
      </c>
      <c r="H1208" s="120">
        <f>F1208/D1208*100-100</f>
        <v>-69.473833902161545</v>
      </c>
    </row>
    <row r="1209" spans="1:8" x14ac:dyDescent="0.2">
      <c r="A1209" s="406"/>
      <c r="B1209" s="414"/>
      <c r="C1209" s="11" t="s">
        <v>707</v>
      </c>
      <c r="D1209" s="121">
        <v>0</v>
      </c>
      <c r="E1209" s="88">
        <f>D1209/D1207*100</f>
        <v>0</v>
      </c>
      <c r="F1209" s="118">
        <v>0</v>
      </c>
      <c r="G1209" s="88">
        <f>F1209/F1207*100</f>
        <v>0</v>
      </c>
      <c r="H1209" s="120" t="s">
        <v>93</v>
      </c>
    </row>
    <row r="1210" spans="1:8" x14ac:dyDescent="0.2">
      <c r="A1210" s="406"/>
      <c r="B1210" s="414"/>
      <c r="C1210" s="11" t="s">
        <v>708</v>
      </c>
      <c r="D1210" s="121">
        <v>0</v>
      </c>
      <c r="E1210" s="88">
        <f>D1210/D1207*100</f>
        <v>0</v>
      </c>
      <c r="F1210" s="118">
        <v>0</v>
      </c>
      <c r="G1210" s="88">
        <f>F1210/F1207*100</f>
        <v>0</v>
      </c>
      <c r="H1210" s="120" t="s">
        <v>93</v>
      </c>
    </row>
    <row r="1211" spans="1:8" x14ac:dyDescent="0.2">
      <c r="A1211" s="406"/>
      <c r="B1211" s="414"/>
      <c r="C1211" s="11" t="s">
        <v>709</v>
      </c>
      <c r="D1211" s="121">
        <v>0</v>
      </c>
      <c r="E1211" s="88">
        <f>D1211/D1207*100</f>
        <v>0</v>
      </c>
      <c r="F1211" s="118">
        <v>0</v>
      </c>
      <c r="G1211" s="88">
        <f>F1211/F1207*100</f>
        <v>0</v>
      </c>
      <c r="H1211" s="120" t="s">
        <v>93</v>
      </c>
    </row>
    <row r="1212" spans="1:8" x14ac:dyDescent="0.2">
      <c r="A1212" s="406" t="s">
        <v>579</v>
      </c>
      <c r="B1212" s="414" t="s">
        <v>580</v>
      </c>
      <c r="C1212" s="33" t="s">
        <v>705</v>
      </c>
      <c r="D1212" s="120">
        <v>16</v>
      </c>
      <c r="E1212" s="88">
        <f>D1212/D1212*100</f>
        <v>100</v>
      </c>
      <c r="F1212" s="115">
        <v>0</v>
      </c>
      <c r="G1212" s="88">
        <v>0</v>
      </c>
      <c r="H1212" s="120">
        <f>F1212/D1212*100-100</f>
        <v>-100</v>
      </c>
    </row>
    <row r="1213" spans="1:8" ht="31.5" x14ac:dyDescent="0.2">
      <c r="A1213" s="406"/>
      <c r="B1213" s="414"/>
      <c r="C1213" s="11" t="s">
        <v>706</v>
      </c>
      <c r="D1213" s="120">
        <v>16</v>
      </c>
      <c r="E1213" s="88">
        <f>D1213/D1212*100</f>
        <v>100</v>
      </c>
      <c r="F1213" s="115">
        <v>0</v>
      </c>
      <c r="G1213" s="88">
        <v>0</v>
      </c>
      <c r="H1213" s="120">
        <f>F1213/D1213*100-100</f>
        <v>-100</v>
      </c>
    </row>
    <row r="1214" spans="1:8" x14ac:dyDescent="0.2">
      <c r="A1214" s="406"/>
      <c r="B1214" s="414"/>
      <c r="C1214" s="11" t="s">
        <v>707</v>
      </c>
      <c r="D1214" s="121">
        <v>0</v>
      </c>
      <c r="E1214" s="88">
        <f>D1214/D1212*100</f>
        <v>0</v>
      </c>
      <c r="F1214" s="118">
        <v>0</v>
      </c>
      <c r="G1214" s="88">
        <v>0</v>
      </c>
      <c r="H1214" s="120" t="s">
        <v>93</v>
      </c>
    </row>
    <row r="1215" spans="1:8" x14ac:dyDescent="0.2">
      <c r="A1215" s="406"/>
      <c r="B1215" s="414"/>
      <c r="C1215" s="11" t="s">
        <v>708</v>
      </c>
      <c r="D1215" s="121">
        <v>0</v>
      </c>
      <c r="E1215" s="88">
        <f>D1215/D1212*100</f>
        <v>0</v>
      </c>
      <c r="F1215" s="118">
        <v>0</v>
      </c>
      <c r="G1215" s="88">
        <v>0</v>
      </c>
      <c r="H1215" s="120" t="s">
        <v>93</v>
      </c>
    </row>
    <row r="1216" spans="1:8" x14ac:dyDescent="0.2">
      <c r="A1216" s="406"/>
      <c r="B1216" s="414"/>
      <c r="C1216" s="11" t="s">
        <v>709</v>
      </c>
      <c r="D1216" s="121">
        <v>0</v>
      </c>
      <c r="E1216" s="88">
        <f>D1216/D1212*100</f>
        <v>0</v>
      </c>
      <c r="F1216" s="118">
        <v>0</v>
      </c>
      <c r="G1216" s="88">
        <v>0</v>
      </c>
      <c r="H1216" s="120" t="s">
        <v>93</v>
      </c>
    </row>
    <row r="1217" spans="1:8" x14ac:dyDescent="0.2">
      <c r="A1217" s="424" t="s">
        <v>582</v>
      </c>
      <c r="B1217" s="450" t="s">
        <v>818</v>
      </c>
      <c r="C1217" s="51" t="s">
        <v>705</v>
      </c>
      <c r="D1217" s="119">
        <f>D1218+D1219+D1220+D1221</f>
        <v>209606</v>
      </c>
      <c r="E1217" s="87">
        <f>D1217/D1217*100</f>
        <v>100</v>
      </c>
      <c r="F1217" s="116">
        <f>F1218+F1219+F1220+F1221</f>
        <v>70503.7</v>
      </c>
      <c r="G1217" s="87">
        <f>F1217/F1217*100</f>
        <v>100</v>
      </c>
      <c r="H1217" s="119">
        <f>F1217/D1217*100-100</f>
        <v>-66.363701420760862</v>
      </c>
    </row>
    <row r="1218" spans="1:8" ht="31.5" x14ac:dyDescent="0.2">
      <c r="A1218" s="424"/>
      <c r="B1218" s="450"/>
      <c r="C1218" s="51" t="s">
        <v>706</v>
      </c>
      <c r="D1218" s="119">
        <f>D1223+D1228+D1233+D1238</f>
        <v>197715</v>
      </c>
      <c r="E1218" s="87">
        <f>D1218/D1217*100</f>
        <v>94.326975372842384</v>
      </c>
      <c r="F1218" s="119">
        <f>F1223+F1228+F1233+F1238</f>
        <v>70018.099999999991</v>
      </c>
      <c r="G1218" s="87">
        <f>F1218/F1217*100</f>
        <v>99.311241821351217</v>
      </c>
      <c r="H1218" s="119">
        <f>F1218/D1218*100-100</f>
        <v>-64.586349037756378</v>
      </c>
    </row>
    <row r="1219" spans="1:8" x14ac:dyDescent="0.2">
      <c r="A1219" s="424"/>
      <c r="B1219" s="450"/>
      <c r="C1219" s="51" t="s">
        <v>707</v>
      </c>
      <c r="D1219" s="119">
        <f t="shared" ref="D1219:D1221" si="56">D1224+D1229+D1234+D1239</f>
        <v>0</v>
      </c>
      <c r="E1219" s="87">
        <f>D1219/D1217*100</f>
        <v>0</v>
      </c>
      <c r="F1219" s="119">
        <f>F1224+F1229+F1234+F1239</f>
        <v>0</v>
      </c>
      <c r="G1219" s="87">
        <f>F1219/F1217*100</f>
        <v>0</v>
      </c>
      <c r="H1219" s="119" t="s">
        <v>93</v>
      </c>
    </row>
    <row r="1220" spans="1:8" x14ac:dyDescent="0.2">
      <c r="A1220" s="424"/>
      <c r="B1220" s="450"/>
      <c r="C1220" s="51" t="s">
        <v>708</v>
      </c>
      <c r="D1220" s="119">
        <f t="shared" si="56"/>
        <v>11891</v>
      </c>
      <c r="E1220" s="87">
        <f>D1220/D1217*100</f>
        <v>5.6730246271576199</v>
      </c>
      <c r="F1220" s="119">
        <f>F1225+F1230+F1235+F1240</f>
        <v>485.6</v>
      </c>
      <c r="G1220" s="87">
        <f>F1220/F1217*100</f>
        <v>0.68875817864878019</v>
      </c>
      <c r="H1220" s="119">
        <f>F1220/D1220*100-100</f>
        <v>-95.916239172483387</v>
      </c>
    </row>
    <row r="1221" spans="1:8" x14ac:dyDescent="0.2">
      <c r="A1221" s="424"/>
      <c r="B1221" s="450"/>
      <c r="C1221" s="51" t="s">
        <v>709</v>
      </c>
      <c r="D1221" s="119">
        <f t="shared" si="56"/>
        <v>0</v>
      </c>
      <c r="E1221" s="87">
        <f>D1221/D1217*100</f>
        <v>0</v>
      </c>
      <c r="F1221" s="119">
        <f>F1226+F1231+F1236+F1241</f>
        <v>0</v>
      </c>
      <c r="G1221" s="87">
        <f>F1221/F1217*100</f>
        <v>0</v>
      </c>
      <c r="H1221" s="119" t="s">
        <v>93</v>
      </c>
    </row>
    <row r="1222" spans="1:8" x14ac:dyDescent="0.2">
      <c r="A1222" s="406" t="s">
        <v>585</v>
      </c>
      <c r="B1222" s="414" t="s">
        <v>586</v>
      </c>
      <c r="C1222" s="33" t="s">
        <v>705</v>
      </c>
      <c r="D1222" s="120">
        <f>D1223+D1224+D1225+D1226</f>
        <v>177709</v>
      </c>
      <c r="E1222" s="88">
        <f>D1222/D1222*100</f>
        <v>100</v>
      </c>
      <c r="F1222" s="115">
        <v>63907.399999999987</v>
      </c>
      <c r="G1222" s="88">
        <f>F1222/F1222*100</f>
        <v>100</v>
      </c>
      <c r="H1222" s="120">
        <f>F1222/D1222*100-100</f>
        <v>-64.038174768863712</v>
      </c>
    </row>
    <row r="1223" spans="1:8" ht="31.5" x14ac:dyDescent="0.2">
      <c r="A1223" s="406"/>
      <c r="B1223" s="414"/>
      <c r="C1223" s="11" t="s">
        <v>706</v>
      </c>
      <c r="D1223" s="120">
        <v>176549</v>
      </c>
      <c r="E1223" s="88">
        <f>D1223/D1222*100</f>
        <v>99.347247466363555</v>
      </c>
      <c r="F1223" s="99">
        <v>63907.399999999987</v>
      </c>
      <c r="G1223" s="88">
        <f>F1223/F1222*100</f>
        <v>100</v>
      </c>
      <c r="H1223" s="120">
        <f>F1223/D1223*100-100</f>
        <v>-63.801890693235315</v>
      </c>
    </row>
    <row r="1224" spans="1:8" x14ac:dyDescent="0.2">
      <c r="A1224" s="406"/>
      <c r="B1224" s="414"/>
      <c r="C1224" s="11" t="s">
        <v>707</v>
      </c>
      <c r="D1224" s="120">
        <v>0</v>
      </c>
      <c r="E1224" s="88">
        <f>D1224/D1222*100</f>
        <v>0</v>
      </c>
      <c r="F1224" s="118">
        <v>0</v>
      </c>
      <c r="G1224" s="88">
        <f>F1224/F1222*100</f>
        <v>0</v>
      </c>
      <c r="H1224" s="120" t="s">
        <v>93</v>
      </c>
    </row>
    <row r="1225" spans="1:8" x14ac:dyDescent="0.2">
      <c r="A1225" s="406"/>
      <c r="B1225" s="414"/>
      <c r="C1225" s="11" t="s">
        <v>708</v>
      </c>
      <c r="D1225" s="120">
        <v>1160</v>
      </c>
      <c r="E1225" s="88">
        <f>D1225/D1222*100</f>
        <v>0.65275253363645058</v>
      </c>
      <c r="F1225" s="118">
        <v>0</v>
      </c>
      <c r="G1225" s="88">
        <f>F1225/F1222*100</f>
        <v>0</v>
      </c>
      <c r="H1225" s="120">
        <f>F1225/D1225*100-100</f>
        <v>-100</v>
      </c>
    </row>
    <row r="1226" spans="1:8" x14ac:dyDescent="0.2">
      <c r="A1226" s="406"/>
      <c r="B1226" s="414"/>
      <c r="C1226" s="11" t="s">
        <v>709</v>
      </c>
      <c r="D1226" s="120">
        <v>0</v>
      </c>
      <c r="E1226" s="88">
        <f>D1226/D1222*100</f>
        <v>0</v>
      </c>
      <c r="F1226" s="118">
        <v>0</v>
      </c>
      <c r="G1226" s="88">
        <f>F1226/F1222*100</f>
        <v>0</v>
      </c>
      <c r="H1226" s="120" t="s">
        <v>93</v>
      </c>
    </row>
    <row r="1227" spans="1:8" x14ac:dyDescent="0.2">
      <c r="A1227" s="406" t="s">
        <v>593</v>
      </c>
      <c r="B1227" s="414" t="s">
        <v>819</v>
      </c>
      <c r="C1227" s="33" t="s">
        <v>705</v>
      </c>
      <c r="D1227" s="120">
        <v>741</v>
      </c>
      <c r="E1227" s="88">
        <f>D1227/D1227*100</f>
        <v>100</v>
      </c>
      <c r="F1227" s="115">
        <v>308.60000000000002</v>
      </c>
      <c r="G1227" s="88">
        <f>F1227/F1227*100</f>
        <v>100</v>
      </c>
      <c r="H1227" s="120">
        <f>F1227/D1227*100-100</f>
        <v>-58.35357624831309</v>
      </c>
    </row>
    <row r="1228" spans="1:8" ht="31.5" x14ac:dyDescent="0.2">
      <c r="A1228" s="406"/>
      <c r="B1228" s="414"/>
      <c r="C1228" s="11" t="s">
        <v>706</v>
      </c>
      <c r="D1228" s="120">
        <v>741</v>
      </c>
      <c r="E1228" s="88">
        <f>D1228/D1227*100</f>
        <v>100</v>
      </c>
      <c r="F1228" s="115">
        <v>308.60000000000002</v>
      </c>
      <c r="G1228" s="88">
        <f>F1228/F1227*100</f>
        <v>100</v>
      </c>
      <c r="H1228" s="120">
        <f>F1228/D1228*100-100</f>
        <v>-58.35357624831309</v>
      </c>
    </row>
    <row r="1229" spans="1:8" x14ac:dyDescent="0.2">
      <c r="A1229" s="406"/>
      <c r="B1229" s="414"/>
      <c r="C1229" s="11" t="s">
        <v>707</v>
      </c>
      <c r="D1229" s="121">
        <v>0</v>
      </c>
      <c r="E1229" s="88">
        <f>D1229/D1227*100</f>
        <v>0</v>
      </c>
      <c r="F1229" s="118">
        <v>0</v>
      </c>
      <c r="G1229" s="88">
        <f>F1229/F1227*100</f>
        <v>0</v>
      </c>
      <c r="H1229" s="120" t="s">
        <v>93</v>
      </c>
    </row>
    <row r="1230" spans="1:8" x14ac:dyDescent="0.2">
      <c r="A1230" s="406"/>
      <c r="B1230" s="414"/>
      <c r="C1230" s="11" t="s">
        <v>708</v>
      </c>
      <c r="D1230" s="121">
        <v>0</v>
      </c>
      <c r="E1230" s="88">
        <f>D1230/D1227*100</f>
        <v>0</v>
      </c>
      <c r="F1230" s="118">
        <v>0</v>
      </c>
      <c r="G1230" s="88">
        <f>F1230/F1227*100</f>
        <v>0</v>
      </c>
      <c r="H1230" s="120" t="s">
        <v>93</v>
      </c>
    </row>
    <row r="1231" spans="1:8" x14ac:dyDescent="0.2">
      <c r="A1231" s="406"/>
      <c r="B1231" s="414"/>
      <c r="C1231" s="11" t="s">
        <v>709</v>
      </c>
      <c r="D1231" s="121">
        <v>0</v>
      </c>
      <c r="E1231" s="88">
        <f>D1231/D1227*100</f>
        <v>0</v>
      </c>
      <c r="F1231" s="118">
        <v>0</v>
      </c>
      <c r="G1231" s="88">
        <f>F1231/F1227*100</f>
        <v>0</v>
      </c>
      <c r="H1231" s="120" t="s">
        <v>93</v>
      </c>
    </row>
    <row r="1232" spans="1:8" ht="21.75" customHeight="1" x14ac:dyDescent="0.2">
      <c r="A1232" s="406" t="s">
        <v>596</v>
      </c>
      <c r="B1232" s="414" t="s">
        <v>820</v>
      </c>
      <c r="C1232" s="33" t="s">
        <v>705</v>
      </c>
      <c r="D1232" s="120">
        <f>D1233+D1234+D1235+D1236</f>
        <v>111</v>
      </c>
      <c r="E1232" s="88">
        <f>D1232/D1232*100</f>
        <v>100</v>
      </c>
      <c r="F1232" s="115">
        <v>28.5</v>
      </c>
      <c r="G1232" s="88">
        <f>F1232/F1232*100</f>
        <v>100</v>
      </c>
      <c r="H1232" s="120">
        <f>F1232/D1232*100-100</f>
        <v>-74.324324324324323</v>
      </c>
    </row>
    <row r="1233" spans="1:8" ht="30" customHeight="1" x14ac:dyDescent="0.2">
      <c r="A1233" s="406"/>
      <c r="B1233" s="414"/>
      <c r="C1233" s="11" t="s">
        <v>706</v>
      </c>
      <c r="D1233" s="121">
        <v>0</v>
      </c>
      <c r="E1233" s="88">
        <f>D1233/D1232*100</f>
        <v>0</v>
      </c>
      <c r="F1233" s="118">
        <v>0</v>
      </c>
      <c r="G1233" s="88">
        <f>F1233/F1232*100</f>
        <v>0</v>
      </c>
      <c r="H1233" s="120" t="s">
        <v>93</v>
      </c>
    </row>
    <row r="1234" spans="1:8" ht="21.75" customHeight="1" x14ac:dyDescent="0.2">
      <c r="A1234" s="406"/>
      <c r="B1234" s="414"/>
      <c r="C1234" s="11" t="s">
        <v>707</v>
      </c>
      <c r="D1234" s="121">
        <v>0</v>
      </c>
      <c r="E1234" s="88">
        <f>D1234/D1232*100</f>
        <v>0</v>
      </c>
      <c r="F1234" s="118">
        <v>0</v>
      </c>
      <c r="G1234" s="88">
        <f>F1234/F1232*100</f>
        <v>0</v>
      </c>
      <c r="H1234" s="120" t="s">
        <v>93</v>
      </c>
    </row>
    <row r="1235" spans="1:8" ht="21.75" customHeight="1" x14ac:dyDescent="0.2">
      <c r="A1235" s="406"/>
      <c r="B1235" s="414"/>
      <c r="C1235" s="11" t="s">
        <v>708</v>
      </c>
      <c r="D1235" s="120">
        <v>111</v>
      </c>
      <c r="E1235" s="88">
        <f>D1235/D1232*100</f>
        <v>100</v>
      </c>
      <c r="F1235" s="115">
        <v>28.5</v>
      </c>
      <c r="G1235" s="88">
        <f>F1235/F1232*100</f>
        <v>100</v>
      </c>
      <c r="H1235" s="120">
        <f>F1235/D1235*100-100</f>
        <v>-74.324324324324323</v>
      </c>
    </row>
    <row r="1236" spans="1:8" ht="21.75" customHeight="1" x14ac:dyDescent="0.2">
      <c r="A1236" s="406"/>
      <c r="B1236" s="414"/>
      <c r="C1236" s="11" t="s">
        <v>709</v>
      </c>
      <c r="D1236" s="121">
        <v>0</v>
      </c>
      <c r="E1236" s="88">
        <f>D1236/D1232*100</f>
        <v>0</v>
      </c>
      <c r="F1236" s="118">
        <v>0</v>
      </c>
      <c r="G1236" s="88">
        <f>F1236/F1232*100</f>
        <v>0</v>
      </c>
      <c r="H1236" s="120" t="s">
        <v>93</v>
      </c>
    </row>
    <row r="1237" spans="1:8" x14ac:dyDescent="0.2">
      <c r="A1237" s="406" t="s">
        <v>599</v>
      </c>
      <c r="B1237" s="414" t="s">
        <v>821</v>
      </c>
      <c r="C1237" s="33" t="s">
        <v>705</v>
      </c>
      <c r="D1237" s="120">
        <f>D1238+D1239+D1240+D1241</f>
        <v>31045</v>
      </c>
      <c r="E1237" s="88">
        <f>D1237/D1237*100</f>
        <v>100</v>
      </c>
      <c r="F1237" s="115">
        <v>6259.2000000000007</v>
      </c>
      <c r="G1237" s="88">
        <f>F1237/F1237*100</f>
        <v>100</v>
      </c>
      <c r="H1237" s="120">
        <f>F1237/D1237*100-100</f>
        <v>-79.838299243034299</v>
      </c>
    </row>
    <row r="1238" spans="1:8" ht="31.5" x14ac:dyDescent="0.2">
      <c r="A1238" s="406"/>
      <c r="B1238" s="414"/>
      <c r="C1238" s="11" t="s">
        <v>706</v>
      </c>
      <c r="D1238" s="120">
        <v>20425</v>
      </c>
      <c r="E1238" s="88">
        <f>D1238/D1237*100</f>
        <v>65.791592849090037</v>
      </c>
      <c r="F1238" s="115">
        <v>5802.1</v>
      </c>
      <c r="G1238" s="88">
        <f>F1238/F1237*100</f>
        <v>92.697149795501019</v>
      </c>
      <c r="H1238" s="120">
        <f>F1238/D1238*100-100</f>
        <v>-71.593145654834757</v>
      </c>
    </row>
    <row r="1239" spans="1:8" x14ac:dyDescent="0.2">
      <c r="A1239" s="406"/>
      <c r="B1239" s="414"/>
      <c r="C1239" s="11" t="s">
        <v>707</v>
      </c>
      <c r="D1239" s="120">
        <v>0</v>
      </c>
      <c r="E1239" s="88">
        <f>D1239/D1237*100</f>
        <v>0</v>
      </c>
      <c r="F1239" s="118">
        <v>0</v>
      </c>
      <c r="G1239" s="88">
        <f>F1239/F1237*100</f>
        <v>0</v>
      </c>
      <c r="H1239" s="120" t="s">
        <v>93</v>
      </c>
    </row>
    <row r="1240" spans="1:8" x14ac:dyDescent="0.2">
      <c r="A1240" s="406"/>
      <c r="B1240" s="414"/>
      <c r="C1240" s="11" t="s">
        <v>708</v>
      </c>
      <c r="D1240" s="120">
        <v>10620</v>
      </c>
      <c r="E1240" s="88">
        <f>D1240/D1237*100</f>
        <v>34.20840715090997</v>
      </c>
      <c r="F1240" s="118">
        <v>457.1</v>
      </c>
      <c r="G1240" s="88">
        <f>F1240/F1237*100</f>
        <v>7.3028502044989771</v>
      </c>
      <c r="H1240" s="120">
        <f>F1240/D1240*100-100</f>
        <v>-95.695856873822976</v>
      </c>
    </row>
    <row r="1241" spans="1:8" x14ac:dyDescent="0.2">
      <c r="A1241" s="406"/>
      <c r="B1241" s="414"/>
      <c r="C1241" s="11" t="s">
        <v>709</v>
      </c>
      <c r="D1241" s="120">
        <v>0</v>
      </c>
      <c r="E1241" s="88">
        <f>D1241/D1237*100</f>
        <v>0</v>
      </c>
      <c r="F1241" s="118">
        <v>0</v>
      </c>
      <c r="G1241" s="88">
        <f>F1241/F1237*100</f>
        <v>0</v>
      </c>
      <c r="H1241" s="120" t="s">
        <v>93</v>
      </c>
    </row>
    <row r="1242" spans="1:8" x14ac:dyDescent="0.2">
      <c r="A1242" s="424" t="s">
        <v>602</v>
      </c>
      <c r="B1242" s="450" t="s">
        <v>822</v>
      </c>
      <c r="C1242" s="51" t="s">
        <v>705</v>
      </c>
      <c r="D1242" s="119">
        <f>D1243</f>
        <v>42146</v>
      </c>
      <c r="E1242" s="87">
        <f>D1242/D1242*100</f>
        <v>100</v>
      </c>
      <c r="F1242" s="119">
        <f>F1243</f>
        <v>18600.8</v>
      </c>
      <c r="G1242" s="87">
        <f>F1242/F1242*100</f>
        <v>100</v>
      </c>
      <c r="H1242" s="119">
        <f>F1242/D1242*100-100</f>
        <v>-55.865799838656102</v>
      </c>
    </row>
    <row r="1243" spans="1:8" ht="31.5" x14ac:dyDescent="0.2">
      <c r="A1243" s="424"/>
      <c r="B1243" s="450"/>
      <c r="C1243" s="51" t="s">
        <v>706</v>
      </c>
      <c r="D1243" s="119">
        <f>D1248+D1253</f>
        <v>42146</v>
      </c>
      <c r="E1243" s="87">
        <f>D1243/D1242*100</f>
        <v>100</v>
      </c>
      <c r="F1243" s="119">
        <f>F1248+F1253</f>
        <v>18600.8</v>
      </c>
      <c r="G1243" s="87">
        <f>F1243/F1242*100</f>
        <v>100</v>
      </c>
      <c r="H1243" s="119">
        <f>F1243/D1243*100-100</f>
        <v>-55.865799838656102</v>
      </c>
    </row>
    <row r="1244" spans="1:8" x14ac:dyDescent="0.2">
      <c r="A1244" s="424"/>
      <c r="B1244" s="450"/>
      <c r="C1244" s="51" t="s">
        <v>707</v>
      </c>
      <c r="D1244" s="119">
        <v>0</v>
      </c>
      <c r="E1244" s="87">
        <f>D1244/D1242*100</f>
        <v>0</v>
      </c>
      <c r="F1244" s="116">
        <v>0</v>
      </c>
      <c r="G1244" s="87">
        <f>F1244/F1242*100</f>
        <v>0</v>
      </c>
      <c r="H1244" s="119" t="s">
        <v>93</v>
      </c>
    </row>
    <row r="1245" spans="1:8" x14ac:dyDescent="0.2">
      <c r="A1245" s="424"/>
      <c r="B1245" s="450"/>
      <c r="C1245" s="51" t="s">
        <v>708</v>
      </c>
      <c r="D1245" s="119">
        <v>0</v>
      </c>
      <c r="E1245" s="87">
        <f>D1245/D1242*100</f>
        <v>0</v>
      </c>
      <c r="F1245" s="116">
        <v>0</v>
      </c>
      <c r="G1245" s="87">
        <f>F1245/F1242*100</f>
        <v>0</v>
      </c>
      <c r="H1245" s="119" t="s">
        <v>93</v>
      </c>
    </row>
    <row r="1246" spans="1:8" x14ac:dyDescent="0.2">
      <c r="A1246" s="424"/>
      <c r="B1246" s="450"/>
      <c r="C1246" s="51" t="s">
        <v>709</v>
      </c>
      <c r="D1246" s="119">
        <v>0</v>
      </c>
      <c r="E1246" s="87">
        <f>D1246/D1242*100</f>
        <v>0</v>
      </c>
      <c r="F1246" s="116">
        <v>0</v>
      </c>
      <c r="G1246" s="87">
        <f>F1246/F1242*100</f>
        <v>0</v>
      </c>
      <c r="H1246" s="119" t="s">
        <v>93</v>
      </c>
    </row>
    <row r="1247" spans="1:8" x14ac:dyDescent="0.2">
      <c r="A1247" s="406" t="s">
        <v>604</v>
      </c>
      <c r="B1247" s="414" t="s">
        <v>605</v>
      </c>
      <c r="C1247" s="33" t="s">
        <v>705</v>
      </c>
      <c r="D1247" s="120">
        <v>11004</v>
      </c>
      <c r="E1247" s="88">
        <f>D1247/D1247*100</f>
        <v>100</v>
      </c>
      <c r="F1247" s="120">
        <v>6120.2</v>
      </c>
      <c r="G1247" s="88">
        <f>F1247/F1247*100</f>
        <v>100</v>
      </c>
      <c r="H1247" s="120">
        <f>F1247/D1247*100-100</f>
        <v>-44.382042893493278</v>
      </c>
    </row>
    <row r="1248" spans="1:8" ht="31.5" x14ac:dyDescent="0.2">
      <c r="A1248" s="406"/>
      <c r="B1248" s="414"/>
      <c r="C1248" s="11" t="s">
        <v>706</v>
      </c>
      <c r="D1248" s="120">
        <v>11601</v>
      </c>
      <c r="E1248" s="88">
        <f>D1248/D1247*100</f>
        <v>105.42529989094875</v>
      </c>
      <c r="F1248" s="115">
        <v>6120.2</v>
      </c>
      <c r="G1248" s="88">
        <f>F1248/F1247*100</f>
        <v>100</v>
      </c>
      <c r="H1248" s="120">
        <f>F1248/D1248*100-100</f>
        <v>-47.244203085940875</v>
      </c>
    </row>
    <row r="1249" spans="1:8" x14ac:dyDescent="0.2">
      <c r="A1249" s="406"/>
      <c r="B1249" s="414"/>
      <c r="C1249" s="11" t="s">
        <v>707</v>
      </c>
      <c r="D1249" s="121">
        <v>0</v>
      </c>
      <c r="E1249" s="88">
        <f>D1249/D1247*100</f>
        <v>0</v>
      </c>
      <c r="F1249" s="118">
        <v>0</v>
      </c>
      <c r="G1249" s="88">
        <f>F1249/F1247*100</f>
        <v>0</v>
      </c>
      <c r="H1249" s="120" t="s">
        <v>93</v>
      </c>
    </row>
    <row r="1250" spans="1:8" x14ac:dyDescent="0.2">
      <c r="A1250" s="406"/>
      <c r="B1250" s="414"/>
      <c r="C1250" s="11" t="s">
        <v>708</v>
      </c>
      <c r="D1250" s="121">
        <v>0</v>
      </c>
      <c r="E1250" s="88">
        <f>D1250/D1247*100</f>
        <v>0</v>
      </c>
      <c r="F1250" s="118">
        <v>0</v>
      </c>
      <c r="G1250" s="88">
        <f>F1250/F1247*100</f>
        <v>0</v>
      </c>
      <c r="H1250" s="120" t="s">
        <v>93</v>
      </c>
    </row>
    <row r="1251" spans="1:8" x14ac:dyDescent="0.2">
      <c r="A1251" s="406"/>
      <c r="B1251" s="414"/>
      <c r="C1251" s="11" t="s">
        <v>709</v>
      </c>
      <c r="D1251" s="121">
        <v>0</v>
      </c>
      <c r="E1251" s="88">
        <f>D1251/D1247*100</f>
        <v>0</v>
      </c>
      <c r="F1251" s="118">
        <v>0</v>
      </c>
      <c r="G1251" s="88">
        <f>F1251/F1247*100</f>
        <v>0</v>
      </c>
      <c r="H1251" s="120" t="s">
        <v>93</v>
      </c>
    </row>
    <row r="1252" spans="1:8" x14ac:dyDescent="0.2">
      <c r="A1252" s="406" t="s">
        <v>607</v>
      </c>
      <c r="B1252" s="414" t="s">
        <v>84</v>
      </c>
      <c r="C1252" s="33" t="s">
        <v>705</v>
      </c>
      <c r="D1252" s="120">
        <f>D1253+D1254+D1255+D1256</f>
        <v>30545</v>
      </c>
      <c r="E1252" s="88">
        <f>D1252/D1252*100</f>
        <v>100</v>
      </c>
      <c r="F1252" s="115">
        <v>12480.6</v>
      </c>
      <c r="G1252" s="88">
        <f>F1252/F1252*100</f>
        <v>100</v>
      </c>
      <c r="H1252" s="120">
        <f>F1252/D1252*100-100</f>
        <v>-59.140284825667052</v>
      </c>
    </row>
    <row r="1253" spans="1:8" ht="31.5" x14ac:dyDescent="0.2">
      <c r="A1253" s="406"/>
      <c r="B1253" s="414"/>
      <c r="C1253" s="11" t="s">
        <v>706</v>
      </c>
      <c r="D1253" s="120">
        <v>30545</v>
      </c>
      <c r="E1253" s="88">
        <f>D1253/D1252*100</f>
        <v>100</v>
      </c>
      <c r="F1253" s="115">
        <v>12480.6</v>
      </c>
      <c r="G1253" s="88">
        <f>F1253/F1252*100</f>
        <v>100</v>
      </c>
      <c r="H1253" s="120">
        <f>F1253/D1253*100-100</f>
        <v>-59.140284825667052</v>
      </c>
    </row>
    <row r="1254" spans="1:8" x14ac:dyDescent="0.2">
      <c r="A1254" s="406"/>
      <c r="B1254" s="414"/>
      <c r="C1254" s="11" t="s">
        <v>707</v>
      </c>
      <c r="D1254" s="121">
        <v>0</v>
      </c>
      <c r="E1254" s="88">
        <f>D1254/D1252*100</f>
        <v>0</v>
      </c>
      <c r="F1254" s="118">
        <v>0</v>
      </c>
      <c r="G1254" s="88">
        <f>F1254/F1252*100</f>
        <v>0</v>
      </c>
      <c r="H1254" s="120" t="s">
        <v>93</v>
      </c>
    </row>
    <row r="1255" spans="1:8" x14ac:dyDescent="0.2">
      <c r="A1255" s="406"/>
      <c r="B1255" s="414"/>
      <c r="C1255" s="11" t="s">
        <v>708</v>
      </c>
      <c r="D1255" s="121">
        <v>0</v>
      </c>
      <c r="E1255" s="88">
        <f>D1255/D1252*100</f>
        <v>0</v>
      </c>
      <c r="F1255" s="118">
        <v>0</v>
      </c>
      <c r="G1255" s="88">
        <f>F1255/F1252*100</f>
        <v>0</v>
      </c>
      <c r="H1255" s="120" t="s">
        <v>93</v>
      </c>
    </row>
    <row r="1256" spans="1:8" x14ac:dyDescent="0.2">
      <c r="A1256" s="406"/>
      <c r="B1256" s="414"/>
      <c r="C1256" s="11" t="s">
        <v>709</v>
      </c>
      <c r="D1256" s="121">
        <v>0</v>
      </c>
      <c r="E1256" s="88">
        <f>D1256/D1252*100</f>
        <v>0</v>
      </c>
      <c r="F1256" s="118">
        <v>0</v>
      </c>
      <c r="G1256" s="88">
        <f>F1256/F1252*100</f>
        <v>0</v>
      </c>
      <c r="H1256" s="120" t="s">
        <v>93</v>
      </c>
    </row>
    <row r="1257" spans="1:8" s="18" customFormat="1" ht="19.5" customHeight="1" x14ac:dyDescent="0.2">
      <c r="A1257" s="454">
        <v>10</v>
      </c>
      <c r="B1257" s="455" t="s">
        <v>1030</v>
      </c>
      <c r="C1257" s="296" t="s">
        <v>705</v>
      </c>
      <c r="D1257" s="293">
        <f>D1258+D1259+D1260+D1261</f>
        <v>124181</v>
      </c>
      <c r="E1257" s="293">
        <f t="shared" ref="E1257:F1257" si="57">E1258+E1259+E1260+E1261</f>
        <v>87.339448063713448</v>
      </c>
      <c r="F1257" s="293">
        <f t="shared" si="57"/>
        <v>41868.43</v>
      </c>
      <c r="G1257" s="293">
        <f>G1258+G1259+G1260+G1261</f>
        <v>100</v>
      </c>
      <c r="H1257" s="293">
        <f>F1257/D1257*100-100</f>
        <v>-66.284351068198845</v>
      </c>
    </row>
    <row r="1258" spans="1:8" s="18" customFormat="1" ht="30.75" customHeight="1" x14ac:dyDescent="0.2">
      <c r="A1258" s="454"/>
      <c r="B1258" s="455"/>
      <c r="C1258" s="296" t="s">
        <v>706</v>
      </c>
      <c r="D1258" s="293">
        <f>D1263+D1273+D1288+D1298</f>
        <v>108459</v>
      </c>
      <c r="E1258" s="293">
        <f>D1258/D1257*100</f>
        <v>87.339448063713448</v>
      </c>
      <c r="F1258" s="293">
        <f>F1263+F1273+F1288+F1298</f>
        <v>41868.43</v>
      </c>
      <c r="G1258" s="293">
        <f>F1258/F1257*100</f>
        <v>100</v>
      </c>
      <c r="H1258" s="293">
        <f>F1258/D1258*100-100</f>
        <v>-61.396997943923509</v>
      </c>
    </row>
    <row r="1259" spans="1:8" s="18" customFormat="1" ht="18" customHeight="1" x14ac:dyDescent="0.2">
      <c r="A1259" s="454"/>
      <c r="B1259" s="455"/>
      <c r="C1259" s="296" t="s">
        <v>707</v>
      </c>
      <c r="D1259" s="293">
        <f t="shared" ref="D1259:F1261" si="58">D1264+D1274+D1289+D1299</f>
        <v>0</v>
      </c>
      <c r="E1259" s="293">
        <f t="shared" si="58"/>
        <v>0</v>
      </c>
      <c r="F1259" s="293">
        <f t="shared" si="58"/>
        <v>0</v>
      </c>
      <c r="G1259" s="293">
        <v>0</v>
      </c>
      <c r="H1259" s="316" t="s">
        <v>93</v>
      </c>
    </row>
    <row r="1260" spans="1:8" s="18" customFormat="1" ht="18" customHeight="1" x14ac:dyDescent="0.2">
      <c r="A1260" s="454"/>
      <c r="B1260" s="455"/>
      <c r="C1260" s="296" t="s">
        <v>708</v>
      </c>
      <c r="D1260" s="293">
        <f t="shared" si="58"/>
        <v>15722</v>
      </c>
      <c r="E1260" s="293">
        <f t="shared" si="58"/>
        <v>0</v>
      </c>
      <c r="F1260" s="293">
        <f t="shared" si="58"/>
        <v>0</v>
      </c>
      <c r="G1260" s="293">
        <v>0</v>
      </c>
      <c r="H1260" s="293">
        <f t="shared" ref="H1260" si="59">F1260/D1260*100-100</f>
        <v>-100</v>
      </c>
    </row>
    <row r="1261" spans="1:8" s="18" customFormat="1" ht="18" customHeight="1" x14ac:dyDescent="0.2">
      <c r="A1261" s="454"/>
      <c r="B1261" s="455"/>
      <c r="C1261" s="296" t="s">
        <v>709</v>
      </c>
      <c r="D1261" s="293">
        <f t="shared" si="58"/>
        <v>0</v>
      </c>
      <c r="E1261" s="293">
        <f t="shared" si="58"/>
        <v>0</v>
      </c>
      <c r="F1261" s="293">
        <f t="shared" si="58"/>
        <v>0</v>
      </c>
      <c r="G1261" s="293">
        <v>0</v>
      </c>
      <c r="H1261" s="293" t="s">
        <v>93</v>
      </c>
    </row>
    <row r="1262" spans="1:8" s="42" customFormat="1" ht="19.5" customHeight="1" x14ac:dyDescent="0.2">
      <c r="A1262" s="426" t="s">
        <v>846</v>
      </c>
      <c r="B1262" s="428" t="s">
        <v>1031</v>
      </c>
      <c r="C1262" s="126" t="s">
        <v>725</v>
      </c>
      <c r="D1262" s="48">
        <f>D1263+D1264+D1265+D1266</f>
        <v>15722</v>
      </c>
      <c r="E1262" s="48">
        <f t="shared" ref="E1262:F1262" si="60">E1263+E1264+E1265+E1266</f>
        <v>0</v>
      </c>
      <c r="F1262" s="48">
        <f t="shared" si="60"/>
        <v>0</v>
      </c>
      <c r="G1262" s="87">
        <v>0</v>
      </c>
      <c r="H1262" s="48">
        <f>F1262/D1262*100-100</f>
        <v>-100</v>
      </c>
    </row>
    <row r="1263" spans="1:8" s="42" customFormat="1" ht="31.5" customHeight="1" x14ac:dyDescent="0.2">
      <c r="A1263" s="426"/>
      <c r="B1263" s="429"/>
      <c r="C1263" s="126" t="s">
        <v>706</v>
      </c>
      <c r="D1263" s="48">
        <f>D1268</f>
        <v>0</v>
      </c>
      <c r="E1263" s="48">
        <f t="shared" ref="E1263:F1263" si="61">E1268</f>
        <v>0</v>
      </c>
      <c r="F1263" s="48">
        <f t="shared" si="61"/>
        <v>0</v>
      </c>
      <c r="G1263" s="87">
        <v>0</v>
      </c>
      <c r="H1263" s="48" t="s">
        <v>93</v>
      </c>
    </row>
    <row r="1264" spans="1:8" s="42" customFormat="1" ht="18" customHeight="1" x14ac:dyDescent="0.2">
      <c r="A1264" s="426"/>
      <c r="B1264" s="429"/>
      <c r="C1264" s="126" t="s">
        <v>707</v>
      </c>
      <c r="D1264" s="48">
        <f t="shared" ref="D1264:F1264" si="62">D1269</f>
        <v>0</v>
      </c>
      <c r="E1264" s="48">
        <f t="shared" si="62"/>
        <v>0</v>
      </c>
      <c r="F1264" s="48">
        <f t="shared" si="62"/>
        <v>0</v>
      </c>
      <c r="G1264" s="87">
        <v>0</v>
      </c>
      <c r="H1264" s="48" t="s">
        <v>93</v>
      </c>
    </row>
    <row r="1265" spans="1:8" s="42" customFormat="1" ht="19.5" customHeight="1" x14ac:dyDescent="0.2">
      <c r="A1265" s="426"/>
      <c r="B1265" s="429"/>
      <c r="C1265" s="126" t="s">
        <v>708</v>
      </c>
      <c r="D1265" s="48">
        <f t="shared" ref="D1265:F1265" si="63">D1270</f>
        <v>15722</v>
      </c>
      <c r="E1265" s="48">
        <f t="shared" si="63"/>
        <v>0</v>
      </c>
      <c r="F1265" s="48">
        <f t="shared" si="63"/>
        <v>0</v>
      </c>
      <c r="G1265" s="87">
        <v>0</v>
      </c>
      <c r="H1265" s="48">
        <f>F1265/D1265*100-100</f>
        <v>-100</v>
      </c>
    </row>
    <row r="1266" spans="1:8" s="42" customFormat="1" ht="20.25" customHeight="1" x14ac:dyDescent="0.2">
      <c r="A1266" s="426"/>
      <c r="B1266" s="430"/>
      <c r="C1266" s="126" t="s">
        <v>709</v>
      </c>
      <c r="D1266" s="48">
        <f t="shared" ref="D1266:F1266" si="64">D1271</f>
        <v>0</v>
      </c>
      <c r="E1266" s="48">
        <f t="shared" si="64"/>
        <v>0</v>
      </c>
      <c r="F1266" s="48">
        <f t="shared" si="64"/>
        <v>0</v>
      </c>
      <c r="G1266" s="87">
        <v>0</v>
      </c>
      <c r="H1266" s="48" t="s">
        <v>93</v>
      </c>
    </row>
    <row r="1267" spans="1:8" s="42" customFormat="1" ht="19.5" customHeight="1" x14ac:dyDescent="0.2">
      <c r="A1267" s="431" t="s">
        <v>29</v>
      </c>
      <c r="B1267" s="432" t="s">
        <v>1002</v>
      </c>
      <c r="C1267" s="43" t="s">
        <v>725</v>
      </c>
      <c r="D1267" s="24">
        <f>D1268+D1269+D1270+D1271</f>
        <v>15722</v>
      </c>
      <c r="E1267" s="24">
        <v>0</v>
      </c>
      <c r="F1267" s="24">
        <v>0</v>
      </c>
      <c r="G1267" s="24">
        <v>0</v>
      </c>
      <c r="H1267" s="24">
        <f>F1267/D1267*100-100</f>
        <v>-100</v>
      </c>
    </row>
    <row r="1268" spans="1:8" s="42" customFormat="1" ht="34.5" customHeight="1" x14ac:dyDescent="0.2">
      <c r="A1268" s="431"/>
      <c r="B1268" s="433"/>
      <c r="C1268" s="43" t="s">
        <v>706</v>
      </c>
      <c r="D1268" s="24">
        <v>0</v>
      </c>
      <c r="E1268" s="24">
        <v>0</v>
      </c>
      <c r="F1268" s="24">
        <v>0</v>
      </c>
      <c r="G1268" s="24">
        <v>0</v>
      </c>
      <c r="H1268" s="24" t="s">
        <v>93</v>
      </c>
    </row>
    <row r="1269" spans="1:8" s="42" customFormat="1" ht="19.5" customHeight="1" x14ac:dyDescent="0.2">
      <c r="A1269" s="431"/>
      <c r="B1269" s="433"/>
      <c r="C1269" s="43" t="s">
        <v>707</v>
      </c>
      <c r="D1269" s="24">
        <v>0</v>
      </c>
      <c r="E1269" s="24">
        <v>0</v>
      </c>
      <c r="F1269" s="24">
        <v>0</v>
      </c>
      <c r="G1269" s="24">
        <v>0</v>
      </c>
      <c r="H1269" s="24" t="s">
        <v>93</v>
      </c>
    </row>
    <row r="1270" spans="1:8" s="42" customFormat="1" ht="19.5" customHeight="1" x14ac:dyDescent="0.2">
      <c r="A1270" s="431"/>
      <c r="B1270" s="433"/>
      <c r="C1270" s="43" t="s">
        <v>708</v>
      </c>
      <c r="D1270" s="24">
        <v>15722</v>
      </c>
      <c r="E1270" s="24">
        <v>0</v>
      </c>
      <c r="F1270" s="24">
        <v>0</v>
      </c>
      <c r="G1270" s="88">
        <v>0</v>
      </c>
      <c r="H1270" s="24">
        <f t="shared" ref="H1270" si="65">F1270/D1270*100-100</f>
        <v>-100</v>
      </c>
    </row>
    <row r="1271" spans="1:8" s="42" customFormat="1" ht="29.25" customHeight="1" x14ac:dyDescent="0.2">
      <c r="A1271" s="431"/>
      <c r="B1271" s="434"/>
      <c r="C1271" s="43" t="s">
        <v>709</v>
      </c>
      <c r="D1271" s="24">
        <v>0</v>
      </c>
      <c r="E1271" s="24">
        <v>0</v>
      </c>
      <c r="F1271" s="24">
        <v>0</v>
      </c>
      <c r="G1271" s="88">
        <v>0</v>
      </c>
      <c r="H1271" s="24" t="s">
        <v>93</v>
      </c>
    </row>
    <row r="1272" spans="1:8" s="42" customFormat="1" ht="17.25" hidden="1" customHeight="1" outlineLevel="1" x14ac:dyDescent="0.2">
      <c r="A1272" s="435" t="s">
        <v>846</v>
      </c>
      <c r="B1272" s="438" t="s">
        <v>1032</v>
      </c>
      <c r="C1272" s="104" t="s">
        <v>705</v>
      </c>
      <c r="D1272" s="31">
        <v>0</v>
      </c>
      <c r="E1272" s="31">
        <v>0</v>
      </c>
      <c r="F1272" s="31">
        <v>0</v>
      </c>
      <c r="G1272" s="31">
        <v>0</v>
      </c>
      <c r="H1272" s="31" t="s">
        <v>93</v>
      </c>
    </row>
    <row r="1273" spans="1:8" s="42" customFormat="1" ht="38.25" hidden="1" customHeight="1" outlineLevel="1" x14ac:dyDescent="0.2">
      <c r="A1273" s="436"/>
      <c r="B1273" s="439"/>
      <c r="C1273" s="104" t="s">
        <v>706</v>
      </c>
      <c r="D1273" s="31">
        <v>0</v>
      </c>
      <c r="E1273" s="31">
        <v>0</v>
      </c>
      <c r="F1273" s="31">
        <v>0</v>
      </c>
      <c r="G1273" s="31">
        <v>0</v>
      </c>
      <c r="H1273" s="31" t="s">
        <v>93</v>
      </c>
    </row>
    <row r="1274" spans="1:8" s="42" customFormat="1" ht="15.75" hidden="1" customHeight="1" outlineLevel="1" x14ac:dyDescent="0.2">
      <c r="A1274" s="436"/>
      <c r="B1274" s="439"/>
      <c r="C1274" s="104" t="s">
        <v>707</v>
      </c>
      <c r="D1274" s="31">
        <v>0</v>
      </c>
      <c r="E1274" s="31">
        <v>0</v>
      </c>
      <c r="F1274" s="31">
        <v>0</v>
      </c>
      <c r="G1274" s="31">
        <v>0</v>
      </c>
      <c r="H1274" s="31" t="s">
        <v>93</v>
      </c>
    </row>
    <row r="1275" spans="1:8" s="42" customFormat="1" ht="15.75" hidden="1" customHeight="1" outlineLevel="1" x14ac:dyDescent="0.2">
      <c r="A1275" s="436"/>
      <c r="B1275" s="439"/>
      <c r="C1275" s="104" t="s">
        <v>708</v>
      </c>
      <c r="D1275" s="31">
        <v>0</v>
      </c>
      <c r="E1275" s="31">
        <v>0</v>
      </c>
      <c r="F1275" s="31">
        <v>0</v>
      </c>
      <c r="G1275" s="31">
        <v>0</v>
      </c>
      <c r="H1275" s="31" t="s">
        <v>93</v>
      </c>
    </row>
    <row r="1276" spans="1:8" s="42" customFormat="1" hidden="1" outlineLevel="1" x14ac:dyDescent="0.2">
      <c r="A1276" s="437"/>
      <c r="B1276" s="440"/>
      <c r="C1276" s="104" t="s">
        <v>709</v>
      </c>
      <c r="D1276" s="31">
        <v>0</v>
      </c>
      <c r="E1276" s="31">
        <v>0</v>
      </c>
      <c r="F1276" s="31">
        <v>0</v>
      </c>
      <c r="G1276" s="31">
        <v>0</v>
      </c>
      <c r="H1276" s="31" t="s">
        <v>93</v>
      </c>
    </row>
    <row r="1277" spans="1:8" s="42" customFormat="1" ht="18.75" hidden="1" customHeight="1" outlineLevel="1" x14ac:dyDescent="0.2">
      <c r="A1277" s="441" t="s">
        <v>991</v>
      </c>
      <c r="B1277" s="444" t="s">
        <v>1033</v>
      </c>
      <c r="C1277" s="104" t="s">
        <v>705</v>
      </c>
      <c r="D1277" s="105"/>
      <c r="E1277" s="105"/>
      <c r="F1277" s="105"/>
      <c r="G1277" s="105"/>
      <c r="H1277" s="105"/>
    </row>
    <row r="1278" spans="1:8" s="42" customFormat="1" ht="33.75" hidden="1" customHeight="1" outlineLevel="1" x14ac:dyDescent="0.2">
      <c r="A1278" s="442"/>
      <c r="B1278" s="445"/>
      <c r="C1278" s="104" t="s">
        <v>706</v>
      </c>
      <c r="D1278" s="105"/>
      <c r="E1278" s="105"/>
      <c r="F1278" s="105"/>
      <c r="G1278" s="105"/>
      <c r="H1278" s="105"/>
    </row>
    <row r="1279" spans="1:8" s="42" customFormat="1" ht="17.25" hidden="1" customHeight="1" outlineLevel="1" x14ac:dyDescent="0.2">
      <c r="A1279" s="442"/>
      <c r="B1279" s="445"/>
      <c r="C1279" s="104" t="s">
        <v>707</v>
      </c>
      <c r="D1279" s="105"/>
      <c r="E1279" s="105"/>
      <c r="F1279" s="105"/>
      <c r="G1279" s="105"/>
      <c r="H1279" s="105"/>
    </row>
    <row r="1280" spans="1:8" s="42" customFormat="1" ht="16.5" hidden="1" customHeight="1" outlineLevel="1" x14ac:dyDescent="0.2">
      <c r="A1280" s="442"/>
      <c r="B1280" s="445"/>
      <c r="C1280" s="104" t="s">
        <v>708</v>
      </c>
      <c r="D1280" s="105"/>
      <c r="E1280" s="105"/>
      <c r="F1280" s="105"/>
      <c r="G1280" s="105"/>
      <c r="H1280" s="105"/>
    </row>
    <row r="1281" spans="1:8" s="42" customFormat="1" ht="18.75" hidden="1" customHeight="1" outlineLevel="1" x14ac:dyDescent="0.2">
      <c r="A1281" s="443"/>
      <c r="B1281" s="446"/>
      <c r="C1281" s="104" t="s">
        <v>709</v>
      </c>
      <c r="D1281" s="105"/>
      <c r="E1281" s="105"/>
      <c r="F1281" s="105"/>
      <c r="G1281" s="105"/>
      <c r="H1281" s="105"/>
    </row>
    <row r="1282" spans="1:8" s="42" customFormat="1" ht="18.75" hidden="1" customHeight="1" outlineLevel="1" x14ac:dyDescent="0.2">
      <c r="A1282" s="441" t="s">
        <v>1004</v>
      </c>
      <c r="B1282" s="444" t="s">
        <v>1003</v>
      </c>
      <c r="C1282" s="104" t="s">
        <v>705</v>
      </c>
      <c r="D1282" s="105"/>
      <c r="E1282" s="105"/>
      <c r="F1282" s="105"/>
      <c r="G1282" s="105"/>
      <c r="H1282" s="105"/>
    </row>
    <row r="1283" spans="1:8" s="42" customFormat="1" ht="34.5" hidden="1" customHeight="1" outlineLevel="1" x14ac:dyDescent="0.2">
      <c r="A1283" s="442"/>
      <c r="B1283" s="445"/>
      <c r="C1283" s="104" t="s">
        <v>706</v>
      </c>
      <c r="D1283" s="105"/>
      <c r="E1283" s="105"/>
      <c r="F1283" s="105"/>
      <c r="G1283" s="105"/>
      <c r="H1283" s="105"/>
    </row>
    <row r="1284" spans="1:8" s="42" customFormat="1" ht="18.75" hidden="1" customHeight="1" outlineLevel="1" x14ac:dyDescent="0.2">
      <c r="A1284" s="442"/>
      <c r="B1284" s="445"/>
      <c r="C1284" s="104" t="s">
        <v>707</v>
      </c>
      <c r="D1284" s="105"/>
      <c r="E1284" s="105"/>
      <c r="F1284" s="105"/>
      <c r="G1284" s="105"/>
      <c r="H1284" s="105"/>
    </row>
    <row r="1285" spans="1:8" s="42" customFormat="1" ht="18.75" hidden="1" customHeight="1" outlineLevel="1" x14ac:dyDescent="0.2">
      <c r="A1285" s="442"/>
      <c r="B1285" s="445"/>
      <c r="C1285" s="104" t="s">
        <v>708</v>
      </c>
      <c r="D1285" s="105"/>
      <c r="E1285" s="105"/>
      <c r="F1285" s="105"/>
      <c r="G1285" s="105"/>
      <c r="H1285" s="105"/>
    </row>
    <row r="1286" spans="1:8" s="42" customFormat="1" ht="18.75" hidden="1" customHeight="1" outlineLevel="1" x14ac:dyDescent="0.2">
      <c r="A1286" s="443"/>
      <c r="B1286" s="446"/>
      <c r="C1286" s="104" t="s">
        <v>709</v>
      </c>
      <c r="D1286" s="105"/>
      <c r="E1286" s="105"/>
      <c r="F1286" s="105"/>
      <c r="G1286" s="105"/>
      <c r="H1286" s="105"/>
    </row>
    <row r="1287" spans="1:8" s="44" customFormat="1" ht="23.25" customHeight="1" collapsed="1" x14ac:dyDescent="0.2">
      <c r="A1287" s="426" t="s">
        <v>847</v>
      </c>
      <c r="B1287" s="427" t="s">
        <v>823</v>
      </c>
      <c r="C1287" s="47" t="s">
        <v>705</v>
      </c>
      <c r="D1287" s="48">
        <f>D1288+D1289+D1290+D1291</f>
        <v>108459</v>
      </c>
      <c r="E1287" s="48">
        <f t="shared" ref="E1287:G1287" si="66">E1288+E1289+E1290+E1291</f>
        <v>100</v>
      </c>
      <c r="F1287" s="48">
        <f t="shared" si="66"/>
        <v>41868.43</v>
      </c>
      <c r="G1287" s="48">
        <f t="shared" si="66"/>
        <v>100</v>
      </c>
      <c r="H1287" s="48">
        <f>H1288</f>
        <v>-61.396997943923509</v>
      </c>
    </row>
    <row r="1288" spans="1:8" s="17" customFormat="1" ht="38.25" customHeight="1" x14ac:dyDescent="0.2">
      <c r="A1288" s="426"/>
      <c r="B1288" s="427"/>
      <c r="C1288" s="47" t="s">
        <v>706</v>
      </c>
      <c r="D1288" s="48">
        <f>D1293</f>
        <v>108459</v>
      </c>
      <c r="E1288" s="48">
        <f t="shared" ref="E1288:G1288" si="67">E1293</f>
        <v>100</v>
      </c>
      <c r="F1288" s="48">
        <f t="shared" si="67"/>
        <v>41868.43</v>
      </c>
      <c r="G1288" s="48">
        <f t="shared" si="67"/>
        <v>100</v>
      </c>
      <c r="H1288" s="48">
        <f>H1293</f>
        <v>-61.396997943923509</v>
      </c>
    </row>
    <row r="1289" spans="1:8" s="17" customFormat="1" ht="24" customHeight="1" x14ac:dyDescent="0.2">
      <c r="A1289" s="426"/>
      <c r="B1289" s="427"/>
      <c r="C1289" s="47" t="s">
        <v>707</v>
      </c>
      <c r="D1289" s="48">
        <f t="shared" ref="D1289:G1291" si="68">D1294</f>
        <v>0</v>
      </c>
      <c r="E1289" s="48">
        <f t="shared" si="68"/>
        <v>0</v>
      </c>
      <c r="F1289" s="48">
        <f t="shared" si="68"/>
        <v>0</v>
      </c>
      <c r="G1289" s="48">
        <f t="shared" si="68"/>
        <v>0</v>
      </c>
      <c r="H1289" s="48" t="str">
        <f t="shared" ref="H1289" si="69">H1294</f>
        <v>-</v>
      </c>
    </row>
    <row r="1290" spans="1:8" s="17" customFormat="1" ht="24.75" customHeight="1" x14ac:dyDescent="0.2">
      <c r="A1290" s="426"/>
      <c r="B1290" s="427"/>
      <c r="C1290" s="47" t="s">
        <v>708</v>
      </c>
      <c r="D1290" s="48">
        <f t="shared" si="68"/>
        <v>0</v>
      </c>
      <c r="E1290" s="48">
        <f t="shared" si="68"/>
        <v>0</v>
      </c>
      <c r="F1290" s="48">
        <f t="shared" si="68"/>
        <v>0</v>
      </c>
      <c r="G1290" s="48">
        <f t="shared" si="68"/>
        <v>0</v>
      </c>
      <c r="H1290" s="48" t="str">
        <f t="shared" ref="H1290" si="70">H1295</f>
        <v>-</v>
      </c>
    </row>
    <row r="1291" spans="1:8" s="17" customFormat="1" ht="24" customHeight="1" x14ac:dyDescent="0.2">
      <c r="A1291" s="426"/>
      <c r="B1291" s="427"/>
      <c r="C1291" s="47" t="s">
        <v>709</v>
      </c>
      <c r="D1291" s="48">
        <f t="shared" si="68"/>
        <v>0</v>
      </c>
      <c r="E1291" s="48">
        <f t="shared" si="68"/>
        <v>0</v>
      </c>
      <c r="F1291" s="48">
        <f t="shared" si="68"/>
        <v>0</v>
      </c>
      <c r="G1291" s="48">
        <f t="shared" si="68"/>
        <v>0</v>
      </c>
      <c r="H1291" s="48" t="str">
        <f t="shared" ref="H1291" si="71">H1296</f>
        <v>-</v>
      </c>
    </row>
    <row r="1292" spans="1:8" s="18" customFormat="1" ht="18.75" customHeight="1" x14ac:dyDescent="0.2">
      <c r="A1292" s="415" t="s">
        <v>998</v>
      </c>
      <c r="B1292" s="416" t="s">
        <v>824</v>
      </c>
      <c r="C1292" s="36" t="s">
        <v>705</v>
      </c>
      <c r="D1292" s="29">
        <f>D1293+D1294+D1295+D1296</f>
        <v>108459</v>
      </c>
      <c r="E1292" s="29">
        <f t="shared" ref="E1292:G1292" si="72">E1293+E1294+E1295+E1296</f>
        <v>100</v>
      </c>
      <c r="F1292" s="29">
        <f t="shared" si="72"/>
        <v>41868.43</v>
      </c>
      <c r="G1292" s="29">
        <f t="shared" si="72"/>
        <v>100</v>
      </c>
      <c r="H1292" s="29">
        <f>F1292/D1292*100-100</f>
        <v>-61.396997943923509</v>
      </c>
    </row>
    <row r="1293" spans="1:8" s="18" customFormat="1" ht="33" customHeight="1" x14ac:dyDescent="0.2">
      <c r="A1293" s="415"/>
      <c r="B1293" s="416"/>
      <c r="C1293" s="36" t="s">
        <v>706</v>
      </c>
      <c r="D1293" s="29">
        <v>108459</v>
      </c>
      <c r="E1293" s="29">
        <f>D1293/D1292*100</f>
        <v>100</v>
      </c>
      <c r="F1293" s="29">
        <v>41868.43</v>
      </c>
      <c r="G1293" s="29">
        <f>F1293/F1292*100</f>
        <v>100</v>
      </c>
      <c r="H1293" s="29">
        <f>F1293/D1293*100-100</f>
        <v>-61.396997943923509</v>
      </c>
    </row>
    <row r="1294" spans="1:8" s="18" customFormat="1" ht="18.75" customHeight="1" x14ac:dyDescent="0.2">
      <c r="A1294" s="415"/>
      <c r="B1294" s="416"/>
      <c r="C1294" s="36" t="s">
        <v>707</v>
      </c>
      <c r="D1294" s="29">
        <v>0</v>
      </c>
      <c r="E1294" s="29">
        <v>0</v>
      </c>
      <c r="F1294" s="29">
        <v>0</v>
      </c>
      <c r="G1294" s="29">
        <v>0</v>
      </c>
      <c r="H1294" s="29" t="s">
        <v>93</v>
      </c>
    </row>
    <row r="1295" spans="1:8" s="18" customFormat="1" ht="18.75" customHeight="1" x14ac:dyDescent="0.2">
      <c r="A1295" s="415"/>
      <c r="B1295" s="416"/>
      <c r="C1295" s="36" t="s">
        <v>708</v>
      </c>
      <c r="D1295" s="29">
        <v>0</v>
      </c>
      <c r="E1295" s="29">
        <v>0</v>
      </c>
      <c r="F1295" s="29">
        <v>0</v>
      </c>
      <c r="G1295" s="29">
        <v>0</v>
      </c>
      <c r="H1295" s="29" t="s">
        <v>93</v>
      </c>
    </row>
    <row r="1296" spans="1:8" s="18" customFormat="1" ht="18.75" customHeight="1" x14ac:dyDescent="0.2">
      <c r="A1296" s="415"/>
      <c r="B1296" s="416"/>
      <c r="C1296" s="36" t="s">
        <v>709</v>
      </c>
      <c r="D1296" s="29">
        <v>0</v>
      </c>
      <c r="E1296" s="29">
        <v>0</v>
      </c>
      <c r="F1296" s="29">
        <v>0</v>
      </c>
      <c r="G1296" s="29">
        <v>0</v>
      </c>
      <c r="H1296" s="29" t="s">
        <v>93</v>
      </c>
    </row>
    <row r="1297" spans="1:8" s="17" customFormat="1" ht="19.5" hidden="1" customHeight="1" outlineLevel="1" x14ac:dyDescent="0.2">
      <c r="A1297" s="451" t="s">
        <v>614</v>
      </c>
      <c r="B1297" s="343" t="s">
        <v>825</v>
      </c>
      <c r="C1297" s="30" t="s">
        <v>705</v>
      </c>
      <c r="D1297" s="31">
        <v>0</v>
      </c>
      <c r="E1297" s="31">
        <v>0</v>
      </c>
      <c r="F1297" s="31">
        <v>0</v>
      </c>
      <c r="G1297" s="31">
        <v>0</v>
      </c>
      <c r="H1297" s="31" t="s">
        <v>93</v>
      </c>
    </row>
    <row r="1298" spans="1:8" s="17" customFormat="1" ht="30" hidden="1" customHeight="1" outlineLevel="1" x14ac:dyDescent="0.2">
      <c r="A1298" s="451"/>
      <c r="B1298" s="343"/>
      <c r="C1298" s="30" t="s">
        <v>706</v>
      </c>
      <c r="D1298" s="31">
        <v>0</v>
      </c>
      <c r="E1298" s="31">
        <v>0</v>
      </c>
      <c r="F1298" s="31">
        <v>0</v>
      </c>
      <c r="G1298" s="31">
        <v>0</v>
      </c>
      <c r="H1298" s="31" t="s">
        <v>93</v>
      </c>
    </row>
    <row r="1299" spans="1:8" s="17" customFormat="1" ht="24" hidden="1" customHeight="1" outlineLevel="1" x14ac:dyDescent="0.2">
      <c r="A1299" s="451"/>
      <c r="B1299" s="343"/>
      <c r="C1299" s="30" t="s">
        <v>707</v>
      </c>
      <c r="D1299" s="31">
        <v>0</v>
      </c>
      <c r="E1299" s="31">
        <v>0</v>
      </c>
      <c r="F1299" s="31">
        <v>0</v>
      </c>
      <c r="G1299" s="31">
        <v>0</v>
      </c>
      <c r="H1299" s="31" t="s">
        <v>93</v>
      </c>
    </row>
    <row r="1300" spans="1:8" s="17" customFormat="1" ht="30" hidden="1" customHeight="1" outlineLevel="1" x14ac:dyDescent="0.2">
      <c r="A1300" s="451"/>
      <c r="B1300" s="343"/>
      <c r="C1300" s="30" t="s">
        <v>708</v>
      </c>
      <c r="D1300" s="31">
        <v>0</v>
      </c>
      <c r="E1300" s="31">
        <v>0</v>
      </c>
      <c r="F1300" s="31">
        <v>0</v>
      </c>
      <c r="G1300" s="31">
        <v>0</v>
      </c>
      <c r="H1300" s="31" t="s">
        <v>93</v>
      </c>
    </row>
    <row r="1301" spans="1:8" s="17" customFormat="1" ht="28.5" hidden="1" customHeight="1" outlineLevel="1" x14ac:dyDescent="0.2">
      <c r="A1301" s="451"/>
      <c r="B1301" s="343"/>
      <c r="C1301" s="30" t="s">
        <v>709</v>
      </c>
      <c r="D1301" s="31">
        <v>0</v>
      </c>
      <c r="E1301" s="31">
        <v>0</v>
      </c>
      <c r="F1301" s="31">
        <v>0</v>
      </c>
      <c r="G1301" s="31">
        <v>0</v>
      </c>
      <c r="H1301" s="31" t="s">
        <v>93</v>
      </c>
    </row>
    <row r="1302" spans="1:8" s="18" customFormat="1" ht="18.75" hidden="1" customHeight="1" outlineLevel="1" x14ac:dyDescent="0.2">
      <c r="A1302" s="452" t="s">
        <v>616</v>
      </c>
      <c r="B1302" s="453" t="s">
        <v>826</v>
      </c>
      <c r="C1302" s="104" t="s">
        <v>705</v>
      </c>
      <c r="D1302" s="31">
        <v>0</v>
      </c>
      <c r="E1302" s="105"/>
      <c r="F1302" s="105"/>
      <c r="G1302" s="105"/>
      <c r="H1302" s="105"/>
    </row>
    <row r="1303" spans="1:8" s="18" customFormat="1" ht="32.25" hidden="1" customHeight="1" outlineLevel="1" x14ac:dyDescent="0.2">
      <c r="A1303" s="452"/>
      <c r="B1303" s="453"/>
      <c r="C1303" s="104" t="s">
        <v>706</v>
      </c>
      <c r="D1303" s="31">
        <v>0</v>
      </c>
      <c r="E1303" s="105"/>
      <c r="F1303" s="105"/>
      <c r="G1303" s="105"/>
      <c r="H1303" s="105"/>
    </row>
    <row r="1304" spans="1:8" s="18" customFormat="1" ht="18.75" hidden="1" customHeight="1" outlineLevel="1" x14ac:dyDescent="0.2">
      <c r="A1304" s="452"/>
      <c r="B1304" s="453"/>
      <c r="C1304" s="104" t="s">
        <v>707</v>
      </c>
      <c r="D1304" s="31">
        <v>0</v>
      </c>
      <c r="E1304" s="105"/>
      <c r="F1304" s="105"/>
      <c r="G1304" s="105"/>
      <c r="H1304" s="105"/>
    </row>
    <row r="1305" spans="1:8" s="18" customFormat="1" ht="18" hidden="1" customHeight="1" outlineLevel="1" x14ac:dyDescent="0.2">
      <c r="A1305" s="452"/>
      <c r="B1305" s="453"/>
      <c r="C1305" s="104" t="s">
        <v>708</v>
      </c>
      <c r="D1305" s="31">
        <v>0</v>
      </c>
      <c r="E1305" s="105"/>
      <c r="F1305" s="105"/>
      <c r="G1305" s="105"/>
      <c r="H1305" s="105"/>
    </row>
    <row r="1306" spans="1:8" s="18" customFormat="1" ht="18.75" hidden="1" customHeight="1" outlineLevel="1" x14ac:dyDescent="0.2">
      <c r="A1306" s="452"/>
      <c r="B1306" s="453"/>
      <c r="C1306" s="104" t="s">
        <v>709</v>
      </c>
      <c r="D1306" s="31">
        <v>0</v>
      </c>
      <c r="E1306" s="105"/>
      <c r="F1306" s="105"/>
      <c r="G1306" s="105"/>
      <c r="H1306" s="105"/>
    </row>
    <row r="1307" spans="1:8" s="7" customFormat="1" ht="15.75" customHeight="1" collapsed="1" x14ac:dyDescent="0.2">
      <c r="A1307" s="447" t="s">
        <v>625</v>
      </c>
      <c r="B1307" s="448" t="s">
        <v>1034</v>
      </c>
      <c r="C1307" s="160" t="s">
        <v>827</v>
      </c>
      <c r="D1307" s="157">
        <v>11910</v>
      </c>
      <c r="E1307" s="155">
        <v>100</v>
      </c>
      <c r="F1307" s="155">
        <v>3684.72</v>
      </c>
      <c r="G1307" s="155">
        <v>100</v>
      </c>
      <c r="H1307" s="157">
        <f>F1307/D1307*100-100</f>
        <v>-69.061964735516369</v>
      </c>
    </row>
    <row r="1308" spans="1:8" s="7" customFormat="1" ht="31.5" x14ac:dyDescent="0.2">
      <c r="A1308" s="447"/>
      <c r="B1308" s="418"/>
      <c r="C1308" s="160" t="s">
        <v>706</v>
      </c>
      <c r="D1308" s="157">
        <v>11910</v>
      </c>
      <c r="E1308" s="155">
        <v>100</v>
      </c>
      <c r="F1308" s="155">
        <v>3684.72</v>
      </c>
      <c r="G1308" s="155">
        <v>100</v>
      </c>
      <c r="H1308" s="157">
        <f t="shared" ref="H1308" si="73">F1308/D1308*100-100</f>
        <v>-69.061964735516369</v>
      </c>
    </row>
    <row r="1309" spans="1:8" s="7" customFormat="1" x14ac:dyDescent="0.2">
      <c r="A1309" s="447"/>
      <c r="B1309" s="418"/>
      <c r="C1309" s="160" t="s">
        <v>707</v>
      </c>
      <c r="D1309" s="157">
        <v>0</v>
      </c>
      <c r="E1309" s="157">
        <v>0</v>
      </c>
      <c r="F1309" s="157">
        <v>0</v>
      </c>
      <c r="G1309" s="157">
        <v>0</v>
      </c>
      <c r="H1309" s="157">
        <v>0</v>
      </c>
    </row>
    <row r="1310" spans="1:8" s="7" customFormat="1" x14ac:dyDescent="0.2">
      <c r="A1310" s="447"/>
      <c r="B1310" s="418"/>
      <c r="C1310" s="160" t="s">
        <v>708</v>
      </c>
      <c r="D1310" s="157">
        <v>0</v>
      </c>
      <c r="E1310" s="157">
        <v>0</v>
      </c>
      <c r="F1310" s="157">
        <v>0</v>
      </c>
      <c r="G1310" s="157">
        <v>0</v>
      </c>
      <c r="H1310" s="157">
        <v>0</v>
      </c>
    </row>
    <row r="1311" spans="1:8" s="7" customFormat="1" x14ac:dyDescent="0.2">
      <c r="A1311" s="447"/>
      <c r="B1311" s="418"/>
      <c r="C1311" s="160" t="s">
        <v>709</v>
      </c>
      <c r="D1311" s="157">
        <v>0</v>
      </c>
      <c r="E1311" s="157">
        <v>0</v>
      </c>
      <c r="F1311" s="157">
        <v>0</v>
      </c>
      <c r="G1311" s="157">
        <v>0</v>
      </c>
      <c r="H1311" s="157">
        <v>0</v>
      </c>
    </row>
    <row r="1312" spans="1:8" ht="15.75" customHeight="1" x14ac:dyDescent="0.2">
      <c r="A1312" s="449" t="s">
        <v>626</v>
      </c>
      <c r="B1312" s="450" t="s">
        <v>828</v>
      </c>
      <c r="C1312" s="58" t="s">
        <v>827</v>
      </c>
      <c r="D1312" s="119">
        <v>10967</v>
      </c>
      <c r="E1312" s="116">
        <v>100</v>
      </c>
      <c r="F1312" s="116">
        <v>3361.174</v>
      </c>
      <c r="G1312" s="116">
        <v>100</v>
      </c>
      <c r="H1312" s="116">
        <v>-69.349999999999994</v>
      </c>
    </row>
    <row r="1313" spans="1:8" ht="31.5" x14ac:dyDescent="0.2">
      <c r="A1313" s="449"/>
      <c r="B1313" s="425"/>
      <c r="C1313" s="58" t="s">
        <v>706</v>
      </c>
      <c r="D1313" s="119">
        <v>10967</v>
      </c>
      <c r="E1313" s="116">
        <v>100</v>
      </c>
      <c r="F1313" s="116">
        <v>3361.174</v>
      </c>
      <c r="G1313" s="116">
        <v>100</v>
      </c>
      <c r="H1313" s="116">
        <v>-69.349999999999994</v>
      </c>
    </row>
    <row r="1314" spans="1:8" x14ac:dyDescent="0.2">
      <c r="A1314" s="449"/>
      <c r="B1314" s="425"/>
      <c r="C1314" s="58" t="s">
        <v>707</v>
      </c>
      <c r="D1314" s="76">
        <v>0</v>
      </c>
      <c r="E1314" s="76">
        <v>0</v>
      </c>
      <c r="F1314" s="76">
        <v>0</v>
      </c>
      <c r="G1314" s="77">
        <v>0</v>
      </c>
      <c r="H1314" s="76">
        <v>0</v>
      </c>
    </row>
    <row r="1315" spans="1:8" x14ac:dyDescent="0.2">
      <c r="A1315" s="449"/>
      <c r="B1315" s="425"/>
      <c r="C1315" s="58" t="s">
        <v>708</v>
      </c>
      <c r="D1315" s="76">
        <v>0</v>
      </c>
      <c r="E1315" s="76">
        <v>0</v>
      </c>
      <c r="F1315" s="76">
        <v>0</v>
      </c>
      <c r="G1315" s="77">
        <v>0</v>
      </c>
      <c r="H1315" s="76">
        <v>0</v>
      </c>
    </row>
    <row r="1316" spans="1:8" x14ac:dyDescent="0.2">
      <c r="A1316" s="449"/>
      <c r="B1316" s="425"/>
      <c r="C1316" s="58" t="s">
        <v>709</v>
      </c>
      <c r="D1316" s="76">
        <v>0</v>
      </c>
      <c r="E1316" s="76">
        <v>0</v>
      </c>
      <c r="F1316" s="76">
        <v>0</v>
      </c>
      <c r="G1316" s="77">
        <v>0</v>
      </c>
      <c r="H1316" s="76">
        <v>0</v>
      </c>
    </row>
    <row r="1317" spans="1:8" ht="15.75" hidden="1" customHeight="1" x14ac:dyDescent="0.2">
      <c r="A1317" s="408" t="s">
        <v>628</v>
      </c>
      <c r="B1317" s="409" t="s">
        <v>829</v>
      </c>
      <c r="C1317" s="15" t="s">
        <v>827</v>
      </c>
      <c r="D1317" s="122"/>
      <c r="E1317" s="118"/>
      <c r="F1317" s="123"/>
      <c r="G1317" s="118">
        <v>0</v>
      </c>
      <c r="H1317" s="118">
        <v>0</v>
      </c>
    </row>
    <row r="1318" spans="1:8" ht="31.5" hidden="1" x14ac:dyDescent="0.2">
      <c r="A1318" s="408"/>
      <c r="B1318" s="407"/>
      <c r="C1318" s="19" t="s">
        <v>706</v>
      </c>
      <c r="D1318" s="122"/>
      <c r="E1318" s="118"/>
      <c r="F1318" s="123"/>
      <c r="G1318" s="118">
        <v>0</v>
      </c>
      <c r="H1318" s="118">
        <v>0</v>
      </c>
    </row>
    <row r="1319" spans="1:8" hidden="1" x14ac:dyDescent="0.2">
      <c r="A1319" s="408"/>
      <c r="B1319" s="407"/>
      <c r="C1319" s="19" t="s">
        <v>707</v>
      </c>
      <c r="D1319" s="122"/>
      <c r="E1319" s="118"/>
      <c r="F1319" s="123"/>
      <c r="G1319" s="118">
        <v>0</v>
      </c>
      <c r="H1319" s="122">
        <v>0</v>
      </c>
    </row>
    <row r="1320" spans="1:8" hidden="1" x14ac:dyDescent="0.2">
      <c r="A1320" s="408"/>
      <c r="B1320" s="407"/>
      <c r="C1320" s="19" t="s">
        <v>708</v>
      </c>
      <c r="D1320" s="122"/>
      <c r="E1320" s="118"/>
      <c r="F1320" s="123"/>
      <c r="G1320" s="118">
        <v>0</v>
      </c>
      <c r="H1320" s="122">
        <v>0</v>
      </c>
    </row>
    <row r="1321" spans="1:8" hidden="1" x14ac:dyDescent="0.2">
      <c r="A1321" s="408"/>
      <c r="B1321" s="407"/>
      <c r="C1321" s="19" t="s">
        <v>709</v>
      </c>
      <c r="D1321" s="122"/>
      <c r="E1321" s="118"/>
      <c r="F1321" s="123"/>
      <c r="G1321" s="118">
        <v>0</v>
      </c>
      <c r="H1321" s="122">
        <v>0</v>
      </c>
    </row>
    <row r="1322" spans="1:8" ht="15.75" customHeight="1" x14ac:dyDescent="0.2">
      <c r="A1322" s="408" t="s">
        <v>628</v>
      </c>
      <c r="B1322" s="413" t="s">
        <v>830</v>
      </c>
      <c r="C1322" s="15" t="s">
        <v>827</v>
      </c>
      <c r="D1322" s="121">
        <v>2068</v>
      </c>
      <c r="E1322" s="118">
        <v>100</v>
      </c>
      <c r="F1322" s="118">
        <v>835.01199999999994</v>
      </c>
      <c r="G1322" s="118">
        <v>100</v>
      </c>
      <c r="H1322" s="118">
        <v>-59.62</v>
      </c>
    </row>
    <row r="1323" spans="1:8" ht="31.5" x14ac:dyDescent="0.2">
      <c r="A1323" s="408"/>
      <c r="B1323" s="407"/>
      <c r="C1323" s="19" t="s">
        <v>706</v>
      </c>
      <c r="D1323" s="121">
        <v>2068</v>
      </c>
      <c r="E1323" s="118">
        <v>100</v>
      </c>
      <c r="F1323" s="118">
        <v>835.01199999999994</v>
      </c>
      <c r="G1323" s="118">
        <v>100</v>
      </c>
      <c r="H1323" s="118">
        <v>-59.62</v>
      </c>
    </row>
    <row r="1324" spans="1:8" x14ac:dyDescent="0.2">
      <c r="A1324" s="408"/>
      <c r="B1324" s="407"/>
      <c r="C1324" s="19" t="s">
        <v>707</v>
      </c>
      <c r="D1324" s="122">
        <v>0</v>
      </c>
      <c r="E1324" s="122">
        <v>0</v>
      </c>
      <c r="F1324" s="122">
        <v>0</v>
      </c>
      <c r="G1324" s="118">
        <v>0</v>
      </c>
      <c r="H1324" s="122">
        <v>0</v>
      </c>
    </row>
    <row r="1325" spans="1:8" x14ac:dyDescent="0.2">
      <c r="A1325" s="408"/>
      <c r="B1325" s="407"/>
      <c r="C1325" s="19" t="s">
        <v>708</v>
      </c>
      <c r="D1325" s="122">
        <v>0</v>
      </c>
      <c r="E1325" s="122">
        <v>0</v>
      </c>
      <c r="F1325" s="122">
        <v>0</v>
      </c>
      <c r="G1325" s="118">
        <v>0</v>
      </c>
      <c r="H1325" s="122">
        <v>0</v>
      </c>
    </row>
    <row r="1326" spans="1:8" x14ac:dyDescent="0.2">
      <c r="A1326" s="408"/>
      <c r="B1326" s="407"/>
      <c r="C1326" s="19" t="s">
        <v>709</v>
      </c>
      <c r="D1326" s="122">
        <v>0</v>
      </c>
      <c r="E1326" s="122">
        <v>0</v>
      </c>
      <c r="F1326" s="122">
        <v>0</v>
      </c>
      <c r="G1326" s="118">
        <v>0</v>
      </c>
      <c r="H1326" s="122">
        <v>0</v>
      </c>
    </row>
    <row r="1327" spans="1:8" ht="15.75" customHeight="1" x14ac:dyDescent="0.2">
      <c r="A1327" s="408" t="s">
        <v>630</v>
      </c>
      <c r="B1327" s="409" t="s">
        <v>1035</v>
      </c>
      <c r="C1327" s="15" t="s">
        <v>827</v>
      </c>
      <c r="D1327" s="118">
        <v>1470</v>
      </c>
      <c r="E1327" s="118">
        <v>100</v>
      </c>
      <c r="F1327" s="118">
        <v>278.209</v>
      </c>
      <c r="G1327" s="118">
        <v>100</v>
      </c>
      <c r="H1327" s="118">
        <v>-81.069999999999993</v>
      </c>
    </row>
    <row r="1328" spans="1:8" ht="31.5" x14ac:dyDescent="0.2">
      <c r="A1328" s="408"/>
      <c r="B1328" s="407"/>
      <c r="C1328" s="19" t="s">
        <v>706</v>
      </c>
      <c r="D1328" s="118">
        <v>1470</v>
      </c>
      <c r="E1328" s="118">
        <v>100</v>
      </c>
      <c r="F1328" s="118">
        <v>278.209</v>
      </c>
      <c r="G1328" s="118">
        <v>100</v>
      </c>
      <c r="H1328" s="118">
        <v>-81.069999999999993</v>
      </c>
    </row>
    <row r="1329" spans="1:8" x14ac:dyDescent="0.2">
      <c r="A1329" s="408"/>
      <c r="B1329" s="407"/>
      <c r="C1329" s="19" t="s">
        <v>707</v>
      </c>
      <c r="D1329" s="122">
        <v>0</v>
      </c>
      <c r="E1329" s="122">
        <v>0</v>
      </c>
      <c r="F1329" s="122">
        <v>0</v>
      </c>
      <c r="G1329" s="118">
        <v>0</v>
      </c>
      <c r="H1329" s="122">
        <v>0</v>
      </c>
    </row>
    <row r="1330" spans="1:8" x14ac:dyDescent="0.2">
      <c r="A1330" s="408"/>
      <c r="B1330" s="407"/>
      <c r="C1330" s="19" t="s">
        <v>708</v>
      </c>
      <c r="D1330" s="122">
        <v>0</v>
      </c>
      <c r="E1330" s="122">
        <v>0</v>
      </c>
      <c r="F1330" s="122">
        <v>0</v>
      </c>
      <c r="G1330" s="118">
        <v>0</v>
      </c>
      <c r="H1330" s="122">
        <v>0</v>
      </c>
    </row>
    <row r="1331" spans="1:8" ht="31.5" x14ac:dyDescent="0.2">
      <c r="A1331" s="408"/>
      <c r="B1331" s="407"/>
      <c r="C1331" s="19" t="s">
        <v>831</v>
      </c>
      <c r="D1331" s="122">
        <v>0</v>
      </c>
      <c r="E1331" s="122">
        <v>0</v>
      </c>
      <c r="F1331" s="122">
        <v>0</v>
      </c>
      <c r="G1331" s="118">
        <v>0</v>
      </c>
      <c r="H1331" s="122">
        <v>0</v>
      </c>
    </row>
    <row r="1332" spans="1:8" ht="21" customHeight="1" x14ac:dyDescent="0.2">
      <c r="A1332" s="408" t="s">
        <v>632</v>
      </c>
      <c r="B1332" s="409" t="s">
        <v>832</v>
      </c>
      <c r="C1332" s="15" t="s">
        <v>827</v>
      </c>
      <c r="D1332" s="118">
        <v>6594</v>
      </c>
      <c r="E1332" s="118">
        <v>100</v>
      </c>
      <c r="F1332" s="118">
        <v>2013.674</v>
      </c>
      <c r="G1332" s="118">
        <v>100</v>
      </c>
      <c r="H1332" s="118">
        <v>-69.459999999999994</v>
      </c>
    </row>
    <row r="1333" spans="1:8" ht="31.5" x14ac:dyDescent="0.2">
      <c r="A1333" s="408"/>
      <c r="B1333" s="407"/>
      <c r="C1333" s="19" t="s">
        <v>706</v>
      </c>
      <c r="D1333" s="118">
        <v>6594</v>
      </c>
      <c r="E1333" s="118">
        <v>100</v>
      </c>
      <c r="F1333" s="118">
        <v>2013.674</v>
      </c>
      <c r="G1333" s="118">
        <v>100</v>
      </c>
      <c r="H1333" s="118">
        <v>-69.459999999999994</v>
      </c>
    </row>
    <row r="1334" spans="1:8" x14ac:dyDescent="0.2">
      <c r="A1334" s="408"/>
      <c r="B1334" s="407"/>
      <c r="C1334" s="19" t="s">
        <v>707</v>
      </c>
      <c r="D1334" s="122">
        <v>0</v>
      </c>
      <c r="E1334" s="122">
        <v>0</v>
      </c>
      <c r="F1334" s="122">
        <v>0</v>
      </c>
      <c r="G1334" s="118">
        <v>0</v>
      </c>
      <c r="H1334" s="122">
        <v>0</v>
      </c>
    </row>
    <row r="1335" spans="1:8" x14ac:dyDescent="0.2">
      <c r="A1335" s="408"/>
      <c r="B1335" s="407"/>
      <c r="C1335" s="19" t="s">
        <v>708</v>
      </c>
      <c r="D1335" s="122">
        <v>0</v>
      </c>
      <c r="E1335" s="122">
        <v>0</v>
      </c>
      <c r="F1335" s="122">
        <v>0</v>
      </c>
      <c r="G1335" s="118">
        <v>0</v>
      </c>
      <c r="H1335" s="122">
        <v>0</v>
      </c>
    </row>
    <row r="1336" spans="1:8" ht="31.5" customHeight="1" x14ac:dyDescent="0.2">
      <c r="A1336" s="408"/>
      <c r="B1336" s="407"/>
      <c r="C1336" s="19" t="s">
        <v>709</v>
      </c>
      <c r="D1336" s="122">
        <v>0</v>
      </c>
      <c r="E1336" s="122">
        <v>0</v>
      </c>
      <c r="F1336" s="122">
        <v>0</v>
      </c>
      <c r="G1336" s="118">
        <v>0</v>
      </c>
      <c r="H1336" s="122">
        <v>0</v>
      </c>
    </row>
    <row r="1337" spans="1:8" ht="15.75" customHeight="1" x14ac:dyDescent="0.2">
      <c r="A1337" s="408" t="s">
        <v>636</v>
      </c>
      <c r="B1337" s="413" t="s">
        <v>639</v>
      </c>
      <c r="C1337" s="15" t="s">
        <v>827</v>
      </c>
      <c r="D1337" s="118">
        <v>805</v>
      </c>
      <c r="E1337" s="118">
        <v>100</v>
      </c>
      <c r="F1337" s="118">
        <v>209.64099999999999</v>
      </c>
      <c r="G1337" s="118">
        <v>100</v>
      </c>
      <c r="H1337" s="118">
        <v>-73.959999999999994</v>
      </c>
    </row>
    <row r="1338" spans="1:8" ht="31.5" x14ac:dyDescent="0.2">
      <c r="A1338" s="408"/>
      <c r="B1338" s="407"/>
      <c r="C1338" s="19" t="s">
        <v>706</v>
      </c>
      <c r="D1338" s="118">
        <v>805</v>
      </c>
      <c r="E1338" s="118">
        <v>100</v>
      </c>
      <c r="F1338" s="118">
        <v>209.64099999999999</v>
      </c>
      <c r="G1338" s="118">
        <v>100</v>
      </c>
      <c r="H1338" s="118">
        <v>-73.959999999999994</v>
      </c>
    </row>
    <row r="1339" spans="1:8" x14ac:dyDescent="0.2">
      <c r="A1339" s="408"/>
      <c r="B1339" s="407"/>
      <c r="C1339" s="19" t="s">
        <v>707</v>
      </c>
      <c r="D1339" s="122">
        <v>0</v>
      </c>
      <c r="E1339" s="122">
        <v>0</v>
      </c>
      <c r="F1339" s="122">
        <v>0</v>
      </c>
      <c r="G1339" s="118">
        <v>0</v>
      </c>
      <c r="H1339" s="122">
        <v>0</v>
      </c>
    </row>
    <row r="1340" spans="1:8" x14ac:dyDescent="0.2">
      <c r="A1340" s="408"/>
      <c r="B1340" s="407"/>
      <c r="C1340" s="19" t="s">
        <v>708</v>
      </c>
      <c r="D1340" s="122">
        <v>0</v>
      </c>
      <c r="E1340" s="122">
        <v>0</v>
      </c>
      <c r="F1340" s="122">
        <v>0</v>
      </c>
      <c r="G1340" s="118">
        <v>0</v>
      </c>
      <c r="H1340" s="122">
        <v>0</v>
      </c>
    </row>
    <row r="1341" spans="1:8" x14ac:dyDescent="0.2">
      <c r="A1341" s="408"/>
      <c r="B1341" s="407"/>
      <c r="C1341" s="19" t="s">
        <v>709</v>
      </c>
      <c r="D1341" s="122">
        <v>0</v>
      </c>
      <c r="E1341" s="122">
        <v>0</v>
      </c>
      <c r="F1341" s="122">
        <v>0</v>
      </c>
      <c r="G1341" s="118">
        <v>0</v>
      </c>
      <c r="H1341" s="122">
        <v>0</v>
      </c>
    </row>
    <row r="1342" spans="1:8" ht="21.75" customHeight="1" x14ac:dyDescent="0.2">
      <c r="A1342" s="408" t="s">
        <v>638</v>
      </c>
      <c r="B1342" s="409" t="s">
        <v>833</v>
      </c>
      <c r="C1342" s="15" t="s">
        <v>827</v>
      </c>
      <c r="D1342" s="123">
        <v>30</v>
      </c>
      <c r="E1342" s="118">
        <v>100</v>
      </c>
      <c r="F1342" s="123">
        <v>24.638000000000002</v>
      </c>
      <c r="G1342" s="118">
        <v>100</v>
      </c>
      <c r="H1342" s="118">
        <v>-17.87</v>
      </c>
    </row>
    <row r="1343" spans="1:8" ht="31.5" x14ac:dyDescent="0.2">
      <c r="A1343" s="408"/>
      <c r="B1343" s="407"/>
      <c r="C1343" s="19" t="s">
        <v>706</v>
      </c>
      <c r="D1343" s="123">
        <v>30</v>
      </c>
      <c r="E1343" s="118">
        <v>100</v>
      </c>
      <c r="F1343" s="123">
        <v>24.638000000000002</v>
      </c>
      <c r="G1343" s="118">
        <v>100</v>
      </c>
      <c r="H1343" s="118">
        <v>-17.87</v>
      </c>
    </row>
    <row r="1344" spans="1:8" x14ac:dyDescent="0.2">
      <c r="A1344" s="408"/>
      <c r="B1344" s="407"/>
      <c r="C1344" s="19" t="s">
        <v>707</v>
      </c>
      <c r="D1344" s="122">
        <v>0</v>
      </c>
      <c r="E1344" s="122">
        <v>0</v>
      </c>
      <c r="F1344" s="122">
        <v>0</v>
      </c>
      <c r="G1344" s="118">
        <v>0</v>
      </c>
      <c r="H1344" s="122">
        <v>0</v>
      </c>
    </row>
    <row r="1345" spans="1:8" x14ac:dyDescent="0.2">
      <c r="A1345" s="408"/>
      <c r="B1345" s="407"/>
      <c r="C1345" s="19" t="s">
        <v>708</v>
      </c>
      <c r="D1345" s="122">
        <v>0</v>
      </c>
      <c r="E1345" s="122">
        <v>0</v>
      </c>
      <c r="F1345" s="122">
        <v>0</v>
      </c>
      <c r="G1345" s="118">
        <v>0</v>
      </c>
      <c r="H1345" s="122">
        <v>0</v>
      </c>
    </row>
    <row r="1346" spans="1:8" x14ac:dyDescent="0.2">
      <c r="A1346" s="408"/>
      <c r="B1346" s="407"/>
      <c r="C1346" s="19" t="s">
        <v>709</v>
      </c>
      <c r="D1346" s="122">
        <v>0</v>
      </c>
      <c r="E1346" s="122">
        <v>0</v>
      </c>
      <c r="F1346" s="122">
        <v>0</v>
      </c>
      <c r="G1346" s="118">
        <v>0</v>
      </c>
      <c r="H1346" s="122">
        <v>0</v>
      </c>
    </row>
    <row r="1347" spans="1:8" s="9" customFormat="1" ht="14.25" customHeight="1" x14ac:dyDescent="0.2">
      <c r="A1347" s="410" t="s">
        <v>643</v>
      </c>
      <c r="B1347" s="411" t="s">
        <v>834</v>
      </c>
      <c r="C1347" s="151" t="s">
        <v>827</v>
      </c>
      <c r="D1347" s="152">
        <v>943</v>
      </c>
      <c r="E1347" s="153">
        <v>100</v>
      </c>
      <c r="F1347" s="153">
        <v>323.54599999999999</v>
      </c>
      <c r="G1347" s="153">
        <v>100</v>
      </c>
      <c r="H1347" s="153">
        <v>-65.69</v>
      </c>
    </row>
    <row r="1348" spans="1:8" s="9" customFormat="1" ht="31.5" x14ac:dyDescent="0.2">
      <c r="A1348" s="410"/>
      <c r="B1348" s="412"/>
      <c r="C1348" s="151" t="s">
        <v>706</v>
      </c>
      <c r="D1348" s="152">
        <v>943</v>
      </c>
      <c r="E1348" s="153">
        <v>100</v>
      </c>
      <c r="F1348" s="153">
        <v>323.54599999999999</v>
      </c>
      <c r="G1348" s="153">
        <v>100</v>
      </c>
      <c r="H1348" s="153">
        <v>-65.69</v>
      </c>
    </row>
    <row r="1349" spans="1:8" s="9" customFormat="1" x14ac:dyDescent="0.2">
      <c r="A1349" s="410"/>
      <c r="B1349" s="412"/>
      <c r="C1349" s="151" t="s">
        <v>707</v>
      </c>
      <c r="D1349" s="152">
        <v>0</v>
      </c>
      <c r="E1349" s="152">
        <v>0</v>
      </c>
      <c r="F1349" s="152">
        <v>0</v>
      </c>
      <c r="G1349" s="153">
        <v>0</v>
      </c>
      <c r="H1349" s="152">
        <v>0</v>
      </c>
    </row>
    <row r="1350" spans="1:8" s="9" customFormat="1" x14ac:dyDescent="0.2">
      <c r="A1350" s="410"/>
      <c r="B1350" s="412"/>
      <c r="C1350" s="151" t="s">
        <v>708</v>
      </c>
      <c r="D1350" s="152">
        <v>0</v>
      </c>
      <c r="E1350" s="152">
        <v>0</v>
      </c>
      <c r="F1350" s="152">
        <v>0</v>
      </c>
      <c r="G1350" s="153">
        <v>0</v>
      </c>
      <c r="H1350" s="152">
        <v>0</v>
      </c>
    </row>
    <row r="1351" spans="1:8" s="9" customFormat="1" x14ac:dyDescent="0.2">
      <c r="A1351" s="410"/>
      <c r="B1351" s="412"/>
      <c r="C1351" s="151" t="s">
        <v>709</v>
      </c>
      <c r="D1351" s="152">
        <v>0</v>
      </c>
      <c r="E1351" s="152">
        <v>0</v>
      </c>
      <c r="F1351" s="152">
        <v>0</v>
      </c>
      <c r="G1351" s="153">
        <v>0</v>
      </c>
      <c r="H1351" s="152">
        <v>0</v>
      </c>
    </row>
    <row r="1352" spans="1:8" ht="14.25" customHeight="1" x14ac:dyDescent="0.2">
      <c r="A1352" s="408" t="s">
        <v>645</v>
      </c>
      <c r="B1352" s="409" t="s">
        <v>835</v>
      </c>
      <c r="C1352" s="15" t="s">
        <v>827</v>
      </c>
      <c r="D1352" s="122">
        <v>812</v>
      </c>
      <c r="E1352" s="118">
        <v>100</v>
      </c>
      <c r="F1352" s="123">
        <v>302.346</v>
      </c>
      <c r="G1352" s="118">
        <v>100</v>
      </c>
      <c r="H1352" s="118">
        <f>F1352/D1352*100-100</f>
        <v>-62.765270935960594</v>
      </c>
    </row>
    <row r="1353" spans="1:8" ht="31.5" x14ac:dyDescent="0.2">
      <c r="A1353" s="408"/>
      <c r="B1353" s="407"/>
      <c r="C1353" s="19" t="s">
        <v>706</v>
      </c>
      <c r="D1353" s="122">
        <v>812</v>
      </c>
      <c r="E1353" s="118">
        <v>100</v>
      </c>
      <c r="F1353" s="123">
        <v>302.346</v>
      </c>
      <c r="G1353" s="118">
        <v>100</v>
      </c>
      <c r="H1353" s="118">
        <f>F1353/D1353*100-100</f>
        <v>-62.765270935960594</v>
      </c>
    </row>
    <row r="1354" spans="1:8" x14ac:dyDescent="0.2">
      <c r="A1354" s="408"/>
      <c r="B1354" s="407"/>
      <c r="C1354" s="19" t="s">
        <v>707</v>
      </c>
      <c r="D1354" s="122">
        <v>0</v>
      </c>
      <c r="E1354" s="122">
        <v>0</v>
      </c>
      <c r="F1354" s="122">
        <v>0</v>
      </c>
      <c r="G1354" s="123">
        <v>0</v>
      </c>
      <c r="H1354" s="122">
        <v>0</v>
      </c>
    </row>
    <row r="1355" spans="1:8" x14ac:dyDescent="0.2">
      <c r="A1355" s="408"/>
      <c r="B1355" s="407"/>
      <c r="C1355" s="19" t="s">
        <v>708</v>
      </c>
      <c r="D1355" s="122">
        <v>0</v>
      </c>
      <c r="E1355" s="122">
        <v>0</v>
      </c>
      <c r="F1355" s="122">
        <v>0</v>
      </c>
      <c r="G1355" s="123">
        <v>0</v>
      </c>
      <c r="H1355" s="122">
        <v>0</v>
      </c>
    </row>
    <row r="1356" spans="1:8" ht="18" customHeight="1" x14ac:dyDescent="0.2">
      <c r="A1356" s="408"/>
      <c r="B1356" s="407"/>
      <c r="C1356" s="19" t="s">
        <v>709</v>
      </c>
      <c r="D1356" s="122">
        <v>0</v>
      </c>
      <c r="E1356" s="122">
        <v>0</v>
      </c>
      <c r="F1356" s="122">
        <v>0</v>
      </c>
      <c r="G1356" s="123">
        <v>0</v>
      </c>
      <c r="H1356" s="122">
        <v>0</v>
      </c>
    </row>
    <row r="1357" spans="1:8" ht="15" customHeight="1" x14ac:dyDescent="0.2">
      <c r="A1357" s="408" t="s">
        <v>648</v>
      </c>
      <c r="B1357" s="409" t="s">
        <v>836</v>
      </c>
      <c r="C1357" s="15" t="s">
        <v>827</v>
      </c>
      <c r="D1357" s="121">
        <v>131</v>
      </c>
      <c r="E1357" s="118">
        <v>100</v>
      </c>
      <c r="F1357" s="118">
        <v>21.2</v>
      </c>
      <c r="G1357" s="118">
        <v>100</v>
      </c>
      <c r="H1357" s="118">
        <f>F1357/D1357*100-100</f>
        <v>-83.81679389312977</v>
      </c>
    </row>
    <row r="1358" spans="1:8" ht="31.5" x14ac:dyDescent="0.2">
      <c r="A1358" s="408"/>
      <c r="B1358" s="407"/>
      <c r="C1358" s="19" t="s">
        <v>706</v>
      </c>
      <c r="D1358" s="121">
        <v>131</v>
      </c>
      <c r="E1358" s="118">
        <v>100</v>
      </c>
      <c r="F1358" s="118">
        <v>21.2</v>
      </c>
      <c r="G1358" s="118">
        <v>100</v>
      </c>
      <c r="H1358" s="118">
        <f>F1358/D1358*100-100</f>
        <v>-83.81679389312977</v>
      </c>
    </row>
    <row r="1359" spans="1:8" x14ac:dyDescent="0.2">
      <c r="A1359" s="408"/>
      <c r="B1359" s="407"/>
      <c r="C1359" s="19" t="s">
        <v>707</v>
      </c>
      <c r="D1359" s="122">
        <v>0</v>
      </c>
      <c r="E1359" s="122">
        <v>0</v>
      </c>
      <c r="F1359" s="122">
        <v>0</v>
      </c>
      <c r="G1359" s="123">
        <v>0</v>
      </c>
      <c r="H1359" s="122">
        <v>0</v>
      </c>
    </row>
    <row r="1360" spans="1:8" x14ac:dyDescent="0.2">
      <c r="A1360" s="408"/>
      <c r="B1360" s="407"/>
      <c r="C1360" s="19" t="s">
        <v>708</v>
      </c>
      <c r="D1360" s="122">
        <v>0</v>
      </c>
      <c r="E1360" s="122">
        <v>0</v>
      </c>
      <c r="F1360" s="122">
        <v>0</v>
      </c>
      <c r="G1360" s="123">
        <v>0</v>
      </c>
      <c r="H1360" s="122">
        <v>0</v>
      </c>
    </row>
    <row r="1361" spans="1:8" x14ac:dyDescent="0.2">
      <c r="A1361" s="408"/>
      <c r="B1361" s="407"/>
      <c r="C1361" s="19" t="s">
        <v>709</v>
      </c>
      <c r="D1361" s="122">
        <v>0</v>
      </c>
      <c r="E1361" s="122">
        <v>0</v>
      </c>
      <c r="F1361" s="122">
        <v>0</v>
      </c>
      <c r="G1361" s="123">
        <v>0</v>
      </c>
      <c r="H1361" s="122">
        <v>0</v>
      </c>
    </row>
    <row r="1362" spans="1:8" x14ac:dyDescent="0.2">
      <c r="A1362" s="417" t="s">
        <v>650</v>
      </c>
      <c r="B1362" s="418" t="s">
        <v>1036</v>
      </c>
      <c r="C1362" s="288" t="s">
        <v>705</v>
      </c>
      <c r="D1362" s="287">
        <f>D1363+D1364+D1365+D1366</f>
        <v>116555</v>
      </c>
      <c r="E1362" s="287">
        <f>E1363+E1364+E1365+E1366</f>
        <v>99.999999999999986</v>
      </c>
      <c r="F1362" s="287">
        <f>F1363+F1364+F1365+F1366</f>
        <v>43718.3</v>
      </c>
      <c r="G1362" s="287">
        <f>G1363+G1364+G1365+G1366</f>
        <v>99.999999999999986</v>
      </c>
      <c r="H1362" s="287">
        <f t="shared" ref="H1362:H1369" si="74">F1362/D1362*100-100</f>
        <v>-62.491270215777952</v>
      </c>
    </row>
    <row r="1363" spans="1:8" ht="31.5" x14ac:dyDescent="0.2">
      <c r="A1363" s="417"/>
      <c r="B1363" s="418"/>
      <c r="C1363" s="288" t="s">
        <v>706</v>
      </c>
      <c r="D1363" s="287">
        <f>D1368+D1398+D1418</f>
        <v>98044</v>
      </c>
      <c r="E1363" s="287">
        <f>D1363/D1362*100</f>
        <v>84.118227446269998</v>
      </c>
      <c r="F1363" s="287">
        <f>F1368+F1398+F1418</f>
        <v>42087.8</v>
      </c>
      <c r="G1363" s="287">
        <f>F1363/F1362*100</f>
        <v>96.270440524906036</v>
      </c>
      <c r="H1363" s="287">
        <f t="shared" si="74"/>
        <v>-57.07253886010362</v>
      </c>
    </row>
    <row r="1364" spans="1:8" x14ac:dyDescent="0.2">
      <c r="A1364" s="417"/>
      <c r="B1364" s="418"/>
      <c r="C1364" s="288" t="s">
        <v>707</v>
      </c>
      <c r="D1364" s="287">
        <f>D1369+D1399+D1419</f>
        <v>10654</v>
      </c>
      <c r="E1364" s="287">
        <f>D1364/D1362*100</f>
        <v>9.1407490026167917</v>
      </c>
      <c r="F1364" s="287">
        <f>F1369+F1399+F1419</f>
        <v>0</v>
      </c>
      <c r="G1364" s="287">
        <f>F1364/F1362*100</f>
        <v>0</v>
      </c>
      <c r="H1364" s="287">
        <f t="shared" si="74"/>
        <v>-100</v>
      </c>
    </row>
    <row r="1365" spans="1:8" x14ac:dyDescent="0.2">
      <c r="A1365" s="417"/>
      <c r="B1365" s="418"/>
      <c r="C1365" s="288" t="s">
        <v>708</v>
      </c>
      <c r="D1365" s="287">
        <f>D1370+D1400+D1420</f>
        <v>4243</v>
      </c>
      <c r="E1365" s="287">
        <f>D1365/D1362*100</f>
        <v>3.6403414696924199</v>
      </c>
      <c r="F1365" s="287">
        <f>F1370+F1400+F1420</f>
        <v>31.2</v>
      </c>
      <c r="G1365" s="287">
        <f>F1365/F1362*100</f>
        <v>7.1365995475578869E-2</v>
      </c>
      <c r="H1365" s="287">
        <f t="shared" si="74"/>
        <v>-99.264671223191144</v>
      </c>
    </row>
    <row r="1366" spans="1:8" x14ac:dyDescent="0.2">
      <c r="A1366" s="417"/>
      <c r="B1366" s="418"/>
      <c r="C1366" s="288" t="s">
        <v>709</v>
      </c>
      <c r="D1366" s="287">
        <f>D1371+D1401+D1421</f>
        <v>3614</v>
      </c>
      <c r="E1366" s="287">
        <f>D1366/D1362*100</f>
        <v>3.1006820814207887</v>
      </c>
      <c r="F1366" s="287">
        <f>F1371+F1401+F1421</f>
        <v>1599.3</v>
      </c>
      <c r="G1366" s="287">
        <f>F1366/F1362*100</f>
        <v>3.6581934796183746</v>
      </c>
      <c r="H1366" s="287">
        <f t="shared" si="74"/>
        <v>-55.74709463198672</v>
      </c>
    </row>
    <row r="1367" spans="1:8" ht="15.75" customHeight="1" x14ac:dyDescent="0.2">
      <c r="A1367" s="424" t="s">
        <v>660</v>
      </c>
      <c r="B1367" s="425" t="s">
        <v>837</v>
      </c>
      <c r="C1367" s="51" t="s">
        <v>705</v>
      </c>
      <c r="D1367" s="78">
        <f>D1368+D1369+D1370+D1371</f>
        <v>89850</v>
      </c>
      <c r="E1367" s="78">
        <f>E1368+E1369+E1370+E1371</f>
        <v>100</v>
      </c>
      <c r="F1367" s="78">
        <f>F1368+F1369+F1370+F1371</f>
        <v>32623.5</v>
      </c>
      <c r="G1367" s="78">
        <f>G1368+G1369+G1370+G1371</f>
        <v>100</v>
      </c>
      <c r="H1367" s="116">
        <f t="shared" si="74"/>
        <v>-63.691151919866442</v>
      </c>
    </row>
    <row r="1368" spans="1:8" ht="31.5" x14ac:dyDescent="0.2">
      <c r="A1368" s="424"/>
      <c r="B1368" s="425"/>
      <c r="C1368" s="51" t="s">
        <v>706</v>
      </c>
      <c r="D1368" s="116">
        <f>D1373+D1378+D1383+D1388+D1393</f>
        <v>75331</v>
      </c>
      <c r="E1368" s="78">
        <f>D1368/D1367*100</f>
        <v>83.840845854201447</v>
      </c>
      <c r="F1368" s="116">
        <f>F1373+F1378+F1383+F1388+F1393</f>
        <v>32148.799999999999</v>
      </c>
      <c r="G1368" s="78">
        <f>F1368/F1367*100</f>
        <v>98.544913942403483</v>
      </c>
      <c r="H1368" s="116">
        <f t="shared" si="74"/>
        <v>-57.323279924599433</v>
      </c>
    </row>
    <row r="1369" spans="1:8" x14ac:dyDescent="0.2">
      <c r="A1369" s="424"/>
      <c r="B1369" s="425"/>
      <c r="C1369" s="51" t="s">
        <v>707</v>
      </c>
      <c r="D1369" s="116">
        <f t="shared" ref="D1369:F1371" si="75">D1374+D1379+D1384+D1389+D1394</f>
        <v>10654</v>
      </c>
      <c r="E1369" s="78">
        <f>D1369/D1367*100</f>
        <v>11.857540345019476</v>
      </c>
      <c r="F1369" s="116">
        <f t="shared" si="75"/>
        <v>0</v>
      </c>
      <c r="G1369" s="78">
        <f>F1369/F1367*100</f>
        <v>0</v>
      </c>
      <c r="H1369" s="148">
        <f t="shared" si="74"/>
        <v>-100</v>
      </c>
    </row>
    <row r="1370" spans="1:8" x14ac:dyDescent="0.2">
      <c r="A1370" s="424"/>
      <c r="B1370" s="425"/>
      <c r="C1370" s="51" t="s">
        <v>708</v>
      </c>
      <c r="D1370" s="116">
        <f t="shared" si="75"/>
        <v>2915</v>
      </c>
      <c r="E1370" s="78">
        <f>D1370/D1367*100</f>
        <v>3.2442960489705062</v>
      </c>
      <c r="F1370" s="116">
        <f t="shared" si="75"/>
        <v>31.2</v>
      </c>
      <c r="G1370" s="78">
        <f>F1370/F1367*100</f>
        <v>9.5636580992229533E-2</v>
      </c>
      <c r="H1370" s="116">
        <f>F1370/D1370*100-100</f>
        <v>-98.929674099485425</v>
      </c>
    </row>
    <row r="1371" spans="1:8" x14ac:dyDescent="0.2">
      <c r="A1371" s="424"/>
      <c r="B1371" s="425"/>
      <c r="C1371" s="51" t="s">
        <v>709</v>
      </c>
      <c r="D1371" s="116">
        <f t="shared" si="75"/>
        <v>950</v>
      </c>
      <c r="E1371" s="78">
        <f>D1371/D1367*100</f>
        <v>1.0573177518085699</v>
      </c>
      <c r="F1371" s="116">
        <f t="shared" si="75"/>
        <v>443.5</v>
      </c>
      <c r="G1371" s="78">
        <f>F1371/F1367*100</f>
        <v>1.3594494766042884</v>
      </c>
      <c r="H1371" s="116">
        <f>F1371/D1371*100-100</f>
        <v>-53.315789473684212</v>
      </c>
    </row>
    <row r="1372" spans="1:8" ht="15.75" customHeight="1" x14ac:dyDescent="0.2">
      <c r="A1372" s="423" t="s">
        <v>662</v>
      </c>
      <c r="B1372" s="407" t="s">
        <v>838</v>
      </c>
      <c r="C1372" s="11" t="s">
        <v>705</v>
      </c>
      <c r="D1372" s="123">
        <f>D1373+D1374+D1375+D1376</f>
        <v>8094</v>
      </c>
      <c r="E1372" s="123">
        <f>E1373+E1374+E1375+E1376</f>
        <v>100</v>
      </c>
      <c r="F1372" s="123">
        <f>F1373+F1374+F1375+F1376</f>
        <v>928.7</v>
      </c>
      <c r="G1372" s="123">
        <f>G1373+G1374+G1375+G1376</f>
        <v>100</v>
      </c>
      <c r="H1372" s="123">
        <f>F1372/D1372*100-100</f>
        <v>-88.5260686928589</v>
      </c>
    </row>
    <row r="1373" spans="1:8" ht="31.5" x14ac:dyDescent="0.2">
      <c r="A1373" s="423"/>
      <c r="B1373" s="407"/>
      <c r="C1373" s="11" t="s">
        <v>706</v>
      </c>
      <c r="D1373" s="45">
        <v>8094</v>
      </c>
      <c r="E1373" s="45">
        <v>100</v>
      </c>
      <c r="F1373" s="45">
        <v>928.7</v>
      </c>
      <c r="G1373" s="45">
        <f>F1373/F1372*100</f>
        <v>100</v>
      </c>
      <c r="H1373" s="123">
        <f>F1373/D1373*100-100</f>
        <v>-88.5260686928589</v>
      </c>
    </row>
    <row r="1374" spans="1:8" x14ac:dyDescent="0.2">
      <c r="A1374" s="423"/>
      <c r="B1374" s="407"/>
      <c r="C1374" s="11" t="s">
        <v>707</v>
      </c>
      <c r="D1374" s="122">
        <v>0</v>
      </c>
      <c r="E1374" s="122">
        <v>0</v>
      </c>
      <c r="F1374" s="122">
        <v>0</v>
      </c>
      <c r="G1374" s="122">
        <v>0</v>
      </c>
      <c r="H1374" s="122" t="s">
        <v>93</v>
      </c>
    </row>
    <row r="1375" spans="1:8" x14ac:dyDescent="0.2">
      <c r="A1375" s="423"/>
      <c r="B1375" s="407"/>
      <c r="C1375" s="11" t="s">
        <v>708</v>
      </c>
      <c r="D1375" s="122">
        <v>0</v>
      </c>
      <c r="E1375" s="122">
        <v>0</v>
      </c>
      <c r="F1375" s="122">
        <v>0</v>
      </c>
      <c r="G1375" s="122">
        <v>0</v>
      </c>
      <c r="H1375" s="122" t="s">
        <v>93</v>
      </c>
    </row>
    <row r="1376" spans="1:8" x14ac:dyDescent="0.2">
      <c r="A1376" s="423"/>
      <c r="B1376" s="407"/>
      <c r="C1376" s="11" t="s">
        <v>709</v>
      </c>
      <c r="D1376" s="122">
        <v>0</v>
      </c>
      <c r="E1376" s="122">
        <v>0</v>
      </c>
      <c r="F1376" s="122">
        <v>0</v>
      </c>
      <c r="G1376" s="122">
        <v>0</v>
      </c>
      <c r="H1376" s="122" t="s">
        <v>93</v>
      </c>
    </row>
    <row r="1377" spans="1:8" ht="15.75" customHeight="1" x14ac:dyDescent="0.2">
      <c r="A1377" s="423" t="s">
        <v>671</v>
      </c>
      <c r="B1377" s="409" t="s">
        <v>153</v>
      </c>
      <c r="C1377" s="11" t="s">
        <v>705</v>
      </c>
      <c r="D1377" s="123">
        <f>D1378+D1379+D1380+D1381</f>
        <v>67838</v>
      </c>
      <c r="E1377" s="123">
        <f>E1378+E1379+E1380+E1381</f>
        <v>100</v>
      </c>
      <c r="F1377" s="123">
        <f>F1378+F1379+F1380+F1381</f>
        <v>31663.599999999999</v>
      </c>
      <c r="G1377" s="123">
        <f>G1378+G1379+G1380+G1381</f>
        <v>99.770249637416228</v>
      </c>
      <c r="H1377" s="123">
        <f>F1377/D1377*100-100</f>
        <v>-53.324685279636782</v>
      </c>
    </row>
    <row r="1378" spans="1:8" ht="31.5" x14ac:dyDescent="0.2">
      <c r="A1378" s="423"/>
      <c r="B1378" s="409"/>
      <c r="C1378" s="11" t="s">
        <v>706</v>
      </c>
      <c r="D1378" s="45">
        <v>66888</v>
      </c>
      <c r="E1378" s="45">
        <v>98.599604941183401</v>
      </c>
      <c r="F1378" s="45">
        <v>31220.1</v>
      </c>
      <c r="G1378" s="45">
        <v>98.369587678573893</v>
      </c>
      <c r="H1378" s="123">
        <f>F1378/D1378*100-100</f>
        <v>-53.324811625403662</v>
      </c>
    </row>
    <row r="1379" spans="1:8" x14ac:dyDescent="0.2">
      <c r="A1379" s="423"/>
      <c r="B1379" s="409"/>
      <c r="C1379" s="11" t="s">
        <v>707</v>
      </c>
      <c r="D1379" s="122">
        <v>0</v>
      </c>
      <c r="E1379" s="122">
        <v>0</v>
      </c>
      <c r="F1379" s="122">
        <v>0</v>
      </c>
      <c r="G1379" s="122">
        <v>0</v>
      </c>
      <c r="H1379" s="122" t="s">
        <v>93</v>
      </c>
    </row>
    <row r="1380" spans="1:8" x14ac:dyDescent="0.2">
      <c r="A1380" s="423"/>
      <c r="B1380" s="409"/>
      <c r="C1380" s="11" t="s">
        <v>708</v>
      </c>
      <c r="D1380" s="122">
        <v>0</v>
      </c>
      <c r="E1380" s="122">
        <v>0</v>
      </c>
      <c r="F1380" s="122">
        <v>0</v>
      </c>
      <c r="G1380" s="122">
        <v>0</v>
      </c>
      <c r="H1380" s="122" t="s">
        <v>93</v>
      </c>
    </row>
    <row r="1381" spans="1:8" x14ac:dyDescent="0.2">
      <c r="A1381" s="423"/>
      <c r="B1381" s="409"/>
      <c r="C1381" s="11" t="s">
        <v>709</v>
      </c>
      <c r="D1381" s="122">
        <v>950</v>
      </c>
      <c r="E1381" s="122">
        <v>1.4003950588165925</v>
      </c>
      <c r="F1381" s="122">
        <v>443.5</v>
      </c>
      <c r="G1381" s="122">
        <f>F1381/F1377*100</f>
        <v>1.4006619588423301</v>
      </c>
      <c r="H1381" s="123">
        <f>F1381/D1381*100-100</f>
        <v>-53.315789473684212</v>
      </c>
    </row>
    <row r="1382" spans="1:8" ht="15.75" customHeight="1" x14ac:dyDescent="0.2">
      <c r="A1382" s="423" t="s">
        <v>673</v>
      </c>
      <c r="B1382" s="407" t="s">
        <v>1345</v>
      </c>
      <c r="C1382" s="11" t="s">
        <v>705</v>
      </c>
      <c r="D1382" s="123">
        <v>13835</v>
      </c>
      <c r="E1382" s="123">
        <v>100</v>
      </c>
      <c r="F1382" s="123">
        <v>0</v>
      </c>
      <c r="G1382" s="123">
        <f>G1383+G1384+G1385+G1386</f>
        <v>0</v>
      </c>
      <c r="H1382" s="123">
        <f>F1382/D1382*100-100</f>
        <v>-100</v>
      </c>
    </row>
    <row r="1383" spans="1:8" ht="33.75" customHeight="1" x14ac:dyDescent="0.2">
      <c r="A1383" s="423"/>
      <c r="B1383" s="407"/>
      <c r="C1383" s="11" t="s">
        <v>706</v>
      </c>
      <c r="D1383" s="45">
        <v>349</v>
      </c>
      <c r="E1383" s="45">
        <v>2.5225876400433682</v>
      </c>
      <c r="F1383" s="45">
        <v>0</v>
      </c>
      <c r="G1383" s="45">
        <v>0</v>
      </c>
      <c r="H1383" s="123">
        <f t="shared" ref="H1383:H1385" si="76">F1383/D1383*100-100</f>
        <v>-100</v>
      </c>
    </row>
    <row r="1384" spans="1:8" x14ac:dyDescent="0.2">
      <c r="A1384" s="423"/>
      <c r="B1384" s="407"/>
      <c r="C1384" s="11" t="s">
        <v>707</v>
      </c>
      <c r="D1384" s="122">
        <v>10654</v>
      </c>
      <c r="E1384" s="122">
        <v>77.007589447054571</v>
      </c>
      <c r="F1384" s="122">
        <v>0</v>
      </c>
      <c r="G1384" s="122">
        <v>0</v>
      </c>
      <c r="H1384" s="123">
        <f t="shared" si="76"/>
        <v>-100</v>
      </c>
    </row>
    <row r="1385" spans="1:8" ht="18" customHeight="1" x14ac:dyDescent="0.2">
      <c r="A1385" s="423"/>
      <c r="B1385" s="407"/>
      <c r="C1385" s="11" t="s">
        <v>708</v>
      </c>
      <c r="D1385" s="122">
        <v>2832</v>
      </c>
      <c r="E1385" s="122">
        <v>20.46982291290206</v>
      </c>
      <c r="F1385" s="122">
        <v>0</v>
      </c>
      <c r="G1385" s="122">
        <v>0</v>
      </c>
      <c r="H1385" s="123">
        <f t="shared" si="76"/>
        <v>-100</v>
      </c>
    </row>
    <row r="1386" spans="1:8" ht="24" customHeight="1" x14ac:dyDescent="0.2">
      <c r="A1386" s="423"/>
      <c r="B1386" s="407"/>
      <c r="C1386" s="11" t="s">
        <v>709</v>
      </c>
      <c r="D1386" s="122">
        <v>0</v>
      </c>
      <c r="E1386" s="122">
        <v>0</v>
      </c>
      <c r="F1386" s="122">
        <v>0</v>
      </c>
      <c r="G1386" s="122">
        <v>0</v>
      </c>
      <c r="H1386" s="123" t="s">
        <v>93</v>
      </c>
    </row>
    <row r="1387" spans="1:8" hidden="1" x14ac:dyDescent="0.2">
      <c r="A1387" s="423" t="s">
        <v>674</v>
      </c>
      <c r="B1387" s="407" t="s">
        <v>839</v>
      </c>
      <c r="C1387" s="11" t="s">
        <v>705</v>
      </c>
      <c r="D1387" s="123">
        <f>D1388+D1389+D1390+D1391</f>
        <v>0</v>
      </c>
      <c r="E1387" s="123" t="e">
        <f>E1388+E1389+E1390+E1391</f>
        <v>#DIV/0!</v>
      </c>
      <c r="F1387" s="123">
        <f>F1388+F1389+F1390+F1391</f>
        <v>0</v>
      </c>
      <c r="G1387" s="123" t="e">
        <f>G1388+G1389+G1390+G1391</f>
        <v>#DIV/0!</v>
      </c>
      <c r="H1387" s="123" t="e">
        <f>F1387/D1387*100-100</f>
        <v>#DIV/0!</v>
      </c>
    </row>
    <row r="1388" spans="1:8" ht="35.25" hidden="1" customHeight="1" x14ac:dyDescent="0.2">
      <c r="A1388" s="423"/>
      <c r="B1388" s="407"/>
      <c r="C1388" s="11" t="s">
        <v>706</v>
      </c>
      <c r="D1388" s="45">
        <v>0</v>
      </c>
      <c r="E1388" s="45" t="e">
        <f>D1388/D1387*100</f>
        <v>#DIV/0!</v>
      </c>
      <c r="F1388" s="45">
        <v>0</v>
      </c>
      <c r="G1388" s="45" t="e">
        <f>F1388/F1387*100</f>
        <v>#DIV/0!</v>
      </c>
      <c r="H1388" s="123" t="s">
        <v>93</v>
      </c>
    </row>
    <row r="1389" spans="1:8" hidden="1" x14ac:dyDescent="0.2">
      <c r="A1389" s="423"/>
      <c r="B1389" s="407"/>
      <c r="C1389" s="11" t="s">
        <v>707</v>
      </c>
      <c r="D1389" s="122"/>
      <c r="E1389" s="122" t="e">
        <f>D1389/D1387*100</f>
        <v>#DIV/0!</v>
      </c>
      <c r="F1389" s="122"/>
      <c r="G1389" s="122" t="e">
        <f>F1389/F1387*100</f>
        <v>#DIV/0!</v>
      </c>
      <c r="H1389" s="123" t="e">
        <f>F1389/D1389*100-100</f>
        <v>#DIV/0!</v>
      </c>
    </row>
    <row r="1390" spans="1:8" hidden="1" x14ac:dyDescent="0.2">
      <c r="A1390" s="423"/>
      <c r="B1390" s="407"/>
      <c r="C1390" s="11" t="s">
        <v>708</v>
      </c>
      <c r="D1390" s="122">
        <v>0</v>
      </c>
      <c r="E1390" s="122">
        <v>0</v>
      </c>
      <c r="F1390" s="122">
        <v>0</v>
      </c>
      <c r="G1390" s="122">
        <v>0</v>
      </c>
      <c r="H1390" s="123" t="s">
        <v>93</v>
      </c>
    </row>
    <row r="1391" spans="1:8" ht="28.5" hidden="1" customHeight="1" x14ac:dyDescent="0.2">
      <c r="A1391" s="423"/>
      <c r="B1391" s="407"/>
      <c r="C1391" s="11" t="s">
        <v>709</v>
      </c>
      <c r="D1391" s="122">
        <v>0</v>
      </c>
      <c r="E1391" s="122">
        <v>0</v>
      </c>
      <c r="F1391" s="122">
        <v>0</v>
      </c>
      <c r="G1391" s="122">
        <v>0</v>
      </c>
      <c r="H1391" s="122" t="s">
        <v>93</v>
      </c>
    </row>
    <row r="1392" spans="1:8" x14ac:dyDescent="0.2">
      <c r="A1392" s="423" t="s">
        <v>674</v>
      </c>
      <c r="B1392" s="407" t="s">
        <v>841</v>
      </c>
      <c r="C1392" s="11" t="s">
        <v>705</v>
      </c>
      <c r="D1392" s="123">
        <f>D1393+D1394+D1395+D1396</f>
        <v>83</v>
      </c>
      <c r="E1392" s="123">
        <f>E1393+E1394+E1395+E1396</f>
        <v>100</v>
      </c>
      <c r="F1392" s="123">
        <f>F1393+F1394+F1395+F1396</f>
        <v>31.2</v>
      </c>
      <c r="G1392" s="123">
        <f>G1393+G1394+G1395+G1396</f>
        <v>100</v>
      </c>
      <c r="H1392" s="123">
        <f>F1392/D1392*100-100</f>
        <v>-62.409638554216869</v>
      </c>
    </row>
    <row r="1393" spans="1:8" ht="30" customHeight="1" x14ac:dyDescent="0.2">
      <c r="A1393" s="423"/>
      <c r="B1393" s="407"/>
      <c r="C1393" s="11" t="s">
        <v>706</v>
      </c>
      <c r="D1393" s="45">
        <v>0</v>
      </c>
      <c r="E1393" s="45">
        <f>D1393/D1392*100</f>
        <v>0</v>
      </c>
      <c r="F1393" s="45">
        <v>0</v>
      </c>
      <c r="G1393" s="45">
        <f>F1393/F1392*100</f>
        <v>0</v>
      </c>
      <c r="H1393" s="123" t="s">
        <v>93</v>
      </c>
    </row>
    <row r="1394" spans="1:8" x14ac:dyDescent="0.2">
      <c r="A1394" s="423"/>
      <c r="B1394" s="407"/>
      <c r="C1394" s="11" t="s">
        <v>707</v>
      </c>
      <c r="D1394" s="122">
        <v>0</v>
      </c>
      <c r="E1394" s="122">
        <v>0</v>
      </c>
      <c r="F1394" s="122">
        <v>0</v>
      </c>
      <c r="G1394" s="122">
        <v>0</v>
      </c>
      <c r="H1394" s="122" t="s">
        <v>93</v>
      </c>
    </row>
    <row r="1395" spans="1:8" x14ac:dyDescent="0.2">
      <c r="A1395" s="423"/>
      <c r="B1395" s="407"/>
      <c r="C1395" s="11" t="s">
        <v>708</v>
      </c>
      <c r="D1395" s="122">
        <v>83</v>
      </c>
      <c r="E1395" s="122">
        <f>D1395/D1392*100</f>
        <v>100</v>
      </c>
      <c r="F1395" s="122">
        <v>31.2</v>
      </c>
      <c r="G1395" s="122">
        <f>F1395/F1392*100</f>
        <v>100</v>
      </c>
      <c r="H1395" s="122">
        <v>0</v>
      </c>
    </row>
    <row r="1396" spans="1:8" x14ac:dyDescent="0.2">
      <c r="A1396" s="423"/>
      <c r="B1396" s="407"/>
      <c r="C1396" s="11" t="s">
        <v>709</v>
      </c>
      <c r="D1396" s="122">
        <v>0</v>
      </c>
      <c r="E1396" s="122">
        <v>0</v>
      </c>
      <c r="F1396" s="122">
        <v>0</v>
      </c>
      <c r="G1396" s="122">
        <v>0</v>
      </c>
      <c r="H1396" s="122" t="s">
        <v>93</v>
      </c>
    </row>
    <row r="1397" spans="1:8" ht="15.75" customHeight="1" x14ac:dyDescent="0.2">
      <c r="A1397" s="424" t="s">
        <v>675</v>
      </c>
      <c r="B1397" s="425" t="s">
        <v>842</v>
      </c>
      <c r="C1397" s="51" t="s">
        <v>705</v>
      </c>
      <c r="D1397" s="116">
        <f>D1398+D1399+D1400+D1401</f>
        <v>2830</v>
      </c>
      <c r="E1397" s="116">
        <f>E1398+E1399+E1400+E1401</f>
        <v>100</v>
      </c>
      <c r="F1397" s="116">
        <f>F1398+F1399+F1400+F1401</f>
        <v>226.4</v>
      </c>
      <c r="G1397" s="116">
        <f>G1398+G1399+G1400+G1401</f>
        <v>100</v>
      </c>
      <c r="H1397" s="116">
        <f>F1397/D1397*100-100</f>
        <v>-92</v>
      </c>
    </row>
    <row r="1398" spans="1:8" ht="31.5" x14ac:dyDescent="0.2">
      <c r="A1398" s="424"/>
      <c r="B1398" s="425"/>
      <c r="C1398" s="51" t="s">
        <v>706</v>
      </c>
      <c r="D1398" s="116">
        <f>D1403+D1408+D1413</f>
        <v>1502</v>
      </c>
      <c r="E1398" s="116">
        <f>D1398/D1397*100</f>
        <v>53.07420494699646</v>
      </c>
      <c r="F1398" s="116">
        <f>F1403+F1408+F1413</f>
        <v>226.4</v>
      </c>
      <c r="G1398" s="116">
        <f>F1398/F1397*100</f>
        <v>100</v>
      </c>
      <c r="H1398" s="116">
        <f>F1398/D1398*100-100</f>
        <v>-84.926764314247663</v>
      </c>
    </row>
    <row r="1399" spans="1:8" x14ac:dyDescent="0.2">
      <c r="A1399" s="424"/>
      <c r="B1399" s="425"/>
      <c r="C1399" s="51" t="s">
        <v>707</v>
      </c>
      <c r="D1399" s="116">
        <f t="shared" ref="D1399:F1401" si="77">D1404+D1409+D1414</f>
        <v>0</v>
      </c>
      <c r="E1399" s="116">
        <f>D1399/D1397*100</f>
        <v>0</v>
      </c>
      <c r="F1399" s="116">
        <f t="shared" si="77"/>
        <v>0</v>
      </c>
      <c r="G1399" s="116">
        <f>F1399/F1397*100</f>
        <v>0</v>
      </c>
      <c r="H1399" s="116" t="s">
        <v>93</v>
      </c>
    </row>
    <row r="1400" spans="1:8" x14ac:dyDescent="0.2">
      <c r="A1400" s="424"/>
      <c r="B1400" s="425"/>
      <c r="C1400" s="51" t="s">
        <v>708</v>
      </c>
      <c r="D1400" s="116">
        <f t="shared" si="77"/>
        <v>1328</v>
      </c>
      <c r="E1400" s="116">
        <f>D1400/D1397*100</f>
        <v>46.925795053003533</v>
      </c>
      <c r="F1400" s="116">
        <f t="shared" si="77"/>
        <v>0</v>
      </c>
      <c r="G1400" s="116">
        <f>F1400/F1397*100</f>
        <v>0</v>
      </c>
      <c r="H1400" s="116">
        <f>F1400/D1400*100-100</f>
        <v>-100</v>
      </c>
    </row>
    <row r="1401" spans="1:8" x14ac:dyDescent="0.2">
      <c r="A1401" s="424"/>
      <c r="B1401" s="425"/>
      <c r="C1401" s="51" t="s">
        <v>709</v>
      </c>
      <c r="D1401" s="116">
        <f t="shared" si="77"/>
        <v>0</v>
      </c>
      <c r="E1401" s="116">
        <v>0</v>
      </c>
      <c r="F1401" s="116">
        <f t="shared" si="77"/>
        <v>0</v>
      </c>
      <c r="G1401" s="116">
        <v>0</v>
      </c>
      <c r="H1401" s="116" t="s">
        <v>93</v>
      </c>
    </row>
    <row r="1402" spans="1:8" ht="15.75" customHeight="1" x14ac:dyDescent="0.2">
      <c r="A1402" s="423" t="s">
        <v>678</v>
      </c>
      <c r="B1402" s="416" t="s">
        <v>843</v>
      </c>
      <c r="C1402" s="11" t="s">
        <v>705</v>
      </c>
      <c r="D1402" s="123">
        <f>D1403+D1404+D1405+D1406</f>
        <v>804</v>
      </c>
      <c r="E1402" s="123">
        <v>100</v>
      </c>
      <c r="F1402" s="123">
        <f>F1403+F1404+F1405+F1406+F1407</f>
        <v>226.4</v>
      </c>
      <c r="G1402" s="123">
        <v>100</v>
      </c>
      <c r="H1402" s="123">
        <f>F1402/D1402*100-100</f>
        <v>-71.840796019900495</v>
      </c>
    </row>
    <row r="1403" spans="1:8" ht="31.5" x14ac:dyDescent="0.2">
      <c r="A1403" s="423"/>
      <c r="B1403" s="416"/>
      <c r="C1403" s="11" t="s">
        <v>706</v>
      </c>
      <c r="D1403" s="123">
        <v>804</v>
      </c>
      <c r="E1403" s="123">
        <v>100</v>
      </c>
      <c r="F1403" s="123">
        <v>226.4</v>
      </c>
      <c r="G1403" s="123">
        <v>100</v>
      </c>
      <c r="H1403" s="123">
        <f>F1403/D1403*100-100</f>
        <v>-71.840796019900495</v>
      </c>
    </row>
    <row r="1404" spans="1:8" x14ac:dyDescent="0.2">
      <c r="A1404" s="423"/>
      <c r="B1404" s="416"/>
      <c r="C1404" s="11" t="s">
        <v>707</v>
      </c>
      <c r="D1404" s="123">
        <v>0</v>
      </c>
      <c r="E1404" s="123">
        <v>0</v>
      </c>
      <c r="F1404" s="123">
        <v>0</v>
      </c>
      <c r="G1404" s="123">
        <v>0</v>
      </c>
      <c r="H1404" s="123" t="s">
        <v>93</v>
      </c>
    </row>
    <row r="1405" spans="1:8" x14ac:dyDescent="0.2">
      <c r="A1405" s="423"/>
      <c r="B1405" s="416"/>
      <c r="C1405" s="11" t="s">
        <v>708</v>
      </c>
      <c r="D1405" s="123">
        <v>0</v>
      </c>
      <c r="E1405" s="123">
        <v>0</v>
      </c>
      <c r="F1405" s="123">
        <v>0</v>
      </c>
      <c r="G1405" s="123">
        <v>0</v>
      </c>
      <c r="H1405" s="123" t="s">
        <v>93</v>
      </c>
    </row>
    <row r="1406" spans="1:8" x14ac:dyDescent="0.2">
      <c r="A1406" s="423"/>
      <c r="B1406" s="416"/>
      <c r="C1406" s="11" t="s">
        <v>709</v>
      </c>
      <c r="D1406" s="123">
        <v>0</v>
      </c>
      <c r="E1406" s="123">
        <v>0</v>
      </c>
      <c r="F1406" s="123">
        <v>0</v>
      </c>
      <c r="G1406" s="123">
        <v>0</v>
      </c>
      <c r="H1406" s="89" t="s">
        <v>93</v>
      </c>
    </row>
    <row r="1407" spans="1:8" x14ac:dyDescent="0.2">
      <c r="A1407" s="423" t="s">
        <v>971</v>
      </c>
      <c r="B1407" s="416" t="s">
        <v>974</v>
      </c>
      <c r="C1407" s="73" t="s">
        <v>705</v>
      </c>
      <c r="D1407" s="123">
        <f>D1408+D1409+D1410+D1411</f>
        <v>550</v>
      </c>
      <c r="E1407" s="123">
        <v>100</v>
      </c>
      <c r="F1407" s="123">
        <f>F1408+F1409+F1410+F1411</f>
        <v>0</v>
      </c>
      <c r="G1407" s="123">
        <v>0</v>
      </c>
      <c r="H1407" s="123">
        <f>F1407/D1407*100-100</f>
        <v>-100</v>
      </c>
    </row>
    <row r="1408" spans="1:8" ht="31.5" x14ac:dyDescent="0.2">
      <c r="A1408" s="423"/>
      <c r="B1408" s="416"/>
      <c r="C1408" s="73" t="s">
        <v>706</v>
      </c>
      <c r="D1408" s="123">
        <v>550</v>
      </c>
      <c r="E1408" s="123">
        <v>100</v>
      </c>
      <c r="F1408" s="123">
        <v>0</v>
      </c>
      <c r="G1408" s="123">
        <v>0</v>
      </c>
      <c r="H1408" s="123">
        <f>F1408/D1408*100-100</f>
        <v>-100</v>
      </c>
    </row>
    <row r="1409" spans="1:8" x14ac:dyDescent="0.2">
      <c r="A1409" s="423"/>
      <c r="B1409" s="416"/>
      <c r="C1409" s="73" t="s">
        <v>707</v>
      </c>
      <c r="D1409" s="123">
        <v>0</v>
      </c>
      <c r="E1409" s="123">
        <v>0</v>
      </c>
      <c r="F1409" s="123">
        <v>0</v>
      </c>
      <c r="G1409" s="123">
        <v>0</v>
      </c>
      <c r="H1409" s="123" t="s">
        <v>93</v>
      </c>
    </row>
    <row r="1410" spans="1:8" x14ac:dyDescent="0.2">
      <c r="A1410" s="423"/>
      <c r="B1410" s="416"/>
      <c r="C1410" s="73" t="s">
        <v>708</v>
      </c>
      <c r="D1410" s="123">
        <v>0</v>
      </c>
      <c r="E1410" s="123">
        <v>0</v>
      </c>
      <c r="F1410" s="123">
        <v>0</v>
      </c>
      <c r="G1410" s="123">
        <v>0</v>
      </c>
      <c r="H1410" s="123" t="s">
        <v>93</v>
      </c>
    </row>
    <row r="1411" spans="1:8" x14ac:dyDescent="0.2">
      <c r="A1411" s="423"/>
      <c r="B1411" s="416"/>
      <c r="C1411" s="73" t="s">
        <v>709</v>
      </c>
      <c r="D1411" s="123">
        <v>0</v>
      </c>
      <c r="E1411" s="123">
        <v>0</v>
      </c>
      <c r="F1411" s="123">
        <v>0</v>
      </c>
      <c r="G1411" s="123">
        <v>0</v>
      </c>
      <c r="H1411" s="89" t="s">
        <v>93</v>
      </c>
    </row>
    <row r="1412" spans="1:8" x14ac:dyDescent="0.2">
      <c r="A1412" s="423" t="s">
        <v>1204</v>
      </c>
      <c r="B1412" s="416" t="s">
        <v>1346</v>
      </c>
      <c r="C1412" s="73" t="s">
        <v>705</v>
      </c>
      <c r="D1412" s="123">
        <f>D1413+D1414+D1415+D1416</f>
        <v>1476</v>
      </c>
      <c r="E1412" s="123">
        <f>E1413+E1414+E1415+E1416</f>
        <v>100</v>
      </c>
      <c r="F1412" s="123">
        <v>0</v>
      </c>
      <c r="G1412" s="123">
        <v>0</v>
      </c>
      <c r="H1412" s="123">
        <f>F1412/D1412*100-100</f>
        <v>-100</v>
      </c>
    </row>
    <row r="1413" spans="1:8" ht="31.5" x14ac:dyDescent="0.2">
      <c r="A1413" s="423"/>
      <c r="B1413" s="416"/>
      <c r="C1413" s="73" t="s">
        <v>706</v>
      </c>
      <c r="D1413" s="123">
        <v>148</v>
      </c>
      <c r="E1413" s="123">
        <f>D1413/D1412*100</f>
        <v>10.027100271002711</v>
      </c>
      <c r="F1413" s="123">
        <v>0</v>
      </c>
      <c r="G1413" s="123">
        <v>0</v>
      </c>
      <c r="H1413" s="123">
        <f>F1413/D1413*100-100</f>
        <v>-100</v>
      </c>
    </row>
    <row r="1414" spans="1:8" x14ac:dyDescent="0.2">
      <c r="A1414" s="423"/>
      <c r="B1414" s="416"/>
      <c r="C1414" s="73" t="s">
        <v>707</v>
      </c>
      <c r="D1414" s="123">
        <v>0</v>
      </c>
      <c r="E1414" s="123">
        <v>0</v>
      </c>
      <c r="F1414" s="123">
        <v>0</v>
      </c>
      <c r="G1414" s="123">
        <v>0</v>
      </c>
      <c r="H1414" s="89" t="s">
        <v>93</v>
      </c>
    </row>
    <row r="1415" spans="1:8" x14ac:dyDescent="0.2">
      <c r="A1415" s="423"/>
      <c r="B1415" s="416"/>
      <c r="C1415" s="73" t="s">
        <v>708</v>
      </c>
      <c r="D1415" s="123">
        <v>1328</v>
      </c>
      <c r="E1415" s="123">
        <f>D1415/D1412*100</f>
        <v>89.972899728997291</v>
      </c>
      <c r="F1415" s="123">
        <v>0</v>
      </c>
      <c r="G1415" s="123">
        <v>0</v>
      </c>
      <c r="H1415" s="123">
        <f>F1415/D1415*100-100</f>
        <v>-100</v>
      </c>
    </row>
    <row r="1416" spans="1:8" x14ac:dyDescent="0.2">
      <c r="A1416" s="423"/>
      <c r="B1416" s="416"/>
      <c r="C1416" s="73" t="s">
        <v>709</v>
      </c>
      <c r="D1416" s="123">
        <v>0</v>
      </c>
      <c r="E1416" s="123">
        <v>0</v>
      </c>
      <c r="F1416" s="123">
        <v>0</v>
      </c>
      <c r="G1416" s="123">
        <v>0</v>
      </c>
      <c r="H1416" s="89" t="s">
        <v>93</v>
      </c>
    </row>
    <row r="1417" spans="1:8" ht="15.75" customHeight="1" x14ac:dyDescent="0.2">
      <c r="A1417" s="424" t="s">
        <v>682</v>
      </c>
      <c r="B1417" s="425" t="s">
        <v>844</v>
      </c>
      <c r="C1417" s="51" t="s">
        <v>705</v>
      </c>
      <c r="D1417" s="116">
        <f>D1418+D1419+D1420+D1421</f>
        <v>23875</v>
      </c>
      <c r="E1417" s="116">
        <f>E1418+E1419+E1420+E1421</f>
        <v>99.999999999999986</v>
      </c>
      <c r="F1417" s="116">
        <f>F1418+F1419+F1420+F1421</f>
        <v>10868.4</v>
      </c>
      <c r="G1417" s="116">
        <f>G1418+G1419+G1420+G1421</f>
        <v>100</v>
      </c>
      <c r="H1417" s="116">
        <f>F1417/D1417*100</f>
        <v>45.522094240837696</v>
      </c>
    </row>
    <row r="1418" spans="1:8" ht="31.5" x14ac:dyDescent="0.2">
      <c r="A1418" s="424"/>
      <c r="B1418" s="425"/>
      <c r="C1418" s="51" t="s">
        <v>706</v>
      </c>
      <c r="D1418" s="116">
        <f>D1423+D1428</f>
        <v>21211</v>
      </c>
      <c r="E1418" s="116">
        <f>D1418/D1417*100</f>
        <v>88.841884816753918</v>
      </c>
      <c r="F1418" s="116">
        <f>F1423+F1428</f>
        <v>9712.6</v>
      </c>
      <c r="G1418" s="60">
        <f>F1418/F1417*100</f>
        <v>89.365499981598035</v>
      </c>
      <c r="H1418" s="116">
        <f>F1418/D1418*100</f>
        <v>45.79039177785112</v>
      </c>
    </row>
    <row r="1419" spans="1:8" x14ac:dyDescent="0.2">
      <c r="A1419" s="424"/>
      <c r="B1419" s="425"/>
      <c r="C1419" s="51" t="s">
        <v>707</v>
      </c>
      <c r="D1419" s="116">
        <f t="shared" ref="D1419:D1421" si="78">D1424+D1429</f>
        <v>0</v>
      </c>
      <c r="E1419" s="116">
        <v>0</v>
      </c>
      <c r="F1419" s="116">
        <f>F1424+F1429</f>
        <v>0</v>
      </c>
      <c r="G1419" s="116">
        <v>0</v>
      </c>
      <c r="H1419" s="116" t="s">
        <v>93</v>
      </c>
    </row>
    <row r="1420" spans="1:8" x14ac:dyDescent="0.2">
      <c r="A1420" s="424"/>
      <c r="B1420" s="425"/>
      <c r="C1420" s="51" t="s">
        <v>708</v>
      </c>
      <c r="D1420" s="116">
        <f t="shared" si="78"/>
        <v>0</v>
      </c>
      <c r="E1420" s="116">
        <v>0</v>
      </c>
      <c r="F1420" s="116">
        <f>F1425+F1430</f>
        <v>0</v>
      </c>
      <c r="G1420" s="116">
        <v>0</v>
      </c>
      <c r="H1420" s="116" t="s">
        <v>93</v>
      </c>
    </row>
    <row r="1421" spans="1:8" x14ac:dyDescent="0.2">
      <c r="A1421" s="424"/>
      <c r="B1421" s="425"/>
      <c r="C1421" s="51" t="s">
        <v>709</v>
      </c>
      <c r="D1421" s="116">
        <f t="shared" si="78"/>
        <v>2664</v>
      </c>
      <c r="E1421" s="116">
        <f>D1421/D1417*100</f>
        <v>11.158115183246073</v>
      </c>
      <c r="F1421" s="116">
        <f>F1426+F1431</f>
        <v>1155.8</v>
      </c>
      <c r="G1421" s="116">
        <f>F1421/F1417*100</f>
        <v>10.634500018401972</v>
      </c>
      <c r="H1421" s="116">
        <f>F1421/D1421*100</f>
        <v>43.385885885885884</v>
      </c>
    </row>
    <row r="1422" spans="1:8" ht="15.75" customHeight="1" x14ac:dyDescent="0.2">
      <c r="A1422" s="423" t="s">
        <v>685</v>
      </c>
      <c r="B1422" s="407" t="s">
        <v>845</v>
      </c>
      <c r="C1422" s="11" t="s">
        <v>705</v>
      </c>
      <c r="D1422" s="123">
        <f>D1423+D1424+D1425+D1426</f>
        <v>12921</v>
      </c>
      <c r="E1422" s="123">
        <v>100</v>
      </c>
      <c r="F1422" s="123">
        <f>F1423+F1424+F1425+F1426</f>
        <v>6459.5</v>
      </c>
      <c r="G1422" s="123">
        <v>100</v>
      </c>
      <c r="H1422" s="123">
        <f>F1422/D1422*100-100</f>
        <v>-50.007739339060443</v>
      </c>
    </row>
    <row r="1423" spans="1:8" ht="31.5" x14ac:dyDescent="0.2">
      <c r="A1423" s="423"/>
      <c r="B1423" s="407"/>
      <c r="C1423" s="11" t="s">
        <v>706</v>
      </c>
      <c r="D1423" s="45">
        <v>12921</v>
      </c>
      <c r="E1423" s="45">
        <v>100</v>
      </c>
      <c r="F1423" s="45">
        <v>6459.5</v>
      </c>
      <c r="G1423" s="45">
        <v>100</v>
      </c>
      <c r="H1423" s="123">
        <f t="shared" ref="H1423:H1431" si="79">F1423/D1423*100-100</f>
        <v>-50.007739339060443</v>
      </c>
    </row>
    <row r="1424" spans="1:8" x14ac:dyDescent="0.2">
      <c r="A1424" s="423"/>
      <c r="B1424" s="407"/>
      <c r="C1424" s="11" t="s">
        <v>707</v>
      </c>
      <c r="D1424" s="123">
        <v>0</v>
      </c>
      <c r="E1424" s="123">
        <v>0</v>
      </c>
      <c r="F1424" s="123">
        <v>0</v>
      </c>
      <c r="G1424" s="123">
        <v>0</v>
      </c>
      <c r="H1424" s="123" t="s">
        <v>93</v>
      </c>
    </row>
    <row r="1425" spans="1:9" x14ac:dyDescent="0.2">
      <c r="A1425" s="423"/>
      <c r="B1425" s="407"/>
      <c r="C1425" s="11" t="s">
        <v>708</v>
      </c>
      <c r="D1425" s="123">
        <v>0</v>
      </c>
      <c r="E1425" s="123">
        <v>0</v>
      </c>
      <c r="F1425" s="123">
        <v>0</v>
      </c>
      <c r="G1425" s="123">
        <v>0</v>
      </c>
      <c r="H1425" s="123" t="s">
        <v>93</v>
      </c>
    </row>
    <row r="1426" spans="1:9" x14ac:dyDescent="0.2">
      <c r="A1426" s="423"/>
      <c r="B1426" s="407"/>
      <c r="C1426" s="11" t="s">
        <v>709</v>
      </c>
      <c r="D1426" s="123">
        <v>0</v>
      </c>
      <c r="E1426" s="123">
        <v>0</v>
      </c>
      <c r="F1426" s="123">
        <v>0</v>
      </c>
      <c r="G1426" s="123">
        <v>0</v>
      </c>
      <c r="H1426" s="123" t="s">
        <v>93</v>
      </c>
    </row>
    <row r="1427" spans="1:9" ht="15.75" customHeight="1" x14ac:dyDescent="0.2">
      <c r="A1427" s="423" t="s">
        <v>688</v>
      </c>
      <c r="B1427" s="407" t="s">
        <v>153</v>
      </c>
      <c r="C1427" s="11" t="s">
        <v>705</v>
      </c>
      <c r="D1427" s="123">
        <f>D1428+D1429+D1430+D1431</f>
        <v>10954</v>
      </c>
      <c r="E1427" s="123">
        <v>100</v>
      </c>
      <c r="F1427" s="123">
        <f>F1428+F1429+F1430+F1431</f>
        <v>4408.8999999999996</v>
      </c>
      <c r="G1427" s="123">
        <v>100</v>
      </c>
      <c r="H1427" s="123">
        <f t="shared" si="79"/>
        <v>-59.750775972247581</v>
      </c>
    </row>
    <row r="1428" spans="1:9" ht="31.5" x14ac:dyDescent="0.2">
      <c r="A1428" s="423"/>
      <c r="B1428" s="407"/>
      <c r="C1428" s="11" t="s">
        <v>706</v>
      </c>
      <c r="D1428" s="123">
        <v>8290</v>
      </c>
      <c r="E1428" s="123">
        <f>D1428/D1427*100</f>
        <v>75.680116852291405</v>
      </c>
      <c r="F1428" s="123">
        <v>3253.1</v>
      </c>
      <c r="G1428" s="123">
        <v>66.709880944664121</v>
      </c>
      <c r="H1428" s="123">
        <f t="shared" si="79"/>
        <v>-60.758745476477685</v>
      </c>
    </row>
    <row r="1429" spans="1:9" x14ac:dyDescent="0.2">
      <c r="A1429" s="423"/>
      <c r="B1429" s="407"/>
      <c r="C1429" s="11" t="s">
        <v>707</v>
      </c>
      <c r="D1429" s="123">
        <v>0</v>
      </c>
      <c r="E1429" s="123">
        <v>0</v>
      </c>
      <c r="F1429" s="123">
        <v>0</v>
      </c>
      <c r="G1429" s="123">
        <v>0</v>
      </c>
      <c r="H1429" s="123" t="s">
        <v>93</v>
      </c>
    </row>
    <row r="1430" spans="1:9" x14ac:dyDescent="0.2">
      <c r="A1430" s="423"/>
      <c r="B1430" s="407"/>
      <c r="C1430" s="11" t="s">
        <v>708</v>
      </c>
      <c r="D1430" s="123">
        <v>0</v>
      </c>
      <c r="E1430" s="123">
        <v>0</v>
      </c>
      <c r="F1430" s="123">
        <v>0</v>
      </c>
      <c r="G1430" s="123">
        <v>0</v>
      </c>
      <c r="H1430" s="123" t="s">
        <v>93</v>
      </c>
    </row>
    <row r="1431" spans="1:9" x14ac:dyDescent="0.2">
      <c r="A1431" s="423"/>
      <c r="B1431" s="407"/>
      <c r="C1431" s="11" t="s">
        <v>709</v>
      </c>
      <c r="D1431" s="123">
        <v>2664</v>
      </c>
      <c r="E1431" s="123">
        <f>D1431/D1427*100</f>
        <v>24.319883147708598</v>
      </c>
      <c r="F1431" s="123">
        <v>1155.8</v>
      </c>
      <c r="G1431" s="123">
        <v>33.290119055335879</v>
      </c>
      <c r="H1431" s="123">
        <f t="shared" si="79"/>
        <v>-56.614114114114116</v>
      </c>
    </row>
    <row r="1432" spans="1:9" x14ac:dyDescent="0.2">
      <c r="A1432" s="417" t="s">
        <v>689</v>
      </c>
      <c r="B1432" s="418" t="s">
        <v>690</v>
      </c>
      <c r="C1432" s="314" t="s">
        <v>827</v>
      </c>
      <c r="D1432" s="313">
        <f>D1433+D1434+D1435+D1436</f>
        <v>102570</v>
      </c>
      <c r="E1432" s="313">
        <f>E1433+E1434+E1435+E1436</f>
        <v>100</v>
      </c>
      <c r="F1432" s="313">
        <f>F1433+F1434+F1435+F1436</f>
        <v>1977.16</v>
      </c>
      <c r="G1432" s="313">
        <f>G1433+G1434+G1435+G1436</f>
        <v>0</v>
      </c>
      <c r="H1432" s="313">
        <f>F1432/D1432*100-100</f>
        <v>-98.072379838159307</v>
      </c>
    </row>
    <row r="1433" spans="1:9" ht="31.5" x14ac:dyDescent="0.2">
      <c r="A1433" s="417"/>
      <c r="B1433" s="418"/>
      <c r="C1433" s="314" t="s">
        <v>706</v>
      </c>
      <c r="D1433" s="313">
        <v>0</v>
      </c>
      <c r="E1433" s="313">
        <f>D1433/D1432*100</f>
        <v>0</v>
      </c>
      <c r="F1433" s="313">
        <f>F1438+F1443+F1453+F1458+F1463</f>
        <v>0</v>
      </c>
      <c r="G1433" s="313">
        <v>0</v>
      </c>
      <c r="H1433" s="313" t="s">
        <v>93</v>
      </c>
    </row>
    <row r="1434" spans="1:9" x14ac:dyDescent="0.2">
      <c r="A1434" s="417"/>
      <c r="B1434" s="418"/>
      <c r="C1434" s="314" t="s">
        <v>707</v>
      </c>
      <c r="D1434" s="313">
        <v>0</v>
      </c>
      <c r="E1434" s="313">
        <f>D1434/D1432*100</f>
        <v>0</v>
      </c>
      <c r="F1434" s="313">
        <f t="shared" ref="F1434:F1436" si="80">F1439+F1444+F1454+F1459+F1464</f>
        <v>533.25</v>
      </c>
      <c r="G1434" s="313">
        <v>0</v>
      </c>
      <c r="H1434" s="313" t="s">
        <v>93</v>
      </c>
    </row>
    <row r="1435" spans="1:9" x14ac:dyDescent="0.2">
      <c r="A1435" s="417"/>
      <c r="B1435" s="418"/>
      <c r="C1435" s="314" t="s">
        <v>708</v>
      </c>
      <c r="D1435" s="313">
        <v>0</v>
      </c>
      <c r="E1435" s="313">
        <f>D1435/D1432*100</f>
        <v>0</v>
      </c>
      <c r="F1435" s="313">
        <f t="shared" si="80"/>
        <v>141.75</v>
      </c>
      <c r="G1435" s="313">
        <v>0</v>
      </c>
      <c r="H1435" s="313" t="s">
        <v>93</v>
      </c>
    </row>
    <row r="1436" spans="1:9" x14ac:dyDescent="0.2">
      <c r="A1436" s="417"/>
      <c r="B1436" s="418"/>
      <c r="C1436" s="314" t="s">
        <v>709</v>
      </c>
      <c r="D1436" s="313">
        <v>102570</v>
      </c>
      <c r="E1436" s="313">
        <f>D1436/D1432*100</f>
        <v>100</v>
      </c>
      <c r="F1436" s="313">
        <f t="shared" si="80"/>
        <v>1302.1600000000001</v>
      </c>
      <c r="G1436" s="313">
        <v>0</v>
      </c>
      <c r="H1436" s="313">
        <f>F1436/D1436*100-100</f>
        <v>-98.730466998147605</v>
      </c>
      <c r="I1436" s="14"/>
    </row>
    <row r="1437" spans="1:9" s="18" customFormat="1" ht="24.75" customHeight="1" x14ac:dyDescent="0.2">
      <c r="A1437" s="396" t="s">
        <v>691</v>
      </c>
      <c r="B1437" s="419" t="s">
        <v>692</v>
      </c>
      <c r="C1437" s="33" t="s">
        <v>705</v>
      </c>
      <c r="D1437" s="118">
        <f>D1438+D1439+D1440+D1441</f>
        <v>0</v>
      </c>
      <c r="E1437" s="118">
        <v>0</v>
      </c>
      <c r="F1437" s="118">
        <f>F1438+F1439+F1440+F1441</f>
        <v>533.25</v>
      </c>
      <c r="G1437" s="118">
        <f>G1438+G1439+G1440+G1441</f>
        <v>100</v>
      </c>
      <c r="H1437" s="118" t="s">
        <v>93</v>
      </c>
    </row>
    <row r="1438" spans="1:9" s="18" customFormat="1" ht="36.75" customHeight="1" x14ac:dyDescent="0.2">
      <c r="A1438" s="397"/>
      <c r="B1438" s="420"/>
      <c r="C1438" s="33" t="s">
        <v>706</v>
      </c>
      <c r="D1438" s="35">
        <v>0</v>
      </c>
      <c r="E1438" s="35">
        <v>0</v>
      </c>
      <c r="F1438" s="35">
        <v>0</v>
      </c>
      <c r="G1438" s="35">
        <v>0</v>
      </c>
      <c r="H1438" s="118" t="s">
        <v>93</v>
      </c>
    </row>
    <row r="1439" spans="1:9" s="18" customFormat="1" x14ac:dyDescent="0.2">
      <c r="A1439" s="397"/>
      <c r="B1439" s="420"/>
      <c r="C1439" s="33" t="s">
        <v>707</v>
      </c>
      <c r="D1439" s="35">
        <v>0</v>
      </c>
      <c r="E1439" s="118">
        <v>0</v>
      </c>
      <c r="F1439" s="35">
        <v>533.25</v>
      </c>
      <c r="G1439" s="35">
        <f>F1439/$F$1437*100</f>
        <v>100</v>
      </c>
      <c r="H1439" s="118" t="s">
        <v>93</v>
      </c>
    </row>
    <row r="1440" spans="1:9" s="18" customFormat="1" x14ac:dyDescent="0.2">
      <c r="A1440" s="397"/>
      <c r="B1440" s="420"/>
      <c r="C1440" s="33" t="s">
        <v>708</v>
      </c>
      <c r="D1440" s="35">
        <v>0</v>
      </c>
      <c r="E1440" s="118">
        <v>0</v>
      </c>
      <c r="F1440" s="118">
        <v>0</v>
      </c>
      <c r="G1440" s="35">
        <f>F1440/$F$1437*100</f>
        <v>0</v>
      </c>
      <c r="H1440" s="118" t="s">
        <v>93</v>
      </c>
    </row>
    <row r="1441" spans="1:8" s="18" customFormat="1" ht="20.25" customHeight="1" x14ac:dyDescent="0.2">
      <c r="A1441" s="398"/>
      <c r="B1441" s="421"/>
      <c r="C1441" s="33" t="s">
        <v>709</v>
      </c>
      <c r="D1441" s="118">
        <v>0</v>
      </c>
      <c r="E1441" s="118">
        <v>0</v>
      </c>
      <c r="F1441" s="118">
        <v>0</v>
      </c>
      <c r="G1441" s="35">
        <f>F1441/$F$1437*100</f>
        <v>0</v>
      </c>
      <c r="H1441" s="118" t="s">
        <v>93</v>
      </c>
    </row>
    <row r="1442" spans="1:8" s="18" customFormat="1" x14ac:dyDescent="0.2">
      <c r="A1442" s="406" t="s">
        <v>691</v>
      </c>
      <c r="B1442" s="422" t="s">
        <v>694</v>
      </c>
      <c r="C1442" s="33" t="s">
        <v>705</v>
      </c>
      <c r="D1442" s="118">
        <f>D1443+D1444+D1445+D1446</f>
        <v>5907</v>
      </c>
      <c r="E1442" s="118">
        <f>E1443+E1444+E1445+E1446</f>
        <v>100</v>
      </c>
      <c r="F1442" s="118">
        <f>F1443+F1444+F1445+F1446</f>
        <v>1443.91</v>
      </c>
      <c r="G1442" s="118">
        <f>G1443+G1444+G1445+G1446</f>
        <v>100</v>
      </c>
      <c r="H1442" s="118">
        <f t="shared" ref="H1442" si="81">(F1442/D1442*100)-100</f>
        <v>-75.555950567123745</v>
      </c>
    </row>
    <row r="1443" spans="1:8" s="18" customFormat="1" ht="31.5" x14ac:dyDescent="0.2">
      <c r="A1443" s="406"/>
      <c r="B1443" s="422"/>
      <c r="C1443" s="33" t="s">
        <v>706</v>
      </c>
      <c r="D1443" s="118">
        <v>0</v>
      </c>
      <c r="E1443" s="35">
        <f>D1443/D1442*100</f>
        <v>0</v>
      </c>
      <c r="F1443" s="118">
        <v>0</v>
      </c>
      <c r="G1443" s="35">
        <v>0</v>
      </c>
      <c r="H1443" s="118" t="s">
        <v>93</v>
      </c>
    </row>
    <row r="1444" spans="1:8" s="18" customFormat="1" x14ac:dyDescent="0.2">
      <c r="A1444" s="406"/>
      <c r="B1444" s="422"/>
      <c r="C1444" s="33" t="s">
        <v>707</v>
      </c>
      <c r="D1444" s="118">
        <v>0</v>
      </c>
      <c r="E1444" s="118">
        <f>D1444/D1442*100</f>
        <v>0</v>
      </c>
      <c r="F1444" s="118">
        <v>0</v>
      </c>
      <c r="G1444" s="118">
        <v>0</v>
      </c>
      <c r="H1444" s="118" t="s">
        <v>93</v>
      </c>
    </row>
    <row r="1445" spans="1:8" s="18" customFormat="1" x14ac:dyDescent="0.2">
      <c r="A1445" s="406"/>
      <c r="B1445" s="422"/>
      <c r="C1445" s="33" t="s">
        <v>708</v>
      </c>
      <c r="D1445" s="118">
        <v>0</v>
      </c>
      <c r="E1445" s="118">
        <f>D1445/D1442*100</f>
        <v>0</v>
      </c>
      <c r="F1445" s="118">
        <v>141.75</v>
      </c>
      <c r="G1445" s="118">
        <f>F1445/F1442*100</f>
        <v>9.8170938631909195</v>
      </c>
      <c r="H1445" s="118" t="s">
        <v>93</v>
      </c>
    </row>
    <row r="1446" spans="1:8" s="18" customFormat="1" x14ac:dyDescent="0.2">
      <c r="A1446" s="406"/>
      <c r="B1446" s="422"/>
      <c r="C1446" s="33" t="s">
        <v>709</v>
      </c>
      <c r="D1446" s="118">
        <v>5907</v>
      </c>
      <c r="E1446" s="118">
        <f>D1446/D1442*100</f>
        <v>100</v>
      </c>
      <c r="F1446" s="118">
        <v>1302.1600000000001</v>
      </c>
      <c r="G1446" s="118">
        <f>F1446/F1442*100</f>
        <v>90.182906136809081</v>
      </c>
      <c r="H1446" s="118">
        <f t="shared" ref="H1446:H1452" si="82">(F1446/D1446*100)-100</f>
        <v>-77.955645843913999</v>
      </c>
    </row>
    <row r="1447" spans="1:8" s="18" customFormat="1" hidden="1" x14ac:dyDescent="0.2">
      <c r="A1447" s="406" t="s">
        <v>695</v>
      </c>
      <c r="B1447" s="422" t="s">
        <v>696</v>
      </c>
      <c r="C1447" s="33" t="s">
        <v>705</v>
      </c>
      <c r="D1447" s="118">
        <f>D1448+D1449+D1450+D1451</f>
        <v>0</v>
      </c>
      <c r="E1447" s="118">
        <f>E1448+E1449+E1450+E1451</f>
        <v>0</v>
      </c>
      <c r="F1447" s="118">
        <f>F1448+F1449+F1450+F1451</f>
        <v>0</v>
      </c>
      <c r="G1447" s="118">
        <v>0</v>
      </c>
      <c r="H1447" s="118" t="s">
        <v>93</v>
      </c>
    </row>
    <row r="1448" spans="1:8" s="18" customFormat="1" ht="31.5" hidden="1" x14ac:dyDescent="0.2">
      <c r="A1448" s="406"/>
      <c r="B1448" s="422"/>
      <c r="C1448" s="33" t="s">
        <v>706</v>
      </c>
      <c r="D1448" s="118">
        <v>0</v>
      </c>
      <c r="E1448" s="118">
        <v>0</v>
      </c>
      <c r="F1448" s="118">
        <v>0</v>
      </c>
      <c r="G1448" s="118">
        <v>0</v>
      </c>
      <c r="H1448" s="118" t="s">
        <v>93</v>
      </c>
    </row>
    <row r="1449" spans="1:8" s="18" customFormat="1" hidden="1" x14ac:dyDescent="0.2">
      <c r="A1449" s="406"/>
      <c r="B1449" s="422"/>
      <c r="C1449" s="33" t="s">
        <v>707</v>
      </c>
      <c r="D1449" s="118">
        <v>0</v>
      </c>
      <c r="E1449" s="118">
        <v>0</v>
      </c>
      <c r="F1449" s="118">
        <v>0</v>
      </c>
      <c r="G1449" s="118">
        <v>0</v>
      </c>
      <c r="H1449" s="118" t="e">
        <f t="shared" si="82"/>
        <v>#DIV/0!</v>
      </c>
    </row>
    <row r="1450" spans="1:8" s="18" customFormat="1" hidden="1" x14ac:dyDescent="0.2">
      <c r="A1450" s="406"/>
      <c r="B1450" s="422"/>
      <c r="C1450" s="33" t="s">
        <v>708</v>
      </c>
      <c r="D1450" s="118">
        <v>0</v>
      </c>
      <c r="E1450" s="118">
        <v>0</v>
      </c>
      <c r="F1450" s="118">
        <v>0</v>
      </c>
      <c r="G1450" s="118">
        <v>0</v>
      </c>
      <c r="H1450" s="118" t="e">
        <f t="shared" si="82"/>
        <v>#DIV/0!</v>
      </c>
    </row>
    <row r="1451" spans="1:8" s="18" customFormat="1" hidden="1" x14ac:dyDescent="0.2">
      <c r="A1451" s="406"/>
      <c r="B1451" s="422"/>
      <c r="C1451" s="33" t="s">
        <v>709</v>
      </c>
      <c r="D1451" s="118">
        <v>0</v>
      </c>
      <c r="E1451" s="118">
        <v>0</v>
      </c>
      <c r="F1451" s="118">
        <v>0</v>
      </c>
      <c r="G1451" s="118">
        <v>0</v>
      </c>
      <c r="H1451" s="118" t="e">
        <f t="shared" si="82"/>
        <v>#DIV/0!</v>
      </c>
    </row>
    <row r="1452" spans="1:8" s="18" customFormat="1" x14ac:dyDescent="0.2">
      <c r="A1452" s="406" t="s">
        <v>693</v>
      </c>
      <c r="B1452" s="422" t="s">
        <v>1312</v>
      </c>
      <c r="C1452" s="74" t="s">
        <v>705</v>
      </c>
      <c r="D1452" s="118">
        <f>D1453+D1454+D1455+D1456</f>
        <v>2400</v>
      </c>
      <c r="E1452" s="118">
        <f>E1453+E1454+E1455+E1456</f>
        <v>100</v>
      </c>
      <c r="F1452" s="118">
        <f>F1453+F1454+F1455+F1456</f>
        <v>0</v>
      </c>
      <c r="G1452" s="118">
        <f>G1453+G1454+G1455+G1456</f>
        <v>0</v>
      </c>
      <c r="H1452" s="118">
        <f t="shared" si="82"/>
        <v>-100</v>
      </c>
    </row>
    <row r="1453" spans="1:8" s="18" customFormat="1" ht="31.5" x14ac:dyDescent="0.2">
      <c r="A1453" s="406"/>
      <c r="B1453" s="422"/>
      <c r="C1453" s="74" t="s">
        <v>706</v>
      </c>
      <c r="D1453" s="118">
        <v>0</v>
      </c>
      <c r="E1453" s="35">
        <f>D1453/D1452*100</f>
        <v>0</v>
      </c>
      <c r="F1453" s="118">
        <v>0</v>
      </c>
      <c r="G1453" s="35">
        <v>0</v>
      </c>
      <c r="H1453" s="118" t="s">
        <v>93</v>
      </c>
    </row>
    <row r="1454" spans="1:8" s="18" customFormat="1" x14ac:dyDescent="0.2">
      <c r="A1454" s="406"/>
      <c r="B1454" s="422"/>
      <c r="C1454" s="74" t="s">
        <v>707</v>
      </c>
      <c r="D1454" s="118">
        <v>0</v>
      </c>
      <c r="E1454" s="118">
        <f>D1454/D1452*100</f>
        <v>0</v>
      </c>
      <c r="F1454" s="118">
        <v>0</v>
      </c>
      <c r="G1454" s="118">
        <v>0</v>
      </c>
      <c r="H1454" s="118" t="s">
        <v>93</v>
      </c>
    </row>
    <row r="1455" spans="1:8" s="18" customFormat="1" x14ac:dyDescent="0.2">
      <c r="A1455" s="406"/>
      <c r="B1455" s="422"/>
      <c r="C1455" s="74" t="s">
        <v>708</v>
      </c>
      <c r="D1455" s="118">
        <v>0</v>
      </c>
      <c r="E1455" s="118">
        <f>D1455/D1452*100</f>
        <v>0</v>
      </c>
      <c r="F1455" s="118">
        <v>0</v>
      </c>
      <c r="G1455" s="118">
        <v>0</v>
      </c>
      <c r="H1455" s="118" t="s">
        <v>93</v>
      </c>
    </row>
    <row r="1456" spans="1:8" s="18" customFormat="1" x14ac:dyDescent="0.2">
      <c r="A1456" s="406"/>
      <c r="B1456" s="422"/>
      <c r="C1456" s="74" t="s">
        <v>709</v>
      </c>
      <c r="D1456" s="118">
        <v>2400</v>
      </c>
      <c r="E1456" s="118">
        <f>D1456/D1452*100</f>
        <v>100</v>
      </c>
      <c r="F1456" s="118">
        <v>0</v>
      </c>
      <c r="G1456" s="118">
        <v>0</v>
      </c>
      <c r="H1456" s="118">
        <f t="shared" ref="H1456:H1457" si="83">(F1456/D1456*100)-100</f>
        <v>-100</v>
      </c>
    </row>
    <row r="1457" spans="1:8" s="18" customFormat="1" x14ac:dyDescent="0.2">
      <c r="A1457" s="406" t="s">
        <v>695</v>
      </c>
      <c r="B1457" s="422" t="s">
        <v>696</v>
      </c>
      <c r="C1457" s="74" t="s">
        <v>705</v>
      </c>
      <c r="D1457" s="118">
        <f>D1458+D1459+D1460+D1461</f>
        <v>27143</v>
      </c>
      <c r="E1457" s="118">
        <f>E1458+E1459+E1460+E1461</f>
        <v>100</v>
      </c>
      <c r="F1457" s="118">
        <f>F1458+F1459+F1460+F1461</f>
        <v>0</v>
      </c>
      <c r="G1457" s="118">
        <f>G1458+G1459+G1460+G1461</f>
        <v>0</v>
      </c>
      <c r="H1457" s="118">
        <f t="shared" si="83"/>
        <v>-100</v>
      </c>
    </row>
    <row r="1458" spans="1:8" s="18" customFormat="1" ht="31.5" x14ac:dyDescent="0.2">
      <c r="A1458" s="406"/>
      <c r="B1458" s="422"/>
      <c r="C1458" s="74" t="s">
        <v>706</v>
      </c>
      <c r="D1458" s="118">
        <v>0</v>
      </c>
      <c r="E1458" s="35">
        <f>D1458/D1457*100</f>
        <v>0</v>
      </c>
      <c r="F1458" s="118">
        <v>0</v>
      </c>
      <c r="G1458" s="35">
        <v>0</v>
      </c>
      <c r="H1458" s="118" t="s">
        <v>93</v>
      </c>
    </row>
    <row r="1459" spans="1:8" s="18" customFormat="1" x14ac:dyDescent="0.2">
      <c r="A1459" s="406"/>
      <c r="B1459" s="422"/>
      <c r="C1459" s="74" t="s">
        <v>707</v>
      </c>
      <c r="D1459" s="118">
        <v>0</v>
      </c>
      <c r="E1459" s="118">
        <f>D1459/D1457*100</f>
        <v>0</v>
      </c>
      <c r="F1459" s="118">
        <v>0</v>
      </c>
      <c r="G1459" s="118">
        <v>0</v>
      </c>
      <c r="H1459" s="118" t="s">
        <v>93</v>
      </c>
    </row>
    <row r="1460" spans="1:8" s="18" customFormat="1" x14ac:dyDescent="0.2">
      <c r="A1460" s="406"/>
      <c r="B1460" s="422"/>
      <c r="C1460" s="74" t="s">
        <v>708</v>
      </c>
      <c r="D1460" s="118">
        <v>0</v>
      </c>
      <c r="E1460" s="118">
        <f>D1460/D1457*100</f>
        <v>0</v>
      </c>
      <c r="F1460" s="118">
        <v>0</v>
      </c>
      <c r="G1460" s="118">
        <v>0</v>
      </c>
      <c r="H1460" s="118" t="s">
        <v>93</v>
      </c>
    </row>
    <row r="1461" spans="1:8" s="18" customFormat="1" x14ac:dyDescent="0.2">
      <c r="A1461" s="406"/>
      <c r="B1461" s="422"/>
      <c r="C1461" s="74" t="s">
        <v>709</v>
      </c>
      <c r="D1461" s="118">
        <v>27143</v>
      </c>
      <c r="E1461" s="118">
        <f>D1461/D1457*100</f>
        <v>100</v>
      </c>
      <c r="F1461" s="118">
        <v>0</v>
      </c>
      <c r="G1461" s="118">
        <v>0</v>
      </c>
      <c r="H1461" s="118">
        <f t="shared" ref="H1461:H1462" si="84">(F1461/D1461*100)-100</f>
        <v>-100</v>
      </c>
    </row>
    <row r="1462" spans="1:8" s="18" customFormat="1" x14ac:dyDescent="0.2">
      <c r="A1462" s="406" t="s">
        <v>965</v>
      </c>
      <c r="B1462" s="422" t="s">
        <v>969</v>
      </c>
      <c r="C1462" s="74" t="s">
        <v>705</v>
      </c>
      <c r="D1462" s="118">
        <f>D1463+D1464+D1465+D1466</f>
        <v>67120</v>
      </c>
      <c r="E1462" s="118">
        <f>E1463+E1464+E1465+E1466</f>
        <v>100</v>
      </c>
      <c r="F1462" s="118">
        <f>F1463+F1464+F1465+F1466</f>
        <v>0</v>
      </c>
      <c r="G1462" s="118">
        <f>G1463+G1464+G1465+G1466</f>
        <v>0</v>
      </c>
      <c r="H1462" s="118">
        <f t="shared" si="84"/>
        <v>-100</v>
      </c>
    </row>
    <row r="1463" spans="1:8" s="18" customFormat="1" ht="31.5" x14ac:dyDescent="0.2">
      <c r="A1463" s="406"/>
      <c r="B1463" s="422"/>
      <c r="C1463" s="74" t="s">
        <v>706</v>
      </c>
      <c r="D1463" s="118">
        <v>0</v>
      </c>
      <c r="E1463" s="35">
        <f>D1463/D1462*100</f>
        <v>0</v>
      </c>
      <c r="F1463" s="118">
        <v>0</v>
      </c>
      <c r="G1463" s="35">
        <v>0</v>
      </c>
      <c r="H1463" s="118" t="s">
        <v>93</v>
      </c>
    </row>
    <row r="1464" spans="1:8" s="18" customFormat="1" x14ac:dyDescent="0.2">
      <c r="A1464" s="406"/>
      <c r="B1464" s="422"/>
      <c r="C1464" s="74" t="s">
        <v>707</v>
      </c>
      <c r="D1464" s="118">
        <v>0</v>
      </c>
      <c r="E1464" s="118">
        <f>D1464/D1462*100</f>
        <v>0</v>
      </c>
      <c r="F1464" s="118">
        <v>0</v>
      </c>
      <c r="G1464" s="118">
        <v>0</v>
      </c>
      <c r="H1464" s="118" t="s">
        <v>93</v>
      </c>
    </row>
    <row r="1465" spans="1:8" s="18" customFormat="1" x14ac:dyDescent="0.2">
      <c r="A1465" s="406"/>
      <c r="B1465" s="422"/>
      <c r="C1465" s="74" t="s">
        <v>708</v>
      </c>
      <c r="D1465" s="118">
        <v>0</v>
      </c>
      <c r="E1465" s="118">
        <f>D1465/D1462*100</f>
        <v>0</v>
      </c>
      <c r="F1465" s="118">
        <v>0</v>
      </c>
      <c r="G1465" s="118">
        <v>0</v>
      </c>
      <c r="H1465" s="118" t="s">
        <v>93</v>
      </c>
    </row>
    <row r="1466" spans="1:8" s="18" customFormat="1" x14ac:dyDescent="0.2">
      <c r="A1466" s="406"/>
      <c r="B1466" s="422"/>
      <c r="C1466" s="74" t="s">
        <v>709</v>
      </c>
      <c r="D1466" s="118">
        <v>67120</v>
      </c>
      <c r="E1466" s="118">
        <f>D1466/D1462*100</f>
        <v>100</v>
      </c>
      <c r="F1466" s="118">
        <v>0</v>
      </c>
      <c r="G1466" s="118">
        <v>0</v>
      </c>
      <c r="H1466" s="118">
        <f t="shared" ref="H1466" si="85">(F1466/D1466*100)-100</f>
        <v>-100</v>
      </c>
    </row>
    <row r="1467" spans="1:8" s="17" customFormat="1" x14ac:dyDescent="0.2">
      <c r="A1467" s="509" t="s">
        <v>1328</v>
      </c>
      <c r="B1467" s="506" t="s">
        <v>1329</v>
      </c>
      <c r="C1467" s="156" t="s">
        <v>705</v>
      </c>
      <c r="D1467" s="162">
        <f>D1468+D1469+D1470+D1471</f>
        <v>66880.89</v>
      </c>
      <c r="E1467" s="162">
        <f>E1468+E1469+E1470+E1471</f>
        <v>100</v>
      </c>
      <c r="F1467" s="162">
        <v>0</v>
      </c>
      <c r="G1467" s="162">
        <v>0</v>
      </c>
      <c r="H1467" s="162">
        <f>F1467/D1467*100-100</f>
        <v>-100</v>
      </c>
    </row>
    <row r="1468" spans="1:8" s="17" customFormat="1" ht="31.5" x14ac:dyDescent="0.2">
      <c r="A1468" s="510"/>
      <c r="B1468" s="507"/>
      <c r="C1468" s="156" t="s">
        <v>706</v>
      </c>
      <c r="D1468" s="162">
        <f>D1473</f>
        <v>12063</v>
      </c>
      <c r="E1468" s="162">
        <f>D1468/D1467*100</f>
        <v>18.036542276874606</v>
      </c>
      <c r="F1468" s="162">
        <v>0</v>
      </c>
      <c r="G1468" s="162">
        <v>0</v>
      </c>
      <c r="H1468" s="162">
        <f t="shared" ref="H1468:H1471" si="86">F1468/D1468*100-100</f>
        <v>-100</v>
      </c>
    </row>
    <row r="1469" spans="1:8" s="17" customFormat="1" x14ac:dyDescent="0.2">
      <c r="A1469" s="510"/>
      <c r="B1469" s="507"/>
      <c r="C1469" s="156" t="s">
        <v>707</v>
      </c>
      <c r="D1469" s="162">
        <f t="shared" ref="D1469:D1471" si="87">D1474</f>
        <v>20295</v>
      </c>
      <c r="E1469" s="162">
        <f>D1469/D1467*100</f>
        <v>30.344990923416244</v>
      </c>
      <c r="F1469" s="162">
        <v>0</v>
      </c>
      <c r="G1469" s="162">
        <v>0</v>
      </c>
      <c r="H1469" s="162">
        <f t="shared" si="86"/>
        <v>-100</v>
      </c>
    </row>
    <row r="1470" spans="1:8" s="17" customFormat="1" x14ac:dyDescent="0.2">
      <c r="A1470" s="510"/>
      <c r="B1470" s="507"/>
      <c r="C1470" s="156" t="s">
        <v>708</v>
      </c>
      <c r="D1470" s="162">
        <f t="shared" si="87"/>
        <v>5396</v>
      </c>
      <c r="E1470" s="162">
        <f>D1470/D1467*100</f>
        <v>8.0680744529565924</v>
      </c>
      <c r="F1470" s="162">
        <v>0</v>
      </c>
      <c r="G1470" s="162">
        <v>0</v>
      </c>
      <c r="H1470" s="162">
        <f t="shared" si="86"/>
        <v>-100</v>
      </c>
    </row>
    <row r="1471" spans="1:8" s="17" customFormat="1" x14ac:dyDescent="0.2">
      <c r="A1471" s="511"/>
      <c r="B1471" s="508"/>
      <c r="C1471" s="156" t="s">
        <v>709</v>
      </c>
      <c r="D1471" s="162">
        <f t="shared" si="87"/>
        <v>29126.89</v>
      </c>
      <c r="E1471" s="162">
        <f>D1471/D1467*100</f>
        <v>43.550392346752567</v>
      </c>
      <c r="F1471" s="162">
        <v>0</v>
      </c>
      <c r="G1471" s="162">
        <v>0</v>
      </c>
      <c r="H1471" s="162">
        <f t="shared" si="86"/>
        <v>-100</v>
      </c>
    </row>
    <row r="1472" spans="1:8" s="18" customFormat="1" x14ac:dyDescent="0.2">
      <c r="A1472" s="396" t="s">
        <v>1331</v>
      </c>
      <c r="B1472" s="419" t="s">
        <v>1330</v>
      </c>
      <c r="C1472" s="74" t="s">
        <v>705</v>
      </c>
      <c r="D1472" s="118">
        <f>D1473+D1474+D1475+D1476</f>
        <v>66880.89</v>
      </c>
      <c r="E1472" s="118">
        <v>100</v>
      </c>
      <c r="F1472" s="118">
        <f>F1473+F1474+F1475+F1476</f>
        <v>0</v>
      </c>
      <c r="G1472" s="118">
        <v>0</v>
      </c>
      <c r="H1472" s="118">
        <f>F1472/D1472*100-100</f>
        <v>-100</v>
      </c>
    </row>
    <row r="1473" spans="1:8" s="18" customFormat="1" ht="31.5" x14ac:dyDescent="0.2">
      <c r="A1473" s="397"/>
      <c r="B1473" s="420"/>
      <c r="C1473" s="74" t="s">
        <v>706</v>
      </c>
      <c r="D1473" s="118">
        <v>12063</v>
      </c>
      <c r="E1473" s="118">
        <v>18.035451555023922</v>
      </c>
      <c r="F1473" s="118">
        <v>0</v>
      </c>
      <c r="G1473" s="118">
        <v>0</v>
      </c>
      <c r="H1473" s="118">
        <f t="shared" ref="H1473:H1476" si="88">F1473/D1473*100-100</f>
        <v>-100</v>
      </c>
    </row>
    <row r="1474" spans="1:8" s="18" customFormat="1" x14ac:dyDescent="0.2">
      <c r="A1474" s="397"/>
      <c r="B1474" s="420"/>
      <c r="C1474" s="74" t="s">
        <v>707</v>
      </c>
      <c r="D1474" s="118">
        <v>20295</v>
      </c>
      <c r="E1474" s="118">
        <v>30.346725478468901</v>
      </c>
      <c r="F1474" s="118">
        <v>0</v>
      </c>
      <c r="G1474" s="118">
        <v>0</v>
      </c>
      <c r="H1474" s="118">
        <f t="shared" si="88"/>
        <v>-100</v>
      </c>
    </row>
    <row r="1475" spans="1:8" s="18" customFormat="1" x14ac:dyDescent="0.2">
      <c r="A1475" s="397"/>
      <c r="B1475" s="420"/>
      <c r="C1475" s="74" t="s">
        <v>708</v>
      </c>
      <c r="D1475" s="118">
        <v>5396</v>
      </c>
      <c r="E1475" s="118">
        <v>8.0668510765550234</v>
      </c>
      <c r="F1475" s="118">
        <v>0</v>
      </c>
      <c r="G1475" s="118">
        <v>0</v>
      </c>
      <c r="H1475" s="118">
        <f t="shared" si="88"/>
        <v>-100</v>
      </c>
    </row>
    <row r="1476" spans="1:8" s="18" customFormat="1" x14ac:dyDescent="0.2">
      <c r="A1476" s="398"/>
      <c r="B1476" s="421"/>
      <c r="C1476" s="74" t="s">
        <v>709</v>
      </c>
      <c r="D1476" s="118">
        <v>29126.89</v>
      </c>
      <c r="E1476" s="118">
        <v>43.550971889952152</v>
      </c>
      <c r="F1476" s="118">
        <v>0</v>
      </c>
      <c r="G1476" s="118">
        <v>0</v>
      </c>
      <c r="H1476" s="118">
        <f t="shared" si="88"/>
        <v>-100</v>
      </c>
    </row>
  </sheetData>
  <mergeCells count="595">
    <mergeCell ref="B1467:B1471"/>
    <mergeCell ref="A1472:A1476"/>
    <mergeCell ref="B1472:B1476"/>
    <mergeCell ref="A1407:A1411"/>
    <mergeCell ref="A1412:A1416"/>
    <mergeCell ref="B1407:B1411"/>
    <mergeCell ref="B1412:B1416"/>
    <mergeCell ref="A1467:A1471"/>
    <mergeCell ref="A1362:A1366"/>
    <mergeCell ref="B1362:B1366"/>
    <mergeCell ref="A1367:A1371"/>
    <mergeCell ref="B1367:B1371"/>
    <mergeCell ref="A1392:A1396"/>
    <mergeCell ref="B1392:B1396"/>
    <mergeCell ref="A1397:A1401"/>
    <mergeCell ref="B1397:B1401"/>
    <mergeCell ref="A1402:A1406"/>
    <mergeCell ref="B1402:B1406"/>
    <mergeCell ref="A1452:A1456"/>
    <mergeCell ref="B1452:B1456"/>
    <mergeCell ref="A1457:A1461"/>
    <mergeCell ref="B1457:B1461"/>
    <mergeCell ref="A1462:A1466"/>
    <mergeCell ref="B1462:B1466"/>
    <mergeCell ref="A2:H2"/>
    <mergeCell ref="A4:A5"/>
    <mergeCell ref="B4:B5"/>
    <mergeCell ref="C4:C5"/>
    <mergeCell ref="D4:E4"/>
    <mergeCell ref="F4:G4"/>
    <mergeCell ref="H4:H5"/>
    <mergeCell ref="A7:A11"/>
    <mergeCell ref="B7:B11"/>
    <mergeCell ref="A12:A16"/>
    <mergeCell ref="B12:B16"/>
    <mergeCell ref="A17:A21"/>
    <mergeCell ref="B17:B21"/>
    <mergeCell ref="A22:A26"/>
    <mergeCell ref="B22:B26"/>
    <mergeCell ref="A27:A31"/>
    <mergeCell ref="B27:B31"/>
    <mergeCell ref="A32:A36"/>
    <mergeCell ref="B32:B36"/>
    <mergeCell ref="A37:A41"/>
    <mergeCell ref="B37:B41"/>
    <mergeCell ref="A42:A46"/>
    <mergeCell ref="B42:B46"/>
    <mergeCell ref="A47:A51"/>
    <mergeCell ref="B47:B51"/>
    <mergeCell ref="A52:A56"/>
    <mergeCell ref="B52:B56"/>
    <mergeCell ref="A57:A61"/>
    <mergeCell ref="B57:B6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92:A96"/>
    <mergeCell ref="B92:B96"/>
    <mergeCell ref="A127:A131"/>
    <mergeCell ref="B127:B131"/>
    <mergeCell ref="A122:A126"/>
    <mergeCell ref="B122:B126"/>
    <mergeCell ref="A117:A121"/>
    <mergeCell ref="B117:B121"/>
    <mergeCell ref="A132:A136"/>
    <mergeCell ref="B132:B136"/>
    <mergeCell ref="A97:A101"/>
    <mergeCell ref="B97:B101"/>
    <mergeCell ref="A102:A106"/>
    <mergeCell ref="B102:B106"/>
    <mergeCell ref="A107:A111"/>
    <mergeCell ref="B107:B111"/>
    <mergeCell ref="B112:B116"/>
    <mergeCell ref="A112:A116"/>
    <mergeCell ref="A137:A141"/>
    <mergeCell ref="B137:B141"/>
    <mergeCell ref="A142:A146"/>
    <mergeCell ref="B142:B146"/>
    <mergeCell ref="A147:A151"/>
    <mergeCell ref="B147:B151"/>
    <mergeCell ref="A162:A166"/>
    <mergeCell ref="B162:B166"/>
    <mergeCell ref="A167:A171"/>
    <mergeCell ref="B167:B171"/>
    <mergeCell ref="A152:A156"/>
    <mergeCell ref="B152:B156"/>
    <mergeCell ref="A157:A161"/>
    <mergeCell ref="B157:B161"/>
    <mergeCell ref="A172:A176"/>
    <mergeCell ref="B172:B176"/>
    <mergeCell ref="A177:A181"/>
    <mergeCell ref="B177:B181"/>
    <mergeCell ref="A182:A186"/>
    <mergeCell ref="B182:B186"/>
    <mergeCell ref="A187:A191"/>
    <mergeCell ref="B187:B191"/>
    <mergeCell ref="A192:A196"/>
    <mergeCell ref="B192:B196"/>
    <mergeCell ref="A202:A206"/>
    <mergeCell ref="B202:B206"/>
    <mergeCell ref="A207:A211"/>
    <mergeCell ref="B207:B211"/>
    <mergeCell ref="A212:A216"/>
    <mergeCell ref="B212:B216"/>
    <mergeCell ref="A222:A226"/>
    <mergeCell ref="B222:B226"/>
    <mergeCell ref="A227:A231"/>
    <mergeCell ref="B227:B231"/>
    <mergeCell ref="B217:B221"/>
    <mergeCell ref="A217:A221"/>
    <mergeCell ref="A232:A236"/>
    <mergeCell ref="B232:B236"/>
    <mergeCell ref="A237:A241"/>
    <mergeCell ref="B237:B241"/>
    <mergeCell ref="A242:A246"/>
    <mergeCell ref="B242:B246"/>
    <mergeCell ref="A247:A251"/>
    <mergeCell ref="B247:B251"/>
    <mergeCell ref="A252:A256"/>
    <mergeCell ref="B252:B256"/>
    <mergeCell ref="A257:A261"/>
    <mergeCell ref="B257:B261"/>
    <mergeCell ref="A262:A266"/>
    <mergeCell ref="B262:B266"/>
    <mergeCell ref="A267:A271"/>
    <mergeCell ref="B267:B271"/>
    <mergeCell ref="A272:A276"/>
    <mergeCell ref="B272:B276"/>
    <mergeCell ref="A277:A281"/>
    <mergeCell ref="B277:B281"/>
    <mergeCell ref="A282:A286"/>
    <mergeCell ref="B282:B286"/>
    <mergeCell ref="A287:A291"/>
    <mergeCell ref="B287:B291"/>
    <mergeCell ref="A297:A301"/>
    <mergeCell ref="B297:B301"/>
    <mergeCell ref="A302:A306"/>
    <mergeCell ref="B302:B306"/>
    <mergeCell ref="A307:A311"/>
    <mergeCell ref="B307:B311"/>
    <mergeCell ref="A292:A296"/>
    <mergeCell ref="B292:B296"/>
    <mergeCell ref="A312:A316"/>
    <mergeCell ref="B312:B316"/>
    <mergeCell ref="A317:A321"/>
    <mergeCell ref="B317:B321"/>
    <mergeCell ref="A322:A326"/>
    <mergeCell ref="B322:B326"/>
    <mergeCell ref="A327:A331"/>
    <mergeCell ref="B327:B331"/>
    <mergeCell ref="A337:A341"/>
    <mergeCell ref="B337:B341"/>
    <mergeCell ref="A342:A346"/>
    <mergeCell ref="B342:B346"/>
    <mergeCell ref="A352:A356"/>
    <mergeCell ref="B352:B356"/>
    <mergeCell ref="A332:A336"/>
    <mergeCell ref="B332:B336"/>
    <mergeCell ref="A347:A351"/>
    <mergeCell ref="B347:B351"/>
    <mergeCell ref="A357:A361"/>
    <mergeCell ref="B357:B361"/>
    <mergeCell ref="A362:A366"/>
    <mergeCell ref="B362:B366"/>
    <mergeCell ref="A367:A371"/>
    <mergeCell ref="B367:B371"/>
    <mergeCell ref="A372:A376"/>
    <mergeCell ref="B372:B376"/>
    <mergeCell ref="A377:A381"/>
    <mergeCell ref="B377:B381"/>
    <mergeCell ref="A392:A396"/>
    <mergeCell ref="B392:B396"/>
    <mergeCell ref="A382:A386"/>
    <mergeCell ref="B382:B386"/>
    <mergeCell ref="A387:A391"/>
    <mergeCell ref="B387:B391"/>
    <mergeCell ref="A397:A401"/>
    <mergeCell ref="B397:B401"/>
    <mergeCell ref="A402:A406"/>
    <mergeCell ref="B402:B406"/>
    <mergeCell ref="A407:A411"/>
    <mergeCell ref="B407:B411"/>
    <mergeCell ref="A412:A416"/>
    <mergeCell ref="B412:B416"/>
    <mergeCell ref="A417:A421"/>
    <mergeCell ref="B417:B421"/>
    <mergeCell ref="A422:A426"/>
    <mergeCell ref="B422:B426"/>
    <mergeCell ref="A427:A431"/>
    <mergeCell ref="B427:B431"/>
    <mergeCell ref="A437:A441"/>
    <mergeCell ref="B437:B441"/>
    <mergeCell ref="A442:A446"/>
    <mergeCell ref="B442:B446"/>
    <mergeCell ref="A447:A451"/>
    <mergeCell ref="B447:B451"/>
    <mergeCell ref="A432:A436"/>
    <mergeCell ref="B432:B436"/>
    <mergeCell ref="A452:A456"/>
    <mergeCell ref="B452:B456"/>
    <mergeCell ref="A457:A461"/>
    <mergeCell ref="B457:B461"/>
    <mergeCell ref="A462:A466"/>
    <mergeCell ref="B462:B466"/>
    <mergeCell ref="A467:A471"/>
    <mergeCell ref="B467:B471"/>
    <mergeCell ref="A472:A476"/>
    <mergeCell ref="B472:B476"/>
    <mergeCell ref="A477:A481"/>
    <mergeCell ref="B477:B481"/>
    <mergeCell ref="A482:A486"/>
    <mergeCell ref="B482:B486"/>
    <mergeCell ref="A487:A491"/>
    <mergeCell ref="B487:B491"/>
    <mergeCell ref="A492:A496"/>
    <mergeCell ref="B492:B496"/>
    <mergeCell ref="A497:A501"/>
    <mergeCell ref="B497:B501"/>
    <mergeCell ref="A502:A506"/>
    <mergeCell ref="B502:B506"/>
    <mergeCell ref="A507:A511"/>
    <mergeCell ref="B507:B511"/>
    <mergeCell ref="A512:A516"/>
    <mergeCell ref="B512:B516"/>
    <mergeCell ref="A517:A521"/>
    <mergeCell ref="B517:B521"/>
    <mergeCell ref="A522:A526"/>
    <mergeCell ref="B522:B526"/>
    <mergeCell ref="A537:A541"/>
    <mergeCell ref="B537:B541"/>
    <mergeCell ref="A542:A546"/>
    <mergeCell ref="B542:B546"/>
    <mergeCell ref="A552:A556"/>
    <mergeCell ref="B552:B556"/>
    <mergeCell ref="A527:A531"/>
    <mergeCell ref="B527:B531"/>
    <mergeCell ref="A532:A536"/>
    <mergeCell ref="B532:B536"/>
    <mergeCell ref="A547:A551"/>
    <mergeCell ref="B547:B551"/>
    <mergeCell ref="A557:A561"/>
    <mergeCell ref="B557:B561"/>
    <mergeCell ref="A562:A566"/>
    <mergeCell ref="B562:B566"/>
    <mergeCell ref="A572:A576"/>
    <mergeCell ref="B572:B576"/>
    <mergeCell ref="A577:A581"/>
    <mergeCell ref="B577:B581"/>
    <mergeCell ref="A582:A586"/>
    <mergeCell ref="B582:B586"/>
    <mergeCell ref="A567:A571"/>
    <mergeCell ref="B567:B571"/>
    <mergeCell ref="A587:A591"/>
    <mergeCell ref="B587:B591"/>
    <mergeCell ref="A637:A641"/>
    <mergeCell ref="B637:B641"/>
    <mergeCell ref="A642:A646"/>
    <mergeCell ref="B642:B646"/>
    <mergeCell ref="A647:A651"/>
    <mergeCell ref="B647:B651"/>
    <mergeCell ref="A652:A656"/>
    <mergeCell ref="B652:B656"/>
    <mergeCell ref="A592:A596"/>
    <mergeCell ref="B592:B596"/>
    <mergeCell ref="A597:A601"/>
    <mergeCell ref="B597:B601"/>
    <mergeCell ref="A602:A606"/>
    <mergeCell ref="B602:B606"/>
    <mergeCell ref="A607:A611"/>
    <mergeCell ref="B607:B611"/>
    <mergeCell ref="A612:A616"/>
    <mergeCell ref="B612:B616"/>
    <mergeCell ref="A617:A621"/>
    <mergeCell ref="B617:B621"/>
    <mergeCell ref="A622:A626"/>
    <mergeCell ref="B622:B626"/>
    <mergeCell ref="A657:A661"/>
    <mergeCell ref="B657:B661"/>
    <mergeCell ref="A662:A666"/>
    <mergeCell ref="B662:B666"/>
    <mergeCell ref="A667:A671"/>
    <mergeCell ref="B667:B671"/>
    <mergeCell ref="A672:A676"/>
    <mergeCell ref="B672:B676"/>
    <mergeCell ref="A677:A681"/>
    <mergeCell ref="B677:B681"/>
    <mergeCell ref="A682:A686"/>
    <mergeCell ref="B682:B686"/>
    <mergeCell ref="A687:A691"/>
    <mergeCell ref="B687:B691"/>
    <mergeCell ref="A692:A696"/>
    <mergeCell ref="B692:B696"/>
    <mergeCell ref="A697:A701"/>
    <mergeCell ref="B697:B701"/>
    <mergeCell ref="A702:A706"/>
    <mergeCell ref="B702:B706"/>
    <mergeCell ref="A707:A711"/>
    <mergeCell ref="B707:B711"/>
    <mergeCell ref="A712:A716"/>
    <mergeCell ref="B712:B716"/>
    <mergeCell ref="A717:A721"/>
    <mergeCell ref="B717:B721"/>
    <mergeCell ref="A722:A726"/>
    <mergeCell ref="B722:B726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47:A751"/>
    <mergeCell ref="B747:B751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797:A801"/>
    <mergeCell ref="B797:B801"/>
    <mergeCell ref="A802:A806"/>
    <mergeCell ref="B802:B806"/>
    <mergeCell ref="A807:A811"/>
    <mergeCell ref="B807:B811"/>
    <mergeCell ref="A812:A816"/>
    <mergeCell ref="B812:B816"/>
    <mergeCell ref="A817:A821"/>
    <mergeCell ref="B817:B821"/>
    <mergeCell ref="A822:A826"/>
    <mergeCell ref="B822:B826"/>
    <mergeCell ref="A827:A831"/>
    <mergeCell ref="B827:B831"/>
    <mergeCell ref="A832:A836"/>
    <mergeCell ref="B832:B836"/>
    <mergeCell ref="A837:A841"/>
    <mergeCell ref="B837:B841"/>
    <mergeCell ref="A842:A846"/>
    <mergeCell ref="B842:B846"/>
    <mergeCell ref="A847:A851"/>
    <mergeCell ref="B847:B851"/>
    <mergeCell ref="A852:A856"/>
    <mergeCell ref="B852:B856"/>
    <mergeCell ref="A857:A861"/>
    <mergeCell ref="B857:B861"/>
    <mergeCell ref="A862:A866"/>
    <mergeCell ref="B862:B866"/>
    <mergeCell ref="A867:A871"/>
    <mergeCell ref="B867:B871"/>
    <mergeCell ref="A872:A876"/>
    <mergeCell ref="B872:B876"/>
    <mergeCell ref="A887:A891"/>
    <mergeCell ref="B887:B891"/>
    <mergeCell ref="B877:B881"/>
    <mergeCell ref="A877:A881"/>
    <mergeCell ref="A882:A886"/>
    <mergeCell ref="B882:B886"/>
    <mergeCell ref="A892:A896"/>
    <mergeCell ref="B892:B896"/>
    <mergeCell ref="A897:A901"/>
    <mergeCell ref="B897:B901"/>
    <mergeCell ref="A902:A906"/>
    <mergeCell ref="B902:B906"/>
    <mergeCell ref="A907:A911"/>
    <mergeCell ref="B907:B911"/>
    <mergeCell ref="A912:A916"/>
    <mergeCell ref="B912:B916"/>
    <mergeCell ref="A917:A921"/>
    <mergeCell ref="B917:B921"/>
    <mergeCell ref="A922:A926"/>
    <mergeCell ref="B922:B926"/>
    <mergeCell ref="A927:A931"/>
    <mergeCell ref="B927:B931"/>
    <mergeCell ref="A932:A936"/>
    <mergeCell ref="B932:B936"/>
    <mergeCell ref="A937:A941"/>
    <mergeCell ref="B937:B941"/>
    <mergeCell ref="A967:A971"/>
    <mergeCell ref="B967:B971"/>
    <mergeCell ref="A972:A976"/>
    <mergeCell ref="B972:B976"/>
    <mergeCell ref="A977:A981"/>
    <mergeCell ref="B977:B981"/>
    <mergeCell ref="A982:A986"/>
    <mergeCell ref="B982:B986"/>
    <mergeCell ref="A942:A946"/>
    <mergeCell ref="B942:B946"/>
    <mergeCell ref="A947:A951"/>
    <mergeCell ref="B947:B951"/>
    <mergeCell ref="A952:A956"/>
    <mergeCell ref="B952:B956"/>
    <mergeCell ref="A957:A961"/>
    <mergeCell ref="B957:B961"/>
    <mergeCell ref="A962:A966"/>
    <mergeCell ref="B962:B966"/>
    <mergeCell ref="A1012:A1016"/>
    <mergeCell ref="B1012:B1016"/>
    <mergeCell ref="A1017:A1021"/>
    <mergeCell ref="B1017:B1021"/>
    <mergeCell ref="A1022:A1026"/>
    <mergeCell ref="B1022:B1026"/>
    <mergeCell ref="A987:A991"/>
    <mergeCell ref="B987:B991"/>
    <mergeCell ref="A992:A996"/>
    <mergeCell ref="B992:B996"/>
    <mergeCell ref="A997:A1001"/>
    <mergeCell ref="B997:B1001"/>
    <mergeCell ref="A1002:A1006"/>
    <mergeCell ref="B1002:B1006"/>
    <mergeCell ref="A1007:A1011"/>
    <mergeCell ref="B1007:B1011"/>
    <mergeCell ref="A1027:A1031"/>
    <mergeCell ref="B1027:B1031"/>
    <mergeCell ref="A1032:A1036"/>
    <mergeCell ref="B1032:B1036"/>
    <mergeCell ref="A1037:A1041"/>
    <mergeCell ref="B1037:B1041"/>
    <mergeCell ref="A1042:A1046"/>
    <mergeCell ref="B1042:B1046"/>
    <mergeCell ref="A1047:A1051"/>
    <mergeCell ref="B1047:B1051"/>
    <mergeCell ref="A1052:A1056"/>
    <mergeCell ref="B1052:B1056"/>
    <mergeCell ref="A1057:A1061"/>
    <mergeCell ref="B1057:B1061"/>
    <mergeCell ref="A1062:A1066"/>
    <mergeCell ref="B1062:B1066"/>
    <mergeCell ref="A1067:A1071"/>
    <mergeCell ref="B1067:B1071"/>
    <mergeCell ref="A1072:A1076"/>
    <mergeCell ref="B1072:B1076"/>
    <mergeCell ref="A1077:A1081"/>
    <mergeCell ref="B1077:B1081"/>
    <mergeCell ref="A1082:A1086"/>
    <mergeCell ref="B1082:B1086"/>
    <mergeCell ref="A1087:A1091"/>
    <mergeCell ref="B1087:B1091"/>
    <mergeCell ref="A1092:A1096"/>
    <mergeCell ref="B1092:B1096"/>
    <mergeCell ref="A1097:A1101"/>
    <mergeCell ref="B1097:B1101"/>
    <mergeCell ref="A1102:A1106"/>
    <mergeCell ref="B1102:B1106"/>
    <mergeCell ref="A1107:A1111"/>
    <mergeCell ref="B1107:B1111"/>
    <mergeCell ref="A1112:A1116"/>
    <mergeCell ref="B1112:B1116"/>
    <mergeCell ref="A1117:A1121"/>
    <mergeCell ref="B1117:B1121"/>
    <mergeCell ref="A1122:A1126"/>
    <mergeCell ref="B1122:B1126"/>
    <mergeCell ref="A1127:A1131"/>
    <mergeCell ref="B1127:B1131"/>
    <mergeCell ref="A1132:A1136"/>
    <mergeCell ref="B1132:B1136"/>
    <mergeCell ref="A1137:A1141"/>
    <mergeCell ref="B1137:B1141"/>
    <mergeCell ref="A1142:A1146"/>
    <mergeCell ref="B1142:B1146"/>
    <mergeCell ref="A1147:A1151"/>
    <mergeCell ref="B1147:B1151"/>
    <mergeCell ref="A1152:A1156"/>
    <mergeCell ref="B1152:B1156"/>
    <mergeCell ref="A1157:A1161"/>
    <mergeCell ref="B1157:B1161"/>
    <mergeCell ref="A1162:A1166"/>
    <mergeCell ref="B1162:B1166"/>
    <mergeCell ref="A1167:A1171"/>
    <mergeCell ref="B1167:B1171"/>
    <mergeCell ref="A1172:A1176"/>
    <mergeCell ref="B1172:B1176"/>
    <mergeCell ref="A1177:A1181"/>
    <mergeCell ref="B1177:B1181"/>
    <mergeCell ref="A1182:A1186"/>
    <mergeCell ref="B1182:B1186"/>
    <mergeCell ref="A1187:A1191"/>
    <mergeCell ref="B1187:B1191"/>
    <mergeCell ref="A1192:A1196"/>
    <mergeCell ref="B1192:B1196"/>
    <mergeCell ref="A1197:A1201"/>
    <mergeCell ref="B1197:B1201"/>
    <mergeCell ref="A1302:A1306"/>
    <mergeCell ref="B1302:B1306"/>
    <mergeCell ref="A1202:A1206"/>
    <mergeCell ref="B1202:B1206"/>
    <mergeCell ref="A1207:A1211"/>
    <mergeCell ref="B1207:B1211"/>
    <mergeCell ref="A1212:A1216"/>
    <mergeCell ref="B1212:B1216"/>
    <mergeCell ref="A1217:A1221"/>
    <mergeCell ref="B1217:B1221"/>
    <mergeCell ref="A1222:A1226"/>
    <mergeCell ref="B1222:B1226"/>
    <mergeCell ref="A1227:A1231"/>
    <mergeCell ref="B1227:B1231"/>
    <mergeCell ref="A1232:A1236"/>
    <mergeCell ref="B1232:B1236"/>
    <mergeCell ref="A1237:A1241"/>
    <mergeCell ref="B1237:B1241"/>
    <mergeCell ref="A1242:A1246"/>
    <mergeCell ref="B1242:B1246"/>
    <mergeCell ref="A1257:A1261"/>
    <mergeCell ref="B1257:B1261"/>
    <mergeCell ref="B1337:B1341"/>
    <mergeCell ref="A1287:A1291"/>
    <mergeCell ref="B1287:B1291"/>
    <mergeCell ref="A1262:A1266"/>
    <mergeCell ref="B1262:B1266"/>
    <mergeCell ref="A1267:A1271"/>
    <mergeCell ref="B1267:B1271"/>
    <mergeCell ref="A1272:A1276"/>
    <mergeCell ref="B1272:B1276"/>
    <mergeCell ref="A1277:A1281"/>
    <mergeCell ref="B1277:B1281"/>
    <mergeCell ref="A1282:A1286"/>
    <mergeCell ref="B1282:B1286"/>
    <mergeCell ref="A1327:A1331"/>
    <mergeCell ref="B1327:B1331"/>
    <mergeCell ref="A1307:A1311"/>
    <mergeCell ref="B1307:B1311"/>
    <mergeCell ref="A1312:A1316"/>
    <mergeCell ref="B1312:B1316"/>
    <mergeCell ref="A1332:A1336"/>
    <mergeCell ref="B1332:B1336"/>
    <mergeCell ref="A1337:A1341"/>
    <mergeCell ref="A1297:A1301"/>
    <mergeCell ref="B1297:B1301"/>
    <mergeCell ref="A1432:A1436"/>
    <mergeCell ref="B1432:B1436"/>
    <mergeCell ref="A1437:A1441"/>
    <mergeCell ref="B1437:B1441"/>
    <mergeCell ref="A1442:A1446"/>
    <mergeCell ref="B1442:B1446"/>
    <mergeCell ref="A1372:A1376"/>
    <mergeCell ref="B1372:B1376"/>
    <mergeCell ref="A1377:A1381"/>
    <mergeCell ref="B1377:B1381"/>
    <mergeCell ref="A1382:A1386"/>
    <mergeCell ref="B1382:B1386"/>
    <mergeCell ref="A1447:A1451"/>
    <mergeCell ref="B1447:B1451"/>
    <mergeCell ref="A1417:A1421"/>
    <mergeCell ref="B1417:B1421"/>
    <mergeCell ref="A1422:A1426"/>
    <mergeCell ref="B1422:B1426"/>
    <mergeCell ref="A1387:A1391"/>
    <mergeCell ref="B1387:B1391"/>
    <mergeCell ref="A1427:A1431"/>
    <mergeCell ref="B1427:B1431"/>
    <mergeCell ref="A632:A636"/>
    <mergeCell ref="B632:B636"/>
    <mergeCell ref="A197:A201"/>
    <mergeCell ref="B197:B201"/>
    <mergeCell ref="A627:A631"/>
    <mergeCell ref="B627:B631"/>
    <mergeCell ref="A1357:A1361"/>
    <mergeCell ref="B1357:B1361"/>
    <mergeCell ref="A1317:A1321"/>
    <mergeCell ref="B1317:B1321"/>
    <mergeCell ref="A1342:A1346"/>
    <mergeCell ref="B1342:B1346"/>
    <mergeCell ref="A1347:A1351"/>
    <mergeCell ref="B1347:B1351"/>
    <mergeCell ref="A1322:A1326"/>
    <mergeCell ref="B1322:B1326"/>
    <mergeCell ref="A1247:A1251"/>
    <mergeCell ref="B1247:B1251"/>
    <mergeCell ref="A1252:A1256"/>
    <mergeCell ref="B1252:B1256"/>
    <mergeCell ref="A1352:A1356"/>
    <mergeCell ref="B1352:B1356"/>
    <mergeCell ref="A1292:A1296"/>
    <mergeCell ref="B1292:B1296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</vt:lpstr>
      <vt:lpstr>форма 4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2018-08-02T14:56:12Z</cp:lastPrinted>
  <dcterms:created xsi:type="dcterms:W3CDTF">1996-10-08T23:32:33Z</dcterms:created>
  <dcterms:modified xsi:type="dcterms:W3CDTF">2018-08-03T10:45:52Z</dcterms:modified>
</cp:coreProperties>
</file>