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форма 2" sheetId="1" r:id="rId1"/>
    <sheet name=" форма 4" sheetId="2" r:id="rId2"/>
  </sheets>
  <definedNames/>
  <calcPr fullCalcOnLoad="1"/>
</workbook>
</file>

<file path=xl/sharedStrings.xml><?xml version="1.0" encoding="utf-8"?>
<sst xmlns="http://schemas.openxmlformats.org/spreadsheetml/2006/main" count="3873" uniqueCount="1222">
  <si>
    <t>Основное мероприятие 3.1.1.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</si>
  <si>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3.1.2.Мероприятия</t>
  </si>
  <si>
    <t>Основное мероприятие 3.1.   Организация осуществления отдельных государственных полномочий в сфере охраны здоровья населения</t>
  </si>
  <si>
    <t>Подпрограмма 1                                                               "Развитие библиотечного дела Губкинского городского округа  на 2014 -2020 годы"</t>
  </si>
  <si>
    <t>Основное мероприятие 1.1.1.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</si>
  <si>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1.3.1.  "Обеспечение актуализации и сохранности библиотечных фондов, комплектование библиотек"</t>
  </si>
  <si>
    <t>Основное мероприятие 1.3.2.  "Комплектование книжных фондов библиотек муниципальных образований (за счет межбюджетных трансфертов из федерального бюджета)"</t>
  </si>
  <si>
    <t>Подпрограмма 2                                                  "Развитие музейного дела Губкинского городского округа  на 2014 - 2020 годы"</t>
  </si>
  <si>
    <t>Основное мероприятие 2.1.1.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</si>
  <si>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3                                                  "Развитие театрального искусства Губкинского городского  округа  на 2014 -2020 годы"</t>
  </si>
  <si>
    <t>Основное мероприятие 3.1.1.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</si>
  <si>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</si>
  <si>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Доля обучающихся, общеобразовательных учреждений, участвующих в мероприятиях, направленных на формирование здорового образа жизни и культуры питания</t>
  </si>
  <si>
    <t>2.3.1. Возмещение части затрат в связи с предоставлением учителям общеобразовательных учреждений ипотечного кредита.</t>
  </si>
  <si>
    <t>Муниципальная программа «Развитие физической культуры и спорта в Губкинском городском округе на 2014-2020 годы»</t>
  </si>
  <si>
    <t>Доля населения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</si>
  <si>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</si>
  <si>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</si>
  <si>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Доля населения систематически занимающегося футболом</t>
  </si>
  <si>
    <t>Средняя продолжительность жизни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</si>
  <si>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</si>
  <si>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</si>
  <si>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Основное мероприятие 1.1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</si>
  <si>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Доля населения, удовлетворенного условиями для занятий физической культурой и спортом</t>
  </si>
  <si>
    <t>уровень выполнения параметров доведенных муниципальных заданий</t>
  </si>
  <si>
    <t>стабильный</t>
  </si>
  <si>
    <t>Основное мероприятие 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смассового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</si>
  <si>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</si>
  <si>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Показатель 2.1.2. Количество полос формата А3 в прило-жении «Муниципальный вестник» к газете «Эфир Губкина» с официальной информацией о деятельности органов местного самоуправления и иной официальной информацией</t>
  </si>
  <si>
    <t>Показатель 2.1.3. Количество минут на телевидении «Губкин-ТВ» с официальной информацией о деятельности органов местного самоуправления и иной официальной информацией</t>
  </si>
  <si>
    <t>минут</t>
  </si>
  <si>
    <t>2.2.4.</t>
  </si>
  <si>
    <t>Показатель 2.1.4. Количество полос формата А3 в Губкинской районной общественно-политической газете Белгородской области  «Сельские просторы» с официальной информацией о деятельности органов местного самоуправления и иной 
официальной информацией</t>
  </si>
  <si>
    <t>Показатель 2.1.5.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</si>
  <si>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Основное мероприятие 2.2.«Информационное сопровождение деятельности органов местного самоуправления в печатных и электронных СМИ»</t>
  </si>
  <si>
    <t>Показатель 2.2.1. 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</si>
  <si>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Удельный вес педагогических и руководящих работников, принявших участие в мероприятиях различного уровня</t>
  </si>
  <si>
    <t>Методическая поддержка педагогических и руководящих работников образовательных учреждений, количество получателей</t>
  </si>
  <si>
    <t>5.2.1. Профессиональная подготовка, переподготовка и повышение квалификации.</t>
  </si>
  <si>
    <t>Доля педагогических и руководящих работников, прошедших профессиональную подготовку, переподготовку и повышение квалификации, в общей численности педагогических и руководящих работников</t>
  </si>
  <si>
    <t>5.3.1. Мероприятия.</t>
  </si>
  <si>
    <t>Процент проведения мероприятий в целях развития творческого потенциала для педагогических работников образовательных учреждений в общем объеме запланированных мероприятий</t>
  </si>
  <si>
    <t>Доля детей, охваченных отдыхом и оздоровлением, а также спотривно-досуговой деятельностью в МБОУ "СОК"Орленок", от общего количества школьников</t>
  </si>
  <si>
    <t>6.1.1. Субсидии на мероприятия по проведению оздоровительной кампании детей.</t>
  </si>
  <si>
    <t>Доля детей, находящихся в трудной жизненной ситуации, охваченных организованным отдыходом и оздоровлением, в общем количестве выявленных детей, находящихся в трудной жизненной ситуации</t>
  </si>
  <si>
    <t>6.1.2. Мероприятия по проведению оздоровительной кампании детей в лагерях труда и отдыха.</t>
  </si>
  <si>
    <t>Численность детей школьного возраста, оздоровленных на базе пришкольных лагерей, лагерей труда и отдыха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</si>
  <si>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</si>
  <si>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Мероприятие 3.3. 3 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</si>
  <si>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</t>
  </si>
  <si>
    <t>Основное мероприятие 3.4. Возмещение части процентной ставки по долгосрочным, среднесрочным и краткосрочным кредитам, взятыми малыми формами хозяйствования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</si>
  <si>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</si>
  <si>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</si>
  <si>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Число зарегистрированных пользователей в муниципальных библиотеках</t>
  </si>
  <si>
    <t>1.1.1 Обеспечение деятельности (оказание услуг) подведомственных учреждений (организаций), в том числе предоставление муниципальным бюджетным учреждениям субсидий.</t>
  </si>
  <si>
    <t>Уровень выполнения параметров, доведенных муниципальным заданием</t>
  </si>
  <si>
    <t>1.2.1.Мероприятия по созданию модельных библиотек.</t>
  </si>
  <si>
    <t>Число модельных библиотек</t>
  </si>
  <si>
    <t>1.2.2. 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оцифровки.</t>
  </si>
  <si>
    <t>Количество обращений пользователей к справочно-поисковому аппарату общедоступных библиотек</t>
  </si>
  <si>
    <t>Число учреждений</t>
  </si>
  <si>
    <t xml:space="preserve">Основное мероприятие 2.3.3. </t>
  </si>
  <si>
    <t xml:space="preserve">Основное мероприятие 2.3.4. </t>
  </si>
  <si>
    <t>Доля компенсационных расходов на предоставление государственных гарантий от фактически предоставленных услуг</t>
  </si>
  <si>
    <t>Строительство станций обезжелезивания</t>
  </si>
  <si>
    <t>данный показатель будет исполнен в IV квартале 2015 года</t>
  </si>
  <si>
    <t>Показатель 1.1.22.1.
Количество малоимущих граждан и граждан, оказавшихся в тяжелой жизненной ситуации, получивших услуги на выплату пособий</t>
  </si>
  <si>
    <t>5.1.1.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</si>
  <si>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7.1.1. Профессиональная подготовка, переподготовка и повышение квалификации.</t>
  </si>
  <si>
    <t>4.1.5. Строительство учреждений культуры</t>
  </si>
  <si>
    <t>1.1.1.      Обеспечение реализации прав граждан на получение общедоступного и бесплатного дошкольного образования в муниципальных и негосударственных образовательных организациях.</t>
  </si>
  <si>
    <t>1.1.2.     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</si>
  <si>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1.1.3.      Строительство дошкольных образовательных учреждений.</t>
  </si>
  <si>
    <t>13.</t>
  </si>
  <si>
    <t>6.1.3. Мероприятия по проведению оздоровительной кампании детей на базе загородных оздоровительных учреждений стационарного типа.</t>
  </si>
  <si>
    <t>Численность детей школьного возраста, оздорровленных на базе загородных оздоровительных учреждений стационарного типа</t>
  </si>
  <si>
    <t>6.2.1.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</si>
  <si>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Численность отдыхающих МБОУ "СОК"Орленок"</t>
  </si>
  <si>
    <t xml:space="preserve">Доля муниципальных служащих, должностные обязанности которых содержат утвержденные показатели результативности </t>
  </si>
  <si>
    <t>1.3.1. Обеспечение актуализации и сохранности библиотечных фондов, комплектование библиотек.</t>
  </si>
  <si>
    <t>Количество книжного фонда муниципальных библиотек</t>
  </si>
  <si>
    <t>тыс.экз.</t>
  </si>
  <si>
    <t>1.3.2. Комплектование книжных фондов библиотек муниципальных образований (за счет межбюджетных трансфертов из федерального бюджета).</t>
  </si>
  <si>
    <t>Число документовыдач</t>
  </si>
  <si>
    <t>Число посещений Губкинского краеведческого музея с филиалами</t>
  </si>
  <si>
    <t>тыс.пос.</t>
  </si>
  <si>
    <t>2.1.1.Обеспечение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</si>
  <si>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Доля охвата населения округа музейными услугами</t>
  </si>
  <si>
    <t>Удельный вес жителей Губкинского городского округа, посещающих театрально-зрелищные мероприятия, в общей численности населения</t>
  </si>
  <si>
    <t>3.1.1.Обеспечение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</si>
  <si>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Посещаемость театрально-зрелищных мероприятий</t>
  </si>
  <si>
    <t>тыс.чел.</t>
  </si>
  <si>
    <t>3.1.2. 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учреждениям.</t>
  </si>
  <si>
    <t>Уровень выполнения параметров, доведенных муниципальных заданием</t>
  </si>
  <si>
    <t>Число посещений культурно-досуговых мероприятий</t>
  </si>
  <si>
    <t>4.1.1.Обеспечение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</si>
  <si>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Доля населения, участвующего в культурно-массовых мероприятиях клубных учреждений, от общей численности населения</t>
  </si>
  <si>
    <t>4.1.2. Государственная поддержка муниципальных учреждений культуры</t>
  </si>
  <si>
    <t>Процент обслуживания подведомственных культурно-досуговых учреждений (организаций) в рамках организации материально-технического обслуживания в общем количестве подведомственных культурно-досуговых учреждений (организаций)</t>
  </si>
  <si>
    <t>Смертность от всех причин</t>
  </si>
  <si>
    <t>случаев на 1 тыс. населения</t>
  </si>
  <si>
    <t>Ожидаемая продолжительность жизни при рождении</t>
  </si>
  <si>
    <t>лет</t>
  </si>
  <si>
    <t>Соотношение средней заработной платы врачей, имеющих высшее (фармацевтическое) или иное высшее профессиональное образование, предоставляющих медицинские услуги, и средней заработной платы в области (агрегированные значения)</t>
  </si>
  <si>
    <t>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</si>
  <si>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средней заработной платы младшего медицинского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</si>
  <si>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врачей и среднего медицинского персонала</t>
  </si>
  <si>
    <t>доля</t>
  </si>
  <si>
    <t xml:space="preserve">Подпрограмма 1                                                               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</si>
  <si>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Основное мероприятие 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</si>
  <si>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Подпрограмма 2                                                                                    "Капитальный ремонт автомобильных дорог общего пользования местного значения Губкинского городского округа на 2014-2020 годы"</t>
  </si>
  <si>
    <t xml:space="preserve">Основное мероприятие                                                            "Капитальный ремонт автомобильных дорог по населенным пунктам городского округа" </t>
  </si>
  <si>
    <t xml:space="preserve">Основное мероприятие                                                                  "Капитальный ремонт дорог в г. Губкине"               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</si>
  <si>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</si>
  <si>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>Основное мероприятие 1.1.2.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</si>
  <si>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Основное мероприятие 3.1. Грантовая поддержка местных инициатив граждан, проживающих в сельской местности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</si>
  <si>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</si>
  <si>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Государственные внебюджетные фонды</t>
  </si>
  <si>
    <t>Подпрограмма 1. Обеспечение реали-зации программы государственных гарантий бесплатного оказания жителям медицинской помощи на 2014-2020 годы</t>
  </si>
  <si>
    <t>Подпрограмма 2. Кадровое обеспечение  муниципального здравоохранения на 2014-2020 годы</t>
  </si>
  <si>
    <t xml:space="preserve">Основное мероприятие 3.4.                      "Возмещение части процентной ставки по долгосрочным, среднесрочным и краткосрочным кредитам, взятым малыми формами хозяйствования </t>
  </si>
  <si>
    <t>Муниципальная программа «Развитие экономического потенциала и формирование благоприятного предпринимательского климата в Губкинском городском округе на 2014-2020 годы»</t>
  </si>
  <si>
    <t>измененился базовый показатель согласно сведениям Федеральной службы Госсттистики за 2014 год. Будут внесены изменения в подпрограмму</t>
  </si>
  <si>
    <t>Показатель 5.
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</si>
  <si>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</si>
  <si>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Мероприятие 3.3. 1. 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</t>
  </si>
  <si>
    <t>Основное мероприятие 3.3.1. 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</t>
  </si>
  <si>
    <t>Подпрограмма 4. Здоровое поколение</t>
  </si>
  <si>
    <t>Основное мероприятие 4.1.1.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</si>
  <si>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4.2.1. Мероприятия</t>
  </si>
  <si>
    <t>Подпрограмма 5. Методическая поддержка педагогических работников образовательных учреждений</t>
  </si>
  <si>
    <t xml:space="preserve">Показатель 3.
Соотношение  средней заработной платы социальных работников социальных и средней заработной платы в Белгородской области
</t>
  </si>
  <si>
    <t xml:space="preserve">Показатель 4.
Доля детей-сирот, детей, оставшихся без попечения родителей, в общей численности детей в возрасте
0-17 лет
</t>
  </si>
  <si>
    <t>Показатель 5.
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</si>
  <si>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Показатель 6.
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</si>
  <si>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Показатель 7.
Количество зданий и сооружений, объектов инженерной инфраструктуры, оборудованных с учетом потребностей инвалидов</t>
  </si>
  <si>
    <t xml:space="preserve"> ед.</t>
  </si>
  <si>
    <t xml:space="preserve">Основное мероприятие 1.4.1.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</si>
  <si>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Основное мероприятие 1.5.1. "Государственная регистрация актов гражданского состояния"</t>
  </si>
  <si>
    <t>Основное мероприятие 1.6.1. "Создание и организация деятельности территориальных комиссий по делам несовершеннолетних и защите их прав "</t>
  </si>
  <si>
    <t>Основное мероприятие 2.1.1."Мероприятия, направленные на формирование земельных участков и их рыночной оценки"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</si>
  <si>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учреждений</t>
  </si>
  <si>
    <t>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образования.</t>
  </si>
  <si>
    <t>Доля обучающихся, обеспеченных качественными услугами школьного образования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</si>
  <si>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</si>
  <si>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2.1.2.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</si>
  <si>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Укоплектованность образовательного учреждения обучающимися</t>
  </si>
  <si>
    <t>2.1.3.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</si>
  <si>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учреждения (организации)</t>
  </si>
  <si>
    <t>2.1.4. Мероприятия.</t>
  </si>
  <si>
    <t>Доля выплаченных расходов по судебным актам от общей суммы расходов, предъявленных по решению судебных актов</t>
  </si>
  <si>
    <t>2.2.1. Мероприятия по созданию условий для сохранения и укрепления здоровья детей и подростков, а также формирования у них культуры питания.</t>
  </si>
  <si>
    <t>Доля обучающихся, обеспеченных качественнымм горячим питанием</t>
  </si>
  <si>
    <t>Доля образовательных учреждений (организаций), в которых имеются современные столовые</t>
  </si>
  <si>
    <t>Показатель 3.3.1.5.1.
Количество семей, воспитывающих детей-инвалидов, принявших участие в проекте</t>
  </si>
  <si>
    <t>Основное мероприятие 5.3. «Мониторинг окружающей среды»</t>
  </si>
  <si>
    <t>Основное мероприятие 5.5. «Проектирование и строительство сетей водоснабжения»</t>
  </si>
  <si>
    <t>Показатель 5.1.3.1. 
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</si>
  <si>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 чел.
</t>
  </si>
  <si>
    <t>Подпрограмма 6 «Обеспечение реализации муниципальной программы «Социальная поддержка граждан в Губкинском городском округе» на 2014-2016 годы»</t>
  </si>
  <si>
    <t>Задача 6. 1. Исполнение функций  управления социальной политики в соответствии с переданными полномочиями</t>
  </si>
  <si>
    <t>Основное мероприятие 6.1.1. Организация предоставления отдельных мер социальной защиты населения</t>
  </si>
  <si>
    <t>Показатель 6.1.1.1.
Уровень ежегодного достижения показателей Программы</t>
  </si>
  <si>
    <t>Основное мероприятие 6.1.2. 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</t>
  </si>
  <si>
    <t xml:space="preserve">Показатель 6.1.2.1.
Уровень достижения показателей подпрограммы 3  </t>
  </si>
  <si>
    <t>Программы, (%)</t>
  </si>
  <si>
    <t>Основное мероприятие 6.1.3.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</si>
  <si>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жилищно-коммунальных услуг</t>
  </si>
  <si>
    <t>Показатель 6.1.4.1.
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</si>
  <si>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Основное мероприятие 6.1.5. Организация предоставления социального пособия на погребение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</si>
  <si>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</si>
  <si>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</si>
  <si>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7.1.1.Обеспечение функций органа местного самоуправления.</t>
  </si>
  <si>
    <t>Доля выполненных основных мероприятий муниципальной программы от запланированных</t>
  </si>
  <si>
    <t>7.1.2.Организация бухгалтерского обслуживания учреждений.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</si>
  <si>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учреждений культуры и искусства</t>
  </si>
  <si>
    <t>Отдых детей планируется также на период с сентября по декабрь 2015 г.</t>
  </si>
  <si>
    <r>
      <t xml:space="preserve">Основное мероприятие 1.1.22.  </t>
    </r>
    <r>
      <rPr>
        <sz val="13"/>
        <rFont val="Times New Roman"/>
        <family val="1"/>
      </rPr>
      <t xml:space="preserve">Выплата пособий малоимущим гражданам и гражданам,  оказавшимся в тяжелой жизненной ситуации  </t>
    </r>
  </si>
  <si>
    <t>Основное  мероприятие  1.1.28.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</si>
  <si>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1.1.28.1.
Количество реализованных проездных билетов на территории Губкинского городского округа</t>
  </si>
  <si>
    <t>Мероприятие  1.1.28.1. Предоставление права приобретения единого социального проездного билета с разовыми социальными проездными талонами</t>
  </si>
  <si>
    <t xml:space="preserve">Показатель 1.1.28.1.1.
Количество реализованных проездных билетов на территории Губкинского городского округа,  </t>
  </si>
  <si>
    <t xml:space="preserve">Показатель 1.1.28.1.2.
Количество пригородных маршрутов с небольшой интенсивностью пассажиропотока </t>
  </si>
  <si>
    <t xml:space="preserve">маршрутов
</t>
  </si>
  <si>
    <t>Показатель 1.1.28.1.3.
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</si>
  <si>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Мероприятие  1.1.28.2. 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</t>
  </si>
  <si>
    <t>Показатель 1.1.28.2.1.
Количество членов  народной дружины, получающих разовые проездные талоны</t>
  </si>
  <si>
    <t xml:space="preserve">Основное  мероприятие  1.1.29.  Выплата пенсии за выслугу лет лицам, замещавшим  муниципальные должности и должности муниципальной службы </t>
  </si>
  <si>
    <t>Показатель 1.1.29.1.
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</si>
  <si>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 xml:space="preserve">Основное  мероприятие  1.1.30. Предоставление ежемесячного пособия Почетным гражданам города Губкина и Губкинского района </t>
  </si>
  <si>
    <t>Показатель 1.1.30.1.
Количество граждан, получивших услуги по выплате ежемесячного пособия Почетным гражданам города Губкина и Губкинского района</t>
  </si>
  <si>
    <t>Основное  мероприятие  1.1.31. Мероприятия по социальной поддержке некоторых категорий граждан</t>
  </si>
  <si>
    <t>Показатель 1.1.31.1.
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</si>
  <si>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 xml:space="preserve"> %
</t>
  </si>
  <si>
    <t>Мероприятие  1.1.31.1. Организация вручения персональных поздравлений Президента РФ ветеранам Великой Отечественной войны</t>
  </si>
  <si>
    <t>Показатель 1.1.31.1.1.
Количество ветеранов Великой Отечественной войны, которым вручены персональные поздравления Президента РФ,</t>
  </si>
  <si>
    <t>Мероприятие  1.1.31.2. Организация  мероприятий  по подготовке и проведению празднования 70-летия Победы в Великой Отечественной войне 1941-1945 гг.</t>
  </si>
  <si>
    <t xml:space="preserve">Показатель 1.1.31.2.1.
Количество ветеранов Великой Отечественной войны,  принявших участие в мероприятиях по проведению празднования 70-летия Победы в Великой Отечественной войне 1941-1945 гг., </t>
  </si>
  <si>
    <t>Мероприятие  1.1.31.3. Организация мероприятий по проведению Дня памяти погибших в радиационных авариях и катастрофах</t>
  </si>
  <si>
    <t>Показатель 1.1.31.3.1.
Количество граждан, пострадавших в результате радиационных катастроф, принявших участие в мероприятиях</t>
  </si>
  <si>
    <t>Муниципальная программа «Развитие культуры, искусства и туризма  Губкинского городского округа на 2014-2020 годы»</t>
  </si>
  <si>
    <t>Основное мероприятие 2.1. "Профессиональная подготовка, переподготовка и повышение квалификации"</t>
  </si>
  <si>
    <t>Основное мероприятие 2.2. "Мероприятия, направленные на повышение уровня профессионального мастерства"</t>
  </si>
  <si>
    <t>Основное мероприятие 3.1.                      "Мероприятие по поддержке  субъектов малого и среднего предпринимательства в области ремесленной и выставочно-ярмарочной деятельности"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</si>
  <si>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</si>
  <si>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2.1.</t>
  </si>
  <si>
    <t>Подпрограмма 2 "Развитие земельных отношений в Губкинском городском округе на 2014 - 2020 годы"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</si>
  <si>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</si>
  <si>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>тыс. руб.</t>
  </si>
  <si>
    <t>Муниципальная программа Социальная поддержка граждан в Губкинском городском округе на 2014-2020 годы</t>
  </si>
  <si>
    <t>Подпрограмма 2              Социальное обслуживание населения</t>
  </si>
  <si>
    <t>Подпрограмма 3                      Социальная поддержка семьи и детей</t>
  </si>
  <si>
    <t xml:space="preserve"> Подпрограмма 4                           Доступная среда для инвалидов и маломобильных групп населения </t>
  </si>
  <si>
    <t>Подпрограмма 5                  Обеспечение жильем отдельных категорий граждан</t>
  </si>
  <si>
    <t>Подпрограмма 6 Обеспечение реализации муниципальной программы «Социальная поддержка граждан в Губкинском городском округе»  на 2014-2020 годы"</t>
  </si>
  <si>
    <t>Основное мероприятие 2.2.«Информационное сопровождение деятельности орга-нов местного самоуправления в печатных и электронных СМИ»</t>
  </si>
  <si>
    <t>1.3.</t>
  </si>
  <si>
    <t>Основное мероприятие 1.1.1. "Мероприятия по эффективному использованию и оптимизации состава муниципального имущества"</t>
  </si>
  <si>
    <t>Основное мероприятие 1.2.1."Обеспечение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</si>
  <si>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1.2.1 «Развитие и модернизация информационно-коммуникационной инфраструктуры связи»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</si>
  <si>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</si>
  <si>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</si>
  <si>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Основное мероприятие 1.2.3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</si>
  <si>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</si>
  <si>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</si>
  <si>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Основное мероприятие 1.2.4 «Сопровождение системы спутникового мониторинга автотранспорта»</t>
  </si>
  <si>
    <t>Доля граждан, удовлетворенных качеством предоставления государственных и муниципальных услуг, в том числе в МАУ МФЦ, %</t>
  </si>
  <si>
    <t>Основное мероприятие 3.2.2."Укрепление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</si>
  <si>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Муниципальная программа: «Развитие имущественно-земельных отношений в Губкинском городском округе на 2014 - 2020 годы»</t>
  </si>
  <si>
    <t>Уровень показателя годовой</t>
  </si>
  <si>
    <t>Подпрограмма 1: «Развитие имущественных отношений в Губкинском городском округе на 2014-2020 годы»</t>
  </si>
  <si>
    <t>Реализация мероприятия на 2015 год не предусмотрена</t>
  </si>
  <si>
    <t>Основное мероприятие 1.2.1.«Обеспечение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</si>
  <si>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 xml:space="preserve">Проведение закупки на оказание услуг по оценке рыночной стоимости земельных участков </t>
  </si>
  <si>
    <t>Показатель  3.1.1.4.</t>
  </si>
  <si>
    <t>Уровень выполнения показателей муниципальной программы</t>
  </si>
  <si>
    <t>13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</si>
  <si>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</si>
  <si>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</si>
  <si>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</si>
  <si>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 xml:space="preserve">Показатель 4.1.1.1.
Количество зданий и сооружений, объектов инженерной инфраструктуры, оборудованных с учетом потребностей инвалидов </t>
  </si>
  <si>
    <t>Мероприятие 4.1.1.1. Оснащение светофорных объектов видеозвуковой сигнализацией</t>
  </si>
  <si>
    <t>Показатель 4.1.1.1.1. Количество светофорных объектов, оборудованных видеозвуковой сигнализацией</t>
  </si>
  <si>
    <t>Мероприятие 4.1.1.2. Обеспечение создания специальных парковок, а также отдельных удобных парковочных мест на общих городских парковках</t>
  </si>
  <si>
    <t>Показатель 4.1.1.2.1. Количество специальных парковок, а также отдельных удобных парковочных мест на общих городских парковках для инвалидов</t>
  </si>
  <si>
    <t>Мероприятие 4.1.1.3. Устройство пандуса и  информационной строки «Пункт назначения» в здании МБУ «Губкин ПАС»</t>
  </si>
  <si>
    <t>Показатель 4.1.1.3.1. Количество зданий, оборудованных с учетом нужд инвалидов</t>
  </si>
  <si>
    <t>Мероприятие 4.1.1.4. Оснащение муниципального автобуса автоинформатором с функцией поддержки табло и бегущей строкой НПП Электрон с конвектором USB-RS232</t>
  </si>
  <si>
    <t>Показатель 4.1.1.4.1. Количество автобусов, оснащенных с учетом нужд инвалидов</t>
  </si>
  <si>
    <t>Основное мероприятие 4.1.2. Обеспечение доступности муниципальных учреждений культуры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</si>
  <si>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</si>
  <si>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</si>
  <si>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>4.1.4. Модернизация культурно-досуговых учреждений</t>
  </si>
  <si>
    <t>Муниципальная программа  «Социальная поддержка граждан в Губкинском городском округе на 2014-2020 годы»</t>
  </si>
  <si>
    <t>Мероприятие 1.1.1.1. Оплата жилищно-коммунальных услуг отдельным категориям граждан в соответствии с Федеральным законом от 12.01.1995 г. № 5-ФЗ «О ветеранах» (за счет субвенций из федерального бюджета)</t>
  </si>
  <si>
    <t>Мероприятие 1.1.1.3. Оплата жилищно-коммунальных услуг отдельным категориям граждан в соответствии с Федеральным законом от 15.05.1991 г.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</t>
  </si>
  <si>
    <t>Основное  мероприятие  1.1.3.Выплата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</si>
  <si>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не завершено благоустройство дворовой территории домов № 24,24а,26 по ул. Пильчикова, достижение   показателя планируется в IV квартале 2015 года</t>
  </si>
  <si>
    <t xml:space="preserve">В течение летнего периода шло комплектование ноых групп в дошкольных учреждениях, которое завершилось в сентябре. На уменьшение показателя повлияло введение после капитального ремонта 2 детских садов -"Сказка" и "Колокольчик".  </t>
  </si>
  <si>
    <t>Отклонение связано с более высокими показателями в учебе, достигнутыми обучающимися школ</t>
  </si>
  <si>
    <t>Данные взяты за 3 квартала, нарастающим годовым итогом показатель должен быть достигнут</t>
  </si>
  <si>
    <t>Переподготовку прошли 161 человек из 365 муниципальных служащих.</t>
  </si>
  <si>
    <t xml:space="preserve">Плановое значение показателя ошибочно не было уточнено, оно составляет 5,4 и фактическое отклонение составило -46,3 %, см. показатель выше. </t>
  </si>
  <si>
    <t>анкетирование в 3 квартале не проводилось</t>
  </si>
  <si>
    <t>6 человек в "Смешариках" , 6 в "Песочном мире"</t>
  </si>
  <si>
    <t>Не соответствует современным требованиям столовая в школе с. Морозово</t>
  </si>
  <si>
    <t>Доля детей, охваченных дополнительными образовательными программами в учреждениях дополнительного образования детей, подведомственных управлению образования  и науки, в общей численности детей школьного возраста</t>
  </si>
  <si>
    <t>Увеличилось участие детей в конкурсах различной направленности и разного уровня. По итогам учебного года 2014-2015 в банк данных одарённых детей включено 1018 человек.</t>
  </si>
  <si>
    <t>Отклонение связано с тем, что произошла оптимизация численности и сокращение существующих вакансий</t>
  </si>
  <si>
    <t>Детей, находящихся в трудной жизненной ситуации, оказалось больше, чем планировалось.</t>
  </si>
  <si>
    <t>В 3 квартале по проектному управлению повышение квалификации не проводилось, оно запланировано на 4 квартал</t>
  </si>
  <si>
    <t>Показатель 5.Неналоговые доходы от продажи земельных участков, зачисляемые в бюджет Губкинского городского округа</t>
  </si>
  <si>
    <t>Показатель 2.Неналоговые доходы  от сдачи в аренду муниципального имущества, зачисляемые в бюджет Губкинского городского округа</t>
  </si>
  <si>
    <t>Показатель 3.Неналоговые доходы  от приватизации  муниципального имущества, зачисляемые в бюджет Губкинского городского округа</t>
  </si>
  <si>
    <t>Показатель 4. Неналоговые доходы от сдачи в аренду земельных участков, зачисляемые в бюджет Губкинского городского округа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</si>
  <si>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</si>
  <si>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шт.</t>
  </si>
  <si>
    <t>Основное мероприятие 5.1.4.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</si>
  <si>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5.1.5. «Проектирование и строительство инженерных сетей в микрорайонах ИЖС, благоустройство кладбищ»</t>
  </si>
  <si>
    <t>Подпрограмма 6 «Обеспечение реализации муниципальной Программы «Обеспечение доступным и ком-фортным жильем и коммунальными услугами жителей Губкинского городского округа на 2014-2016 годы»</t>
  </si>
  <si>
    <t>Основное мероприятие 1.2.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</si>
  <si>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</t>
  </si>
  <si>
    <t>8.1.1. Обеспечение функций органов местного самоуправления.</t>
  </si>
  <si>
    <t>Доля проведенных контрольно-надзорных процедур от заявленных (запланированных)</t>
  </si>
  <si>
    <t>Основное мероприятие 1.3. "Мероприятия"</t>
  </si>
  <si>
    <t>Основное мероприятие 1.4. 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</si>
  <si>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Доля обязательств, взятых регионом по субсидированию первоначального взноса по выданным кредитам</t>
  </si>
  <si>
    <t>2.3.2. Выплата ежемесячного денежного вознаграждения за классное руководство.</t>
  </si>
  <si>
    <t>Доля педагогических работников, получающих вознаграждение за классное руководство, к общему числу педагогических работников, выполняющих функции классного руководителя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</si>
  <si>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</si>
  <si>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Охват детей, получающих дополнительное образование в детских школах искусств, подведомственных управлению культуры</t>
  </si>
  <si>
    <t>Сохранение контингента обучающихся в организации дополнительго образования</t>
  </si>
  <si>
    <t>Уровень выполнения показателей, доведенных муниципальных заданием</t>
  </si>
  <si>
    <t>3.1.2. Мероприятия.</t>
  </si>
  <si>
    <t xml:space="preserve">Муниципальная программа «Развитие здравоохранения Губкинского городского округа на 2014-2020 годы» </t>
  </si>
  <si>
    <t>Данные целевые показатели корректировки не требуют, будут достигнуты в 4 квартале 205 года и напрямую зависят от выделения субвенций на реализацию программы Обеспечение жильем молодых семей на 2011-2015 гг. ФЦП жилище. Свидетельства о праве на получение социальной выплаты выданы 26.09.2015 г. Субвенции будут освоены молодыми семьями в 4 квартале 2015 г.</t>
  </si>
  <si>
    <t>Целевые показатели по данному мероприятию будут достигнуты в полном объеме в 4 квартале 2015 года засчет проведения мероприятий по патриотическому воспитанию (День призывника, соревнования по военно-прикладным видам спорта, деятельности ВПК на территории Губкинского городского округа) и корректировки не требуют.</t>
  </si>
  <si>
    <t>Целевые показатели по данному мероприятию будут достигнуты в полном объеме в 4 квартале 2015 года засчет информационного освещения в средствах массовой информации, сети интернет мероприятий по реализации государственной молодежной политики на территории Губкинского городского округа и корректировки не требуют.</t>
  </si>
  <si>
    <t>Целевые показатели по данному мероприятию будут достигнуты в полном объеме в 4 квартале 2015 года засчет проведения мероприятий направленных на пропаганду здорового образа жизни и сдачи норм ГТО и корректировки не требуют.</t>
  </si>
  <si>
    <t>Целевые показатели по данному мероприятию будут достигнуты в полном объеме в 4 квартале 2015 года в рамках  деятельности 5 трудовых и педагогических отрядов и корректировки не требуют.</t>
  </si>
  <si>
    <t>Целевые показатели по данному мероприятию будут достигнуты в полном объеме в 4 квартале 2015 года и напрямую зависят от очередного 2015-2016 учебного года и корректировки не требуют.</t>
  </si>
  <si>
    <t>Количество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</si>
  <si>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>1.1.2.</t>
  </si>
  <si>
    <t>1.1.3.</t>
  </si>
  <si>
    <t>1.1.4.</t>
  </si>
  <si>
    <t>1.1.5.</t>
  </si>
  <si>
    <t>Целевые показатели по данному мероприятию достигнуты в полном объеме и корректировки не требуют.</t>
  </si>
  <si>
    <t>Целевые показатели по данному мероприятию будут достигнуты в полном объеме в 4 квартале 2015 года  и корректировки не требуют.</t>
  </si>
  <si>
    <t>1.1.6.</t>
  </si>
  <si>
    <t>1.1.7.</t>
  </si>
  <si>
    <t>1.1.8.</t>
  </si>
  <si>
    <t>2.2.</t>
  </si>
  <si>
    <t>Показатель 2.1.
Доля молодежи, охваченной мероприятиями по патриотическому и духовно-нравственному воспитанию</t>
  </si>
  <si>
    <t xml:space="preserve">Основное мероприятие «Организация транс-портного обслуживания населения в пригородном межмуниципальном сообщении»  </t>
  </si>
  <si>
    <t>Основное мероприятие 1.3.1. "Разработка научно обоснованных проектов бассейнового природопользования"</t>
  </si>
  <si>
    <t>Основное мероприятие 2.2.1. "Мероприятия в рамках подпрограммы "Развитие земельных отношений в Губкинском городском округе на 2014 - 2020 годы"</t>
  </si>
  <si>
    <t>Основное мероприятие 3.1.1.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</si>
  <si>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Основное мероприятие 3.2.1."Обеспечение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</si>
  <si>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3.1.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</si>
  <si>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Муниципальная программа «Развитие образования Губкинского городского округа на 2014 – 2020 годы»</t>
  </si>
  <si>
    <t>Показатель 1.1.
Доля молодежи, вовлеченной в волонтерскую деятельность, деятельность трудовых объединений, сту-денческих трудовых отрядов, молодежных бирж труда и других форм занятости</t>
  </si>
  <si>
    <t>Показатель 1.2.
Доля молодежи, охваченной мероприятиями по пропаганде здорового образа жизни и профилактике негативных явлений, %.</t>
  </si>
  <si>
    <t>Показатель 1.3.
Доля молодежи, охваченной мероприятиями по информационному сопровождению, %.</t>
  </si>
  <si>
    <t>Количество молодежи, вовлеченной в мероприятия по информационному сопровождению, чел.</t>
  </si>
  <si>
    <t>Показатель 1.
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</si>
  <si>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>прогрессивный</t>
  </si>
  <si>
    <t>регрессивный</t>
  </si>
  <si>
    <t>Мероприятие 1.1.1.2. 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</t>
  </si>
  <si>
    <t>Основное  мероприятие  1.1.9 Социальная поддержка Героев Социалистического Труда и полных кавалеров ордена Трудовой Славы</t>
  </si>
  <si>
    <t>сновное  мероприятие  1.1.10. 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</si>
  <si>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Основное  мероприятие  1.1.14. Оплата ежемесячных денежных выплат  реабилитированным лицам</t>
  </si>
  <si>
    <t>сновное мероприятие 1.1.33. 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</t>
  </si>
  <si>
    <t>Показатель 3.1.1.1.
 Доля детей-сирот, детей, оставшихся без попечения родителей, в общей численности детей в возрасте
0-17 лет</t>
  </si>
  <si>
    <t>Показатель 4.2.
Доля инвалидов, прошедших социально-культурную и социально-средовую реабилитацию, в общем количестве инвалидов</t>
  </si>
  <si>
    <t>Мероприятие  3.3.1.2. Выплата денежной премии матерям, награжденным  медалью  «За материнские заслуги» (в соответствии с Положением о медали «За материнские заслуги», утвержденным решением Губкинского территориального Совета депутатов от 29.06.2007 г. № 2)</t>
  </si>
  <si>
    <t>Показатель 4.1.2.1.
Количество учреждений культуры, оборудованных с учетом нужд инвалидов</t>
  </si>
  <si>
    <t>Показатель 4.2.1.1
Доля инвалидов, прошедших социально-культурную и социально-средовую реабилитацию, в общем количестве инвалидов</t>
  </si>
  <si>
    <t>Мероприятие 4.2.1.3. Приобретение медицинского диагностического и коррекционного оборудования для детей-инвалидов для общеобразова-тельных организа-ций Губкинского городского округа</t>
  </si>
  <si>
    <t>Мероприятие 4.2.1.5. Компенсация расходов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</t>
  </si>
  <si>
    <t xml:space="preserve">Мероприятие 4.2.1.8. Организация и проведение фестивалей, конкурсов и  мероприятий для инвалидов и детей-инвалидов
</t>
  </si>
  <si>
    <t>Показатель 4.3.1.1. 
Количество социально ориентированных некоммерческих организаций, получивших  субсидию из средств бюджета городского округа</t>
  </si>
  <si>
    <t>Основное мероприятие 5.1.2. Обеспечение жильем отдельных категорий граждан, установленных Федеральным законом от 12 января 1995г.
 №5-ФЗ «О ветеранах» в соответствии с Указом Президента РФ от 7 мая 2008 года №714 «Об обеспечении жильем ветеранов ВОВ 1941-1945гг.»</t>
  </si>
  <si>
    <t>Показатель 6.1.
Обеспечение ежегодного уровня достижения показателей Программы</t>
  </si>
  <si>
    <t>Основное мероприятие 5.1.3. 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</si>
  <si>
    <t>Показатель 3.  Доля площади убираемой территории в общей площади, подлежащей уборке</t>
  </si>
  <si>
    <t>Показатель 5. Количество капитально отремонтированных дворовых территорий и проездов к дворовым территориям многоквартирных домов</t>
  </si>
  <si>
    <t>Показатель 4. Доля механизированной уборки в общем объеме работ по содер-жанию улично-дорожной сети</t>
  </si>
  <si>
    <t>Показатель 3.1. Доля площади убираемой территории в общей площади, подлежащей уборке</t>
  </si>
  <si>
    <t>Показатель 3.2. Доля механизированной уборки в общем объеме работ по содержанию улично-дорожной сети</t>
  </si>
  <si>
    <t xml:space="preserve">Показатель 4.1.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</si>
  <si>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>Доля граждан, использующих механизм получения государственных и муниципальных услуг в электронной форме, %</t>
  </si>
  <si>
    <t>Основное мероприятие 1.1.1 «Обеспечение предоставления государственных и муниципальных услуг 
с использованием современных информационных и телекоммуникационных технологий»</t>
  </si>
  <si>
    <t>Основное мероприятие 1.2.2 «Модернизация и развитие программного и технического комплекса 
корпоративной сети органов местного самоуправления Губкинского городского округа»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</si>
  <si>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</si>
  <si>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</t>
  </si>
  <si>
    <t>Показатель2. Неналоговые доходы  от сдачи в аренду муниципального имущества, зачисляемые в бюджет Губкинского городского округа</t>
  </si>
  <si>
    <t>Показатель1 .  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</si>
  <si>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 xml:space="preserve"> Показатель7. Достижение  предусмотренных Программой, подпрограммами значений целевых показателей (индикаторов) в установленные сроки</t>
  </si>
  <si>
    <t>Основное мероприятие 5.1.2. 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</si>
  <si>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t>Основное мероприятие 5.1.3. 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</si>
  <si>
    <r>
      <t>Основное мероприятие 6.1.1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Организация предоставления отдельных мер социальной защиты населения</t>
    </r>
  </si>
  <si>
    <t>Основное мероприятие 6.2.1 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</t>
  </si>
  <si>
    <t xml:space="preserve">Основное мероприятие 6.3.1. Осуществление деятельности по опеке и попечительству в отношении совершеннолетних лиц   </t>
  </si>
  <si>
    <t xml:space="preserve">Основное мероприятие 6.4.1.  Организация предоставления ежемесячных денежных компенсаций расходов по 
оплате жилищно-коммунальных услуг  </t>
  </si>
  <si>
    <r>
      <t>Основное мероприятие 6.5.1.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Организация предоставления социального пособия на погребение </t>
    </r>
  </si>
  <si>
    <t>Основное мероприятие 2.1. Проведение капитального ремонта общеобразовательных учреждений в сельской местности</t>
  </si>
  <si>
    <t>Доля обучающихся в общеобразовательных учреждениях сельской местности, требующих капитального ремонта</t>
  </si>
  <si>
    <t>Основное мероприятие 2.2. Развитие сети фельдшерско-акушерских пунктов и (или) офисов врача общей практики</t>
  </si>
  <si>
    <t>Удовлетворенность сельского населения оказываемыми медицинскими услугами</t>
  </si>
  <si>
    <t>Основное мероприятие 2.3. Развитие сети плоскостных спортивных сооружений</t>
  </si>
  <si>
    <t>Прирост сельского населения, обеспеченного плоскостными спортивными сооружениями</t>
  </si>
  <si>
    <t>чел</t>
  </si>
  <si>
    <t>Основное мероприятие 2.4. Развитие сети учреждений культурно-досугового типа</t>
  </si>
  <si>
    <t>Прирост количества культурно-массовых мероприятий</t>
  </si>
  <si>
    <t>Основное мероприятие 2.5. 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</t>
  </si>
  <si>
    <t>Уровень обеспеченности сельского населения питьевой водой</t>
  </si>
  <si>
    <t>Основное мероприятие 2.6. Софинансирование капитальных вложений (строительства, реконструкции) в объекты муниципальной собственности</t>
  </si>
  <si>
    <t>Основное мероприятие 2.7. Проектирование и строительство инженерных сетей</t>
  </si>
  <si>
    <t>Основное мероприятие 2.8. Реализация проекта комплексного обустройства площадки под компактную жилищную застройку в сельской местности</t>
  </si>
  <si>
    <t>Количество созданных рабочих мест на селе</t>
  </si>
  <si>
    <t>мест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</si>
  <si>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</si>
  <si>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Оборот малых и средних предприятий в действующих ценах</t>
  </si>
  <si>
    <t>Основное мероприятие  3.1   Мероприятие по поддержке субъектов малого и среднего предпринимательства в области ремесленной и выставочно-ярмарочной деятельности</t>
  </si>
  <si>
    <t xml:space="preserve"> Количество действующих субъектов малого и среднего предпринимательства на конец года</t>
  </si>
  <si>
    <t>Мероприятие 3.1.1. 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</si>
  <si>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</si>
  <si>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Мероприятие 3.1.2 Проведение ежегодного городского конкурса "Губкинский предприниматель", приуроченного к празднованию Дня российского предпринимательства</t>
  </si>
  <si>
    <t>Количество  организованных мероприятий по празднованию Дня российского предпринимательства</t>
  </si>
  <si>
    <t>Мероприятие 3.1.3 Информационно-образовательная подготовка жителей Губкинского городского округа к ведению предпринимательской деятельности</t>
  </si>
  <si>
    <t>Количество  принявших участие</t>
  </si>
  <si>
    <t xml:space="preserve">Показатель 2.1.1.1. Количество социальных услуг, оказанных муниципальными бюджетными учреждениями социального обслуживания населения </t>
  </si>
  <si>
    <t>Показатель 2.1.1.2.
Уровень выполнения параметров доведенных муниципальных заданий</t>
  </si>
  <si>
    <t>Показатель 2.1.1.3. Соотношение  средней заработной платы социальных работников и средней заработной платы в Белгородской области,</t>
  </si>
  <si>
    <t>Подпрограмма 3 «Социальная поддержка семьи и детей»</t>
  </si>
  <si>
    <t>Показатель 3.1. Доля детей-сирот, детей, оставшихся без попечения родителей, в общей численности детей в возрасте 0-17 лет</t>
  </si>
  <si>
    <t>Основное мероприятие 2.2.1. Мероприятия по созданию условий для сохранения и укрепления здоровья детей и подростков, а также формирования у них культуры питания</t>
  </si>
  <si>
    <t>Основное мероприятие 2.3.1. Возмещение части затрат в связи с предоставлением учителям общеобразовательных учреждений ипотечного кредита</t>
  </si>
  <si>
    <t>Основное мероприятие 2.3.2. Выплата ежемесячного денежного вознаграждения за классное руководство</t>
  </si>
  <si>
    <t xml:space="preserve">Подпрограмма 3. Развитие дополнительного образования детей, поддержка талантливых и одаренных детей </t>
  </si>
  <si>
    <t>Основное мероприятие 1.2.2.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</si>
  <si>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 xml:space="preserve">Показатель 1.2.1.2. </t>
  </si>
  <si>
    <t>Приобретение и сопровождение программного продукта для улучшения обслуживания населения</t>
  </si>
  <si>
    <t>Основное мероприятие 1.3.1. «Разработка научно обоснованных проектов бассейнового природопользования»</t>
  </si>
  <si>
    <t>Показатель 1.3.1.1.</t>
  </si>
  <si>
    <t>Количество научно обоснованных проектов бассейнового природопользования</t>
  </si>
  <si>
    <t>Подпрограмма 2: «Развитие земельных  отношений в Губкинском городском округе на 2014-2020 годы»</t>
  </si>
  <si>
    <t>Основное  мероприятие 2.1.1. «Мероприятия, направленные на формирование земельных участков и их рыночной оценки»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</si>
  <si>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</si>
  <si>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>Основное мероприятие 3.1.1. «Обеспечение функций органов местного самоуправления Губкинского городского округа в сфере развития имущественно-земельных отношений на территории Губкинского городского округа»</t>
  </si>
  <si>
    <t>Показатель 3.1.1.1.</t>
  </si>
  <si>
    <t>Осуществление мероприятий по инвентаризации земельных участков на территории Губкинского городского округа</t>
  </si>
  <si>
    <t>количество проверок</t>
  </si>
  <si>
    <t>Показатель 3.1.1.2.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</si>
  <si>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</si>
  <si>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Показатель  3.1.1.3.</t>
  </si>
  <si>
    <t>Целевое и эффективное использование выделяемых бюджетных средств</t>
  </si>
  <si>
    <t>№ пп.</t>
  </si>
  <si>
    <t>отклонение, %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</si>
  <si>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</si>
  <si>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</si>
  <si>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</si>
  <si>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</si>
  <si>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фактического от планового значения</t>
  </si>
  <si>
    <t>Базовый период (факт)</t>
  </si>
  <si>
    <t>Отчетный период</t>
  </si>
  <si>
    <t xml:space="preserve">план </t>
  </si>
  <si>
    <t>факт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</si>
  <si>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</si>
  <si>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</si>
  <si>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</si>
  <si>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</si>
  <si>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Отклонение, %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</si>
  <si>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</si>
  <si>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</si>
  <si>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</si>
  <si>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</si>
  <si>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</si>
  <si>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</si>
  <si>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</si>
  <si>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</si>
  <si>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</si>
  <si>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</si>
  <si>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Муниципальная программа «Развитие  образования Губкинского городского округа на  2014 – 2020 годы»</t>
  </si>
  <si>
    <t>Муниципальная программа «Молодежь Губкинского городского округа на 2014-2020 годы»</t>
  </si>
  <si>
    <t>Подпрограмма 2. «Повышение качества и доступности государственных и муниципальных услуг»</t>
  </si>
  <si>
    <r>
      <t>Основное мероприятие 2.1.1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«Создание условий для предоставления государствен-ных и муниципальных услуг по принципу «одного окна» на базе МАУ МФЦ»</t>
    </r>
  </si>
  <si>
    <t>Подпрограмма 4 «Доступная среда для инвалидов и маломобильных групп населения»</t>
  </si>
  <si>
    <t xml:space="preserve">Показатель 4.1. 
Количество зданий и сооружений, объектов инженерной инфраструктуры, оборудованных с учетом потребностей инвалидов </t>
  </si>
  <si>
    <t>Задача 4.1. Обеспечение доступности  объектов и услуг в приоритетных сферах жизнедеятельности инвалидов и других маломобильных групп населения</t>
  </si>
  <si>
    <t>Мероприятие 4.2.1.9. Организация и проведение конкурса среди общественных организаций инвалидов на получение социального гранта «Город, доступный всем»</t>
  </si>
  <si>
    <t>Показатель 4.2.1.9.1.
Количество общественных организаций, получивших социальный грант</t>
  </si>
  <si>
    <t>Задача 4.3.  Поддержка направлений деятельности общественных организаций</t>
  </si>
  <si>
    <t>Основное мероприятие 4.3.1. Мероприятия по поддержке социально ориентированных некоммерческих организаций</t>
  </si>
  <si>
    <t>Основное мероприятие 4.1.1.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</si>
  <si>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4.1.3.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</si>
  <si>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4.1.5. "Строительство учреждений культуры"</t>
  </si>
  <si>
    <t>Подпрограмма 5                                                  "Развитие киноискусства Губкинского городского округа  на 2014 - 2020 годы"</t>
  </si>
  <si>
    <t>Основное мероприятие 5.1.1.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</si>
  <si>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</si>
  <si>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6.1.1.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</si>
  <si>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</si>
  <si>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7.1.1. "Обеспечение функций органов местного самоуправления"</t>
  </si>
  <si>
    <t>Основное мероприятие 7.1.2. "Организация бухгалтерского обслуживания учреждений"</t>
  </si>
  <si>
    <t>Основное мероприятие 7.2.1.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</si>
  <si>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7.2.2. "Организация административно - хозяйственного обслуживания учреждений" </t>
  </si>
  <si>
    <t>Подпрограмма 1. Развитие дошкольного образования</t>
  </si>
  <si>
    <t>Основное мероприятие 1.1.1.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</si>
  <si>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Основное мероприятие 1.1.2.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</si>
  <si>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</si>
  <si>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Основное мероприятие 1.2.5 «Обеспечение информационной безопасности»</t>
  </si>
  <si>
    <t>Основное мероприятие 4.1.1.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</si>
  <si>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</si>
  <si>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</si>
  <si>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</si>
  <si>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</si>
  <si>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</si>
  <si>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Гкал/кв.м</t>
  </si>
  <si>
    <t>кВтч/кв.м</t>
  </si>
  <si>
    <t>куб.м/чел.</t>
  </si>
  <si>
    <t>Основное мероприятие 4.1.2. «Профессиональная подготовка, переподготовка и повышение квалификации»</t>
  </si>
  <si>
    <t xml:space="preserve">Количество лиц, обученных методам энергосбережения, </t>
  </si>
  <si>
    <t>В 1 квартале обучение не проводилось. Показатель годовой.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</si>
  <si>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</si>
  <si>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</si>
  <si>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Основное мероприятие 5.1.1.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</si>
  <si>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</si>
  <si>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</si>
  <si>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</si>
  <si>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</si>
  <si>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</si>
  <si>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</si>
  <si>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Основное мероприятие 5.1.2.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</si>
  <si>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</si>
  <si>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Основное мероприятие 5.1.3.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</si>
  <si>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</si>
  <si>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случаев на 1 тыс. человек, родившихся живыми</t>
  </si>
  <si>
    <t>Смертность детей в возрасте от 0 до 17 лет</t>
  </si>
  <si>
    <t>случаев на 10 тыс. чел населения соотв.возраста</t>
  </si>
  <si>
    <t>Смертность от болезней системы кровообращения</t>
  </si>
  <si>
    <t>случаев на 100 тыс. населения</t>
  </si>
  <si>
    <t>Смертность от дорожно-транспортных происшествий</t>
  </si>
  <si>
    <t>Распространенность потребления табака среди взрослого населения</t>
  </si>
  <si>
    <t>Распространенность потребления табака среди детей и подростков</t>
  </si>
  <si>
    <t>Заболеваемость туберкулезом</t>
  </si>
  <si>
    <r>
      <t xml:space="preserve">Основное мероприятие 1.1.23. </t>
    </r>
    <r>
      <rPr>
        <sz val="13"/>
        <rFont val="Times New Roman"/>
        <family val="1"/>
      </rPr>
      <t>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  </r>
  </si>
  <si>
    <t>Основное мероприятие 3.1.1. "Содержание и ремонт автомобильных дорог общего пользования местного значения"</t>
  </si>
  <si>
    <t>Показатель 3.1.                                                                                  Доля площади убираемой территории в общей площади, подлежащей уборке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</si>
  <si>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</si>
  <si>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t>Основное мероприятие 4.1. «Благоустройство дворовых территорий»</t>
  </si>
  <si>
    <t xml:space="preserve">Показатель 4.1.1.1.               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</si>
  <si>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>Обеспеченность населения торговыми площадями на 1 тысячу жителей</t>
  </si>
  <si>
    <t>Основное мероприятие  2.1   Профессиональная подготовка, переподготовка и повышение квалификации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</si>
  <si>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</si>
  <si>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</si>
  <si>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Основное мероприятие 2.2  Мероприятия, направленные на повышение уровня профессионального мастерства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</si>
  <si>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</si>
  <si>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</si>
  <si>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Подпрограмма 1 "Профилактика правонарушений и преступлений, обеспечение безопасности дорожного движения на территории Губкинского городского округа на 2014-2020 годы»</t>
  </si>
  <si>
    <t>Подпрограмма 2 «Развитие общего образования»</t>
  </si>
  <si>
    <t>Подпрограмма 3 «Развитие дополнительного образования, поддержка талантливых и одаренных детей»</t>
  </si>
  <si>
    <t>Подпрограмма 4 «Здоровое поколение»</t>
  </si>
  <si>
    <t>Подпрограмма 5 «Методическая поддержка педагогических работников образовательных учреждений»</t>
  </si>
  <si>
    <t>Подпрограмма 6 «Обеспечение безопасного, качественного отдыха и оздоровления детей в летний период»</t>
  </si>
  <si>
    <t xml:space="preserve">Подпрограмма 7 «Развитие муниципальной кадровой политики в органах самоуправления Губкинского округа» </t>
  </si>
  <si>
    <t>Подпрограмма 8 «Обеспечение реализации подпрограмм и основных мероприятий Программы в соответствии с установленными сроками и этапами»</t>
  </si>
  <si>
    <t>Подпрограмма 1 «Развитие библиотечного дела Губкинского городского округа  на 2014 -2020 годы»</t>
  </si>
  <si>
    <t>Подпрограмма 2 «Развитие музейного дела Губкинского городского округа  на 2014 - 2020 годы»</t>
  </si>
  <si>
    <t>Подпрограмма 3 «Развитие театрального искусства Губкинского городского  округа  на 2014 -2020 годы»</t>
  </si>
  <si>
    <t>Подпрограмма 4 «Развитие культурно - досуговой деятельности и народного творчества Губкинского городского округа  на 2014 - 2020 годы»</t>
  </si>
  <si>
    <t>Подпрограмма 5 «Развитие киноискусства Губкинского городского округа  на 2014 - 2020 годы»</t>
  </si>
  <si>
    <t>Подпрограмма 6 «Развитие туризма Губкинского городского округа  на 2014 - 2020 годы»</t>
  </si>
  <si>
    <t xml:space="preserve">Подпрограмма 7 «Обеспечение реализации муниципальной программы «Развитие культуры, искусства и туризма Губкинского городского округа  на 2014 -2020 годы» </t>
  </si>
  <si>
    <t>участников/ зрителей,(семей)</t>
  </si>
  <si>
    <t>Качество знаний обучающихся общеобразовательных учреждений</t>
  </si>
  <si>
    <t>Удельный вес численности обучающихся по дополнительным образовательным программам, участвующих в олимпиадах и конкурсах различного уровня, в общей численности обучающихся по дополнительным образовательным программам</t>
  </si>
  <si>
    <t>Удельный вес детей и подростков, успешно социализированных в общество сверстников (от общего количества получивших специализированную помощь)</t>
  </si>
  <si>
    <t>Охват руководящих и педагогических работников различными формами повышения квалификации</t>
  </si>
  <si>
    <t>Доля детей, охваченных организованным отдыхом и оздоровлением на базе оздоровительных лагерей с дневным пребыванием в учреждениях, подведомственных управлению образования и науки, в общей численности детей в общеобразовательных учреждениях</t>
  </si>
  <si>
    <t>Показатель 1. Доля газетных площадей с информацией о деятельности органов местного самоуправления, в общем объеме тиража</t>
  </si>
  <si>
    <t>показатель годовой</t>
  </si>
  <si>
    <t>Основное  мероприятие 1.1.1. Оплата жилищно-коммунальных услуг отдельным категориям граждан (за счет субвенций из федерального бюджета)</t>
  </si>
  <si>
    <t>Показатель 1.1.1.1.
Количество граждан, получивших услуги по оплате жилищно-коммунальных услуг в денежной форме</t>
  </si>
  <si>
    <t>Показатель 1.1.1.1.1.
Количество граждан, получивших услуги по оплате жилищно-коммунальных услуг в денежной форме в соответствии с Федеральным законом от 12.01.1995 г.        № 5-ФЗ «О ветеранах»</t>
  </si>
  <si>
    <t>Показатель 1.1.1.2.1.
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</si>
  <si>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Основное мероприятие 2.2. "Мероприятия"</t>
  </si>
  <si>
    <t>Количество спортивно-массовых мероприятий по футболу</t>
  </si>
  <si>
    <t>Подпрограмма 3 "Губкинская школа здоровья на 2014-2020 годы"</t>
  </si>
  <si>
    <t>Основное мероприятие 3.1. "Мероприятия"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</si>
  <si>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</si>
  <si>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</si>
  <si>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Основное мероприятие 4.1. "Обеспечение функций органов местного самоуправления"</t>
  </si>
  <si>
    <t>Основное мероприятие 4.2.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</si>
  <si>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</si>
  <si>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Подпрограмма 1 «Развитие физической культуры и массового спорта в Губкинском городском округе на 2014-2020 годы»</t>
  </si>
  <si>
    <t>Основное мероприятие 1.1.1.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</si>
  <si>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1.1.3. "Мероприятия"</t>
  </si>
  <si>
    <t>Основное мероприятие 1.1.4." 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</si>
  <si>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Подпрограмма 2 «Развитие футбола в Губкинском городском округе на 2014-2020 годы»</t>
  </si>
  <si>
    <t>Основное мероприятие 2.1.1.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</si>
  <si>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Основное мероприятие 2.1.2. "Мероприятия"</t>
  </si>
  <si>
    <t>Подпрограмма 3 «Губкинская школа здоровья на 2014-2020 годы»</t>
  </si>
  <si>
    <t>Основное мероприятие 3.1.1. "Мероприятия"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</si>
  <si>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</si>
  <si>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Основное мероприятие 4.1.1. "Обеспечение функций органов   местного самоуправления»</t>
  </si>
  <si>
    <t>Основное мероприятие 4.1.2.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</si>
  <si>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1/3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</si>
  <si>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</si>
  <si>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Основное мероприятие                                                                                   "Благоустройство дворовых территорий "               </t>
  </si>
  <si>
    <t>Показатель 1.                                  Протяженность построенных (реконструированных) подъездных дорог к сельским населенным пунктам</t>
  </si>
  <si>
    <t>Показатель 2.                                                        Протяженность капитально отремонтированных дорог по  населенным пунктам</t>
  </si>
  <si>
    <t>прогресси-рующий</t>
  </si>
  <si>
    <t>Достижение конечных показателей планируется в IV квартале 2015 года</t>
  </si>
  <si>
    <t>Основное мероприятие 5.1.1.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</si>
  <si>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5.2.1. Профессиональная подготовка, переподготовка и повышение квалификации</t>
  </si>
  <si>
    <t>Основное мероприятие 5.3.1. Мероприятия</t>
  </si>
  <si>
    <t>Подпрограмма 6. Обеспечение безопасного, качественного отдыха и оздоровления детей в летний период</t>
  </si>
  <si>
    <t>Основное мероприятие 6.1.1.  Субсидии на мероприятия по проведению оздоровительной кампании детей</t>
  </si>
  <si>
    <t>Основное мероприятие 6.1.2. Мероприятия по проведению оздоровительной кампании детей  в  лагерях с дневным пребыванием и лагерях труда и отдыха</t>
  </si>
  <si>
    <t>Основное мероприятие 6.1.3. Мероприятия по проведению  оздоровительной кампании детей на базе загородных оздоровительных учреждений стационарного типа</t>
  </si>
  <si>
    <t>Основное мероприятие 6.2.1.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</si>
  <si>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Подпрограмма 7. Развитие  муниципальной кадровой политики в органах местного самоуправления Губкинского городского округа</t>
  </si>
  <si>
    <t>Основное мероприятие 7.1.1. Профессиональная подготовка, переподготовка и повышение квалификации</t>
  </si>
  <si>
    <t>Подпрограмма 8. Обеспечение реализации муниципальной программы</t>
  </si>
  <si>
    <t>Основное мероприятие 8.1.1. Обеспечение функций органов местного самоуправления</t>
  </si>
  <si>
    <t>Основное мероприятие 8.1.2. Организация бухгалтерского обслуживания учреждений</t>
  </si>
  <si>
    <t>Основное мероприятие 8.1.3. Организация материально-технического снабжения подведомственных учреждений (организаций)</t>
  </si>
  <si>
    <t>Основное мероприятие 8.2.1. 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</t>
  </si>
  <si>
    <t>Основное мероприятие 8.2.2. 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</t>
  </si>
  <si>
    <t>модернизация предусмотрена в 2016г.</t>
  </si>
  <si>
    <t>Никаноровский ДК</t>
  </si>
  <si>
    <t>процесс ликвидации МБУК "Губкинская киносеть"</t>
  </si>
  <si>
    <t>14</t>
  </si>
  <si>
    <t>Доля граждан, использующих механизм получения государственных и муниципаль-ных услуг в электронной форме, %</t>
  </si>
  <si>
    <t>прогрес-
сирующий</t>
  </si>
  <si>
    <t>Доля граждан, удовлетворенных качеством предоставления государственных и муниципальных услуг, в том числе в МАУ «МФЦ», %</t>
  </si>
  <si>
    <t>Подпрограмма 1. «Создание условий для развития информационного общества в Губкинском городском округе на 2014-2020 годы»</t>
  </si>
  <si>
    <t>Основное мероприятие 2.1.2.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субсидийгосударственного стандарта общего образования</t>
  </si>
  <si>
    <t>Основное мероприятие 2.1.3.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учреждениямгосударственного стандарта общего образования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</si>
  <si>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</si>
  <si>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</si>
  <si>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7.2.1.Меры социальной поддержки работников муниципальных учреждений культуры, расположенных в сельских населенных пунктах, рабочих поселках (поселках городского типа).</t>
  </si>
  <si>
    <t>Показатель 1.1.1.3.1.
Количество граждан, получивших услуги по оплате жилищно-коммунальных услуг в денежной форме в соответствии  с  Федеральным законом от 15.05.1991 г. 
№ 1244-1 «О социальной защите  граждан, подвергшихся воздействию радиации вследствие катастрофы на Чернобыльской АЭС»</t>
  </si>
  <si>
    <t>Основное  мероприятие  1.1.2.Выплата ежемесячных денежных компенсаций расходов по оплате  жилищно-коммунальных услуг ветеранам труда</t>
  </si>
  <si>
    <t>Показатель 1.1.25.1.
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</si>
  <si>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Основное  мероприятие  1.1.26. Выплата ежемесячных пособий гражданам, имеющим детей</t>
  </si>
  <si>
    <t xml:space="preserve">Показатель 1.1.26.1.
Количество граждан, имеющих детей, получивших меры социальной поддержки по выплате ежемесячного пособия, </t>
  </si>
  <si>
    <t>Основное  мероприятия 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</si>
  <si>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1.1.27.1.
Количество реализованных проездных билетов на территории Губкинского городского округа</t>
  </si>
  <si>
    <t xml:space="preserve">штук
</t>
  </si>
  <si>
    <t>Показатель 3.3.1.4.1. 
Количество семей, принявших участие в проведении  мероприятий, посвященных Дню семьи</t>
  </si>
  <si>
    <t xml:space="preserve">Мероприятие  3.3.1.5. Реализация социального проекта </t>
  </si>
  <si>
    <t>Муниципальная программа  "Развитие имущественно-земельных отношений в Губкинском городском округе на 2014-2020 годы"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</si>
  <si>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</si>
  <si>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2.1.1.</t>
  </si>
  <si>
    <t>2.1.2.</t>
  </si>
  <si>
    <t>Основное мероприятие 2.1.«Обеспечение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</si>
  <si>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Подпрограмма 3. «Кадровая политика в сфере развития информационного пространства Губкинского городского округа»</t>
  </si>
  <si>
    <t>Основное мероприятие 3.1. «Мероприятия, направленные на повышение уровня профессионального мастерства»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</si>
  <si>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</si>
  <si>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1.1.1.</t>
  </si>
  <si>
    <t>1.2.</t>
  </si>
  <si>
    <t>1.2.1.</t>
  </si>
  <si>
    <t>1.2.2.</t>
  </si>
  <si>
    <t>ед</t>
  </si>
  <si>
    <t>Форма 4 сводная. Сведения о ресурсном обеспечении муниципальных  программ за 9 месяцев 2015 года</t>
  </si>
  <si>
    <t>Форма 2 сводная. Сведения о достижении значений целевых показателей муниципальных программ за 9 месяцев 2015 года</t>
  </si>
  <si>
    <t>Показатель1.     Доля объектов недвижимости, права на которые зарегистрированы в общем количестве объектов недвижимости, находящихся  в муниципальной собственности</t>
  </si>
  <si>
    <t xml:space="preserve"> Показатель6. 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</si>
  <si>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115 985</t>
  </si>
  <si>
    <t>Дополнительно за 3 квартала 2015 г. заключено   377 договоров аренды земельных участков.</t>
  </si>
  <si>
    <t>Согласно обращениям юридических и физических лиц, заключено 22 договора купли-продажи земельных участков</t>
  </si>
  <si>
    <t xml:space="preserve"> Показатель 3. Неналоговые доходы  от приватизации  муниципального имущества, зачисляемые в бюджет Губкинского городского округа</t>
  </si>
  <si>
    <t>Основное мероприятие1.1. "Мероприятия по эффективному использованию и оптимизации состава муниципального имущества"</t>
  </si>
  <si>
    <t xml:space="preserve"> Показатель 1.1.1.1.Выполнение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</si>
  <si>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 xml:space="preserve"> Показатель 1.1.1.2. Вовлечение в арендные отношения неиспользуемого муниципального  имущества с учетом оценки объектов недвижимости</t>
  </si>
  <si>
    <t xml:space="preserve"> Показатель1.1.1.3.Исполнение Программы приватизации муниципального имущества</t>
  </si>
  <si>
    <t xml:space="preserve"> Показатель 1.1.1.4.Оказание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</si>
  <si>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 xml:space="preserve"> Показатель 1.1.1.5.Ремонт объектов муниципальной собственности</t>
  </si>
  <si>
    <t xml:space="preserve"> Показатель 1.1.1.6.Приобретение объектов недвижимости в муниципальную собственность</t>
  </si>
  <si>
    <t xml:space="preserve"> Показатель 1.1.1.7.Целевое и эффективное использование выделяемых бюджетных средств</t>
  </si>
  <si>
    <t>7 пакетов технической документации и 31 акт обследования муниципального имущества</t>
  </si>
  <si>
    <t>Значение показателя на 2015г. введено при уточнении программы</t>
  </si>
  <si>
    <t>рассматривается вопрос о внесении изменений в мун. Программу</t>
  </si>
  <si>
    <t xml:space="preserve"> Показатель 1.Неналоговые доходы от сдачи в аренду земельных участков, зачисляемые в бюджет Губкинского городского округа</t>
  </si>
  <si>
    <t xml:space="preserve"> Показатель2.Неналоговые доходы от продажи земельных участков, зачисляемые в бюджет Губкинского городского округа</t>
  </si>
  <si>
    <t xml:space="preserve"> Показатель 3. 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</si>
  <si>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 xml:space="preserve"> Показатель 2.1.1.1Проведение закупки на оказание услуг по изготовлению межевых планов земельных участков </t>
  </si>
  <si>
    <t xml:space="preserve"> Показатель 2.1.1.2.Постановка на государственный учет формируемых земельных участков</t>
  </si>
  <si>
    <t xml:space="preserve"> Показатель 2.1.1.3. Предоставление в собственность, аренду либо в постоянное (бессрочное) пользование земельных участков</t>
  </si>
  <si>
    <t xml:space="preserve"> Показатель 2.1.2.1. Приобретение векторных цифровых топографических карт в масштабе М 1:10 000 Губкинского района</t>
  </si>
  <si>
    <t xml:space="preserve"> Показатель 3.1. Достижение предусмотренных Программой, подпрограммами значений целевых показателей (индикаторов) в установленные сроки</t>
  </si>
  <si>
    <t>Основное мероприятие 3.1.2. "Обеспечение деятельности (Оказание услуг)  подведомственных учреждений , в том числе предоставление муниципальным бюджетным и автономным учреждениям субсидий"</t>
  </si>
  <si>
    <t>Показатель  3.1.2.1.</t>
  </si>
  <si>
    <t>Меньше воспитанников ДЮСШ выполнили норматив мастера спорта, кандидата в мастера спорта и 1 разряд, КМА и МС за отчетный период</t>
  </si>
  <si>
    <t>Спортивно-массовые мероприятия  по футболу согласно по плану будут проведены в  4  квартале</t>
  </si>
  <si>
    <t>Показатель 2.
Доля молодежи, охваченной мероприятиями по пропаганде здорового образа жизни и профилактике негативных явлений</t>
  </si>
  <si>
    <t>Показатель 1.
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</si>
  <si>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>Показатель 3.
Доля молодежи, охваченной мероприятиями по информационному сопровождению</t>
  </si>
  <si>
    <t>Показатель 4.
Доля молодежи, охваченной мероприятиями по патриотическому и духовно-нравственному воспитанию</t>
  </si>
  <si>
    <r>
      <t>У</t>
    </r>
    <r>
      <rPr>
        <sz val="12"/>
        <color indexed="8"/>
        <rFont val="Times New Roman"/>
        <family val="1"/>
      </rPr>
      <t>дельный вес подростков, снятых с учета по положительным основаниям</t>
    </r>
  </si>
  <si>
    <r>
      <t>1.2.3.</t>
    </r>
    <r>
      <rPr>
        <sz val="12"/>
        <color indexed="8"/>
        <rFont val="Times New Roman"/>
        <family val="1"/>
      </rPr>
      <t xml:space="preserve"> Укрепление материально-технической базы учреждений (организаций), в том числе реализация мероприятий за счет субсидии на иные цели предоставляемых муниципальным и автономным учреждениям</t>
    </r>
    <r>
      <rPr>
        <sz val="12"/>
        <rFont val="Times New Roman"/>
        <family val="1"/>
      </rPr>
      <t>.</t>
    </r>
  </si>
  <si>
    <r>
      <t xml:space="preserve">Количество </t>
    </r>
    <r>
      <rPr>
        <sz val="12"/>
        <rFont val="Times New Roman"/>
        <family val="1"/>
      </rPr>
      <t>материалов,</t>
    </r>
    <r>
      <rPr>
        <sz val="12"/>
        <color indexed="8"/>
        <rFont val="Times New Roman"/>
        <family val="1"/>
      </rPr>
      <t xml:space="preserve"> размещенных на официальном сайте органов местного самоуправления Губкинского городского округа, шт.</t>
    </r>
  </si>
  <si>
    <t>Муниципальная программа «Обеспечение безопасности жизнедеятельности населения Губкинского городского округа на 2014-2020 годы»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</si>
  <si>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</si>
  <si>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>Количество субъектов малого и среднего предпринимательства, получателей грантов в форме субсидий на организацию частных детских садов и групп дневного времяпровождения детей дошкольного возраста</t>
  </si>
  <si>
    <t>Мероприятие 3.3. 2.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</t>
  </si>
  <si>
    <t>Основное мероприятие 3.2.1. Мероприятия по выявлению, развитию и поддержке одаренных детей</t>
  </si>
  <si>
    <t xml:space="preserve">Основное мероприятие «Предоставление права льготного проезда к месту учебы и обратно обучающимся  общеобразовательных организаций, в том числе интернатов, студентам и аспирантам профессиональных образовательных организаций и организаций высшего образования» 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</si>
  <si>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2014 - 2020 годы»</t>
  </si>
  <si>
    <t>Основное мероприятие «Мероприятия по антинаркотической пропаганде и антинаркотическому просвещению»</t>
  </si>
  <si>
    <t xml:space="preserve">Основное мероприятие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</si>
  <si>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 и защита их прав на территории Губкинского городского округа на 2014-2020 годы»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</si>
  <si>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</si>
  <si>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«Создание и организация деятельности территориальных комиссий по делам несовершеннолетних и защите их прав"</t>
  </si>
  <si>
    <t xml:space="preserve">Основное мероприятие «Мероприятия, направленные на повышение эффективности работы системы профилактики безнадзорности и правонарушений» 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</si>
  <si>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</si>
  <si>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мероприятие«Поддержание в готовности сил и средств добровольной пожарной охраны, обеспечение первичных мер пожарной безопасности»</t>
  </si>
  <si>
    <t>прогрес-сивный</t>
  </si>
  <si>
    <t>Показатель 2.
Количество социальных услуг, оказанных муниципальными бюджетными учреждениями социального обслуживания населения</t>
  </si>
  <si>
    <t xml:space="preserve"> тыс.ед.</t>
  </si>
  <si>
    <t>Доля учащихся, охваченных мероприятиями по обеспечению безопасности дорожного движения, в возрасте от 6 до 17 лет</t>
  </si>
  <si>
    <t>Количество дорожно-транспортных происшествий</t>
  </si>
  <si>
    <t>Основное мероприятие 1.3.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</si>
  <si>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</si>
  <si>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Основное мероприятие 1.4.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</si>
  <si>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Показатель 1.1.2.1.
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</si>
  <si>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Показатель 1.1.3.1.
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</si>
  <si>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Основное  мероприятие  1.1.4. Выплата ежемесячных денежных компенсаций расходов по оплате   жилищно-коммунальных услуг многодетным семьям</t>
  </si>
  <si>
    <t>Показатель 1.1.4.1.
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</si>
  <si>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тыс.руб</t>
  </si>
  <si>
    <t>Показатель 5.1.2.1. 
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</si>
  <si>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 чел.
</t>
  </si>
  <si>
    <t>Число граждан, переселенных из жилых помещений в признанных аварийными многоквартирных домах</t>
  </si>
  <si>
    <t>чел.</t>
  </si>
  <si>
    <t>Количество признанных аварийными многоквартирных домов полностью расселенных</t>
  </si>
  <si>
    <t>Заключены муниципальные контракты на долевое участие в строительстве МКД. Срок передачи жилых помещений (квартир) до 15 декабря 2015 года</t>
  </si>
  <si>
    <t>Общая площадь жилых помещений, расселенных</t>
  </si>
  <si>
    <t>Общее число жилых помещений, расселенных</t>
  </si>
  <si>
    <t>ед.</t>
  </si>
  <si>
    <t>Основное мероприятие 3.1.3. «Капитальный ремонт и ремонт дворовых территорий»</t>
  </si>
  <si>
    <t>Асфальтобетонное покрытие внутри дворовых территорий</t>
  </si>
  <si>
    <t>регрессирующий</t>
  </si>
  <si>
    <t>тыс. кв.м</t>
  </si>
  <si>
    <t>Основное мероприятие 3.1.4.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</si>
  <si>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</si>
  <si>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</si>
  <si>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Основное мероприятие 3.1.5. «Проектирование и строительство инженерных сетей»</t>
  </si>
  <si>
    <t>Протяженность построенных сетей канализации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</si>
  <si>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</si>
  <si>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</si>
  <si>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Обеспечение уровня достижения показателей конечных результатов Программы, %</t>
  </si>
  <si>
    <t>Основное мероприятие 6.1.1. «Обеспечение функций органов местного самоуправления»</t>
  </si>
  <si>
    <t>Уровень  выполнения показателей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</si>
  <si>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 участвующих в указанных конкурсах</t>
  </si>
  <si>
    <t>3.2.1. Мероприятия по выявлению, развитию и поддержке одаренных детей.</t>
  </si>
  <si>
    <t>Доля детей, включенных в систему выявления, развития одаренных детей, от общей численности обучающихся в общеобразовательных учреждениях</t>
  </si>
  <si>
    <t>Муниципальная программа "Развитие экономического   потенциала и формирование благоприятного предпринимательского климата в Губкинском городском округе на 2014-2020 годы"</t>
  </si>
  <si>
    <t>Подпрограмма 1                                        "Развитие общественного  питания на территориии Губкинского городского округа на 2014-2020 годы"</t>
  </si>
  <si>
    <t>Основное мероприятие 1.1. "Профессиональная подготовка, переподготовка и повышение квалификации"</t>
  </si>
  <si>
    <t>Основное мероприятие 1.1.1.   Оплата жилищно-коммунальных услуг отдельным категориям граждан (за счет субвенций из федерального бюджета)</t>
  </si>
  <si>
    <r>
      <t xml:space="preserve">Основное мероприятие 1.1.2 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ежемесячных денежных компенсаций расходов по оплате   жилищно-коммунальных услуг ветеранам труда</t>
    </r>
  </si>
  <si>
    <r>
      <t>Основное мероприятие 1.1.3</t>
    </r>
    <r>
      <rPr>
        <b/>
        <sz val="13"/>
        <rFont val="Times New Roman"/>
        <family val="1"/>
      </rPr>
      <t xml:space="preserve">.  </t>
    </r>
    <r>
      <rPr>
        <sz val="13"/>
        <rFont val="Times New Roman"/>
        <family val="1"/>
      </rPr>
      <t>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</t>
    </r>
    <r>
      <rPr>
        <b/>
        <sz val="13"/>
        <rFont val="Times New Roman"/>
        <family val="1"/>
      </rPr>
      <t xml:space="preserve">     </t>
    </r>
  </si>
  <si>
    <t>Основное мероприятие 1.1.4. Выплата ежемесячных денежных компенсаций расходов по оплате   жилищно-коммунальных услуг многодетным семьям</t>
  </si>
  <si>
    <t>Основное  мероприятие 1.1.5. Выплата ежемесячных  денежных компенсаций расходов по оплате жилищно-коммунальных услуг иным категориям граждан</t>
  </si>
  <si>
    <r>
      <t>Основное мероприятие 1.1.6.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Предоставление гражданам адресных субсидий на оплату жилого помещения и коммунальных услуг</t>
    </r>
  </si>
  <si>
    <t>Всего</t>
  </si>
  <si>
    <t>бюджет Губкинского городского округа</t>
  </si>
  <si>
    <t xml:space="preserve">областной бюджет </t>
  </si>
  <si>
    <t>федеральный бюджет</t>
  </si>
  <si>
    <t xml:space="preserve">государственные внебюджетные фонды </t>
  </si>
  <si>
    <t>иные источники</t>
  </si>
  <si>
    <t>областной бюджет ***</t>
  </si>
  <si>
    <t>федеральный бюджет***</t>
  </si>
  <si>
    <t>областной бюджет</t>
  </si>
  <si>
    <t>Показатель конечного результата</t>
  </si>
  <si>
    <t xml:space="preserve">Показатель 3.2.  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</si>
  <si>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Показатель 3.3. 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</si>
  <si>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>Задача 3.1.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</si>
  <si>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>Основное мероприятие 3.1.1.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</si>
  <si>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 xml:space="preserve">Показатель 3.1.1.2.
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</si>
  <si>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Показатель 3.1. Доля сотрудников   редакций СМИ, принявших участие в творческих профессиональных конкурсах, от общего числа сотрудников</t>
  </si>
  <si>
    <t>Показатель 3.1.1. Количество проведенных творческих конкурсов, направленных на развитие профессионального мастерства сотрудников редакций СМИ</t>
  </si>
  <si>
    <t>14.</t>
  </si>
  <si>
    <t>Муниципальная программа «Устойчивое развитие сельских населенных пунктов Губкинского городского округа на 2014-2020 годы»</t>
  </si>
  <si>
    <t>Уровень удовлетворенности граждан, проживающих в сельских местности, условиями жизнедеятельности</t>
  </si>
  <si>
    <t>Основное мероприятие 1.1.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</t>
  </si>
  <si>
    <t xml:space="preserve">Количество граждан, проживающих в сельской местности, улучшивших жилищные условия </t>
  </si>
  <si>
    <t>семей</t>
  </si>
  <si>
    <r>
      <t>Основное мероприятие 1.1.7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  </r>
  </si>
  <si>
    <r>
      <t>Основное мероприятие 1.1.8.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Осуществление переданного полномочия Российской Федерации по осуществлению ежегодной денежной выплаты </t>
    </r>
  </si>
  <si>
    <t xml:space="preserve">Основное мероприятие 1.1.10.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 </t>
  </si>
  <si>
    <r>
      <t>Основное мероприятие 1.1.11.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Выплата пособия  лицам, которым присвоено звание  «Почетный гражданин Белгородской области»</t>
    </r>
  </si>
  <si>
    <r>
      <t>Основное мероприятие 1.1.12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Оплата ежемесячных денежных выплат  ветеранам труда, ветеранам военной службы</t>
    </r>
  </si>
  <si>
    <r>
      <t>Основное мероприятие 1.1.13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Оплата ежемесячных денежных выплат труженикам тыла  </t>
    </r>
  </si>
  <si>
    <t>Основное мероприятие 1.1.14. Оплата ежемесячных денежных выплат  реабилитированным лицам</t>
  </si>
  <si>
    <t>Заключены муниципальные контракты на долевое участие в строительстве МКД. Срок передачи жилых помещений (квартир) до 15 декабря 2015 года.</t>
  </si>
  <si>
    <t>Потребление топливно-энергетических ресурсов муниципальными учреждениям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</si>
  <si>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</si>
  <si>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</si>
  <si>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</si>
  <si>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</si>
  <si>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 прогрессирующий </t>
  </si>
  <si>
    <t>км</t>
  </si>
  <si>
    <t>Доля выполненных проектов планировки территорий в общем необходимом количестве</t>
  </si>
  <si>
    <t>Основное мероприятие 1.1.1. 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</si>
  <si>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</si>
  <si>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</si>
  <si>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 xml:space="preserve"> 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</si>
  <si>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Отклонение фактического значения показателя 
от планового связано с тем, что 19 территориальными администрациями была закуплена компьютерная техника для работы в СМЭВ</t>
  </si>
  <si>
    <t>Основное мероприятие 3.2.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</si>
  <si>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3.3. «Капитальный ремонт и ремонт дворовых территорий»</t>
  </si>
  <si>
    <t>Основное мероприятие 3.4. «Мероприятия»</t>
  </si>
  <si>
    <t xml:space="preserve">Муниципальная программа «Развитие физической культуры и спорта в  Губкинском городском округе на 2014-2020 годы» </t>
  </si>
  <si>
    <t>Подпрограмма 2                                       "Развитие торговли на территории Губкинского городского округа на 2014-2020 годы"</t>
  </si>
  <si>
    <t>Основное мероприятие 1.2.2. Поддержка альтернативных форм предоставления дошкольного образования</t>
  </si>
  <si>
    <t>Подпрограмма 2. Развитие общего образования</t>
  </si>
  <si>
    <t>Основное мероприятие 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</t>
  </si>
  <si>
    <t>Показатель 6.1.5.1.
Количество граждан, получивших услуги по предоставлению материальной  помощи для погребения</t>
  </si>
  <si>
    <t xml:space="preserve">Подпрограмма 1 «Молодежная политика» </t>
  </si>
  <si>
    <t>Основное мероприятие 1.1.1.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</si>
  <si>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1.1.2.  "Мероприятия по выявлению и поддержке талантливой молодежи, использование продуктов ее инновационной деятельности" </t>
  </si>
  <si>
    <t>Основное мероприятие 3.2.</t>
  </si>
  <si>
    <t>Обеспечение бухгалтерского учета и контроля за целевым использованием бюджетных средств, %</t>
  </si>
  <si>
    <t xml:space="preserve">Основное мероприятие 3.2.   Осуществление отдельных государственных полномочий в сфере охраны здоровья населения (организация бухгалтерского обслуживания)  </t>
  </si>
  <si>
    <t>государственные внебюджетные фонды</t>
  </si>
  <si>
    <t>Основное мероприятие 1.1. 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</si>
  <si>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Основное мероприятие 1.2.  Капитальный ремонт учреждений здравоохранения</t>
  </si>
  <si>
    <t>Основное мероприятие 2.1.  Обеспечение муниципального здравоохранения врачебными кадрами</t>
  </si>
  <si>
    <t>Основное мероприятие 2.1.5. Реконструкция и капитальный ремонт общеобразовательных учреждений</t>
  </si>
  <si>
    <t>Показатель 6.
Количество молодых семей, улучшивших жилищные условия за счет безвозмездной социальной выплаты на улучшение жилищных условий</t>
  </si>
  <si>
    <t>кол-во сем.</t>
  </si>
  <si>
    <t>Подпрограмма 1 "Молодежная политика на 2014-2020 гг."</t>
  </si>
  <si>
    <t>1 ед.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</si>
  <si>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</si>
  <si>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 xml:space="preserve">
Количество молодежи, охваченной мероприятиями по пропаганде здорового образа жизни и профи-лактике негативных явлений, чел.</t>
  </si>
  <si>
    <t>Доля молодежи, охва-ченной мероприятиями по формированию системы духовно-нравственных ценностей и гражданской культуры, %</t>
  </si>
  <si>
    <t>Количество молодежи, охваченной мероприятиями по патриотическому и ду-ховно-нравственному вос-питанию</t>
  </si>
  <si>
    <t>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2014–2020 годы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</si>
  <si>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</si>
  <si>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</si>
  <si>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</si>
  <si>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Основное мероприятие 1.2.6 «Обеспечение информационной открытости, прозрач-ности механизмов управления и доступ-ности информации»</t>
  </si>
  <si>
    <t>Подпрограмма 2. «Повышение качества и доступности государственных и муниципальных услуг на 2015-2020 годы»</t>
  </si>
  <si>
    <t>Основное мероприятие 1.3.3.  "Государственна поддержка муниципальных учреждений культуры"</t>
  </si>
  <si>
    <t>Основное мероприятие 2.1.2. "Государственна поддержка муниципальных учреждений культуры"</t>
  </si>
  <si>
    <t>Основное мероприятие 4.1.2. "Государственная поддержка муниципальных учреждений культуры"</t>
  </si>
  <si>
    <t>Проведено списание литературы по ЦБС №2</t>
  </si>
  <si>
    <t>увеличение зрительской активности жителей</t>
  </si>
  <si>
    <t>Отклонение связано с уровнем подготовки школьников к олимпиаде, которое, в т.ч. проходило через занятия в городском научном обществе учащихся</t>
  </si>
  <si>
    <t>Значение показателя, основанное на данных из системы электронной очереди в МАУ МФЦ</t>
  </si>
  <si>
    <t xml:space="preserve">Мероприятие 3.1.1.4. 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 </t>
  </si>
  <si>
    <t>Показатель 3.1.1.4.1.
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</si>
  <si>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Задача 3.2. 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</si>
  <si>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Основное мероприятие 3.2.1.  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</t>
  </si>
  <si>
    <t>Показатель 3.2.1.1.
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</si>
  <si>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Задача 3.3. Организация и проведение социально-культурных мероприятий для многодетных семей и семей, воспитывающих детей-инвалидов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</si>
  <si>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</si>
  <si>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Показатель 3.3.1.1.  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</si>
  <si>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Мероприятие  3.3.1.1. Организация и проведение  акции  «Крепка семья-крепка Россия»</t>
  </si>
  <si>
    <t xml:space="preserve">Показатель 3.3.1.1.1. Количество семей, принявших участие в акции «Крепка семья – крепка Россия», в качестве участников,  </t>
  </si>
  <si>
    <t>5/62</t>
  </si>
  <si>
    <t>0</t>
  </si>
  <si>
    <t>Показатель 3.3.1.2.1.
Количество женщин, получивших денежную премию при награждении медалью «За материнские заслуги»</t>
  </si>
  <si>
    <t>Мероприятие  3.3.1.3. Участие в проведении мероприятий, посвященных Дню матери</t>
  </si>
  <si>
    <t>Показатель 3.3.1.3.1. 
Количество семей, принявших участие в проведении  мероприятий, посвященных Дню матери</t>
  </si>
  <si>
    <t>Мероприятие  3.3.1.4. Участие в проведении мероприятий, посвященных Дню семьи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</si>
  <si>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</si>
  <si>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</si>
  <si>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Доля занятых в малом бизнесе, включая ИП, в общей численности занятых</t>
  </si>
  <si>
    <t>Подпрограмма 1 "Развитие 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</si>
  <si>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</si>
  <si>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</si>
  <si>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</si>
  <si>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</si>
  <si>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Обеспеченность населения посадочными местами в предприятиях общественного питания на 1 тысячу жителей</t>
  </si>
  <si>
    <t>Основное мероприятие 1.1  Профессиональная подготовка, переподготовка и повышение квалификации</t>
  </si>
  <si>
    <t>Показатель непосредственного результата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</si>
  <si>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</si>
  <si>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</si>
  <si>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Основное мероприятие 1.2  Мероприятия, направленные на повышение уровня профессионального мастерства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</si>
  <si>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</si>
  <si>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</si>
  <si>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Подпрограмма 2  " Развитие торговли на территории Губкинского городского округа на 2014- 2020 годы"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</si>
  <si>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</si>
  <si>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</si>
  <si>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</si>
  <si>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</si>
  <si>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Задача 4.2.  Обеспечение доступности и качества реабилитационных услуг для инвалидов</t>
  </si>
  <si>
    <t>Основное мероприятие 4.2.1. Повышение доступности и качества реабилитацион-ных услуг для инвалидов</t>
  </si>
  <si>
    <t xml:space="preserve">Мероприятие 4.2.1.1. Организация работы  пункта 
проката средств реабилитации для граждан, постоянно действующей фотовыставки «Преодоление» и экскурсий для инвалидов
</t>
  </si>
  <si>
    <t>Показатель 4.2.1.1.1. 
Количество инвалидов, получивших технические средства реабилитации</t>
  </si>
  <si>
    <t>Мероприятие 4.2.1.2. 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  «Точка опоры»</t>
  </si>
  <si>
    <t>Показатель 4.2.1.2.1.
Количество инвалидов, охваченных культурно-досуговыми услугами</t>
  </si>
  <si>
    <t>Показатель  4.2.1.3.1.
Охват детей-инвалидов, нуждающихся в реабилитации с помощью медицинского диагностического и коррекционного оборудования</t>
  </si>
  <si>
    <t>Мероприятие 4.2.1.4. 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</t>
  </si>
  <si>
    <t>Показатель 4.2.1.4.1.
Количество инвалидов, принявших участие в проведении спартакиады  по доступным для инвалидов видам спорта</t>
  </si>
  <si>
    <t>Показатель 4.2.1.5.1.
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</si>
  <si>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4.2.1.6. Организация оздоровительных занятий по авторской программе в плавательном бассейне «Дельфин» для школьников с особенностями физического развития</t>
  </si>
  <si>
    <t>Показатель 4.2.1.6.1.  
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</si>
  <si>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Мероприятие 4.2.1.7. Участие инвалидов во Всероссийских, областных, межрегиональных творческих  конкурсах</t>
  </si>
  <si>
    <t>Показатель 4.2.1.7.1.
Количество инвалидов, принявших участие во Всероссийских, областных, межрегиональных творческих конкурсах</t>
  </si>
  <si>
    <t>Показатель 4.2.1.8.1.
Количество инвалидов, принявших участие в фестивалях и конкурсах</t>
  </si>
  <si>
    <t>По итогам проведения открытого конкурса заключены контракты на выполнение работ по капитальному ремонту МКД. Срок выполнения работ- октябрь 2015 года</t>
  </si>
  <si>
    <t>Показатель годовой</t>
  </si>
  <si>
    <t>Планируется заключение договора в 3-4 кварталах 2015 года</t>
  </si>
  <si>
    <t>Показатели годовые</t>
  </si>
  <si>
    <t>Выполнение работ перенесено на 2016 год</t>
  </si>
  <si>
    <t>Показатель 3. Доля территории муниципального образования, охваченной качественным теле- и радиовещанием, от общей площади территории</t>
  </si>
  <si>
    <t>Доля школьников, получивших выше 50%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</si>
  <si>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(организации) дополнительного образования</t>
  </si>
  <si>
    <t>Количество совместных мероприятий, проведенных Центром диагностики и консультирования с педагогами образовательных учреждений</t>
  </si>
  <si>
    <t>4.1.1.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</si>
  <si>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Количество получателей услуги по диагностике и консультированию коррекционно-развивающего и  компенсирующего характера</t>
  </si>
  <si>
    <t>4.2.1. Мероприятия.</t>
  </si>
  <si>
    <t>Доля проведенных индивидуально-ориентированных и коррекционно-развивающих программ с детьми в общем объеме запланированных мероприятий</t>
  </si>
  <si>
    <t>Количество проведенных методических мероприятий для руководителей и педагогов образовательных учреждений</t>
  </si>
  <si>
    <t>Основное мероприятие 3.1.3.  "Мероприятия по обеспечению жильем молодых семей (за счет средств субсидий из областного бюджета")</t>
  </si>
  <si>
    <t>Подпрограмма 1 Социальная поддержка отдельных категорий граждан</t>
  </si>
  <si>
    <t>Муниципальная программа "Развитие автомобильных дорог  общего пользования местного значения Губкинского городского округа на 2014-2020 годы"</t>
  </si>
  <si>
    <r>
      <t>Основное мероприятие 1.1.1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«Обеспечение предоставления государственных и муниципальных услуг с применением информационных и телекоммуникационных технологий»</t>
    </r>
  </si>
  <si>
    <t>По итогам проведения откры-того конкурса заключены кон-тракты на выполнение работ по капитальному ремонту мно-гоквартирных домов. Срок выполнения работ – октябрь 2015 года.</t>
  </si>
  <si>
    <t>В соответствии с погодными условиями работы продолжат-ся в 4 квартале 2015 года.</t>
  </si>
  <si>
    <t xml:space="preserve">В соответствии с погодными условиями работы продолжатся в 4 квартале 2015 года.  </t>
  </si>
  <si>
    <t>Мероприятие 3.1.4 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</t>
  </si>
  <si>
    <t>Количество областных совещаний по развитию сферы сельского хозяйства на территории Губкинского городского округа</t>
  </si>
  <si>
    <t>Основное мероприятие 3.2.  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</si>
  <si>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Количество просубсидированных кредитов КФХ и ЛПХ</t>
  </si>
  <si>
    <t>Основное мероприятие 3.3.  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</t>
  </si>
  <si>
    <t>Доля оборота малых и средних предприятий в общем обороте предприятий и организаций городского округа</t>
  </si>
  <si>
    <t>Достижение некоторых показателей запланировано в течение года</t>
  </si>
  <si>
    <t>4.1.3. 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и автономным учреждениям.</t>
  </si>
  <si>
    <t>Численность модельных домов культуры</t>
  </si>
  <si>
    <t>Количество посещений киносеансов</t>
  </si>
  <si>
    <t>Основное мероприятие 4.1.1.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</si>
  <si>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1.1.15. Оплата ежемесячных денежных выплат лицам, признанным пострадавшими от политических репрессий</t>
  </si>
  <si>
    <r>
      <t>Основное мероприятие 1.1.16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Оплата ежемесячных денежных выплат  лицам, родившимся в период с 22 июня 1923 года по   3 сентября 1945 года (Дети войны)   </t>
    </r>
  </si>
  <si>
    <r>
      <t>Основное мероприятие 1.1.17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субсидий ветеранам боевых действий и  другим категориям военнослужащих</t>
    </r>
  </si>
  <si>
    <r>
      <t>Основное мероприятие 1.1.18</t>
    </r>
    <r>
      <rPr>
        <b/>
        <sz val="13"/>
        <rFont val="Times New Roman"/>
        <family val="1"/>
      </rPr>
      <t xml:space="preserve">.  </t>
    </r>
    <r>
      <rPr>
        <sz val="13"/>
        <rFont val="Times New Roman"/>
        <family val="1"/>
      </rPr>
      <t>Осуществление мер соцзащиты многодетных семей (оплата услуг связи)</t>
    </r>
  </si>
  <si>
    <t xml:space="preserve">Основное мероприятие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</t>
  </si>
  <si>
    <r>
      <t>Основное мероприятие 1.1.21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Предоставление материальной и иной помощи для погребения</t>
    </r>
    <r>
      <rPr>
        <b/>
        <sz val="13"/>
        <rFont val="Times New Roman"/>
        <family val="1"/>
      </rPr>
      <t xml:space="preserve">  </t>
    </r>
  </si>
  <si>
    <r>
      <t>Основное мероприятие 1.1.24.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  </r>
  </si>
  <si>
    <r>
      <t>Основное мероприятие 1.1.25.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  </r>
  </si>
  <si>
    <r>
      <t>Основное мероприятие 1.1.26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ежемесячного пособия на ребенка, гражданам,  имеющим детей</t>
    </r>
  </si>
  <si>
    <t>Основное мероприятие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</si>
  <si>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r>
      <t>Основное мероприятие 1.1.28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  </r>
  </si>
  <si>
    <r>
      <t>Основное мероприятие 1.1.29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 xml:space="preserve">Выплата пенсии за выслугу лет лицам, замещавшим  муниципальные должности и должности муниципальной службы </t>
    </r>
  </si>
  <si>
    <r>
      <t>Основное мероприятие 1.1.30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Предоставление ежемесячного пособия Почетным гражданам города Губкина и Губкинского района</t>
    </r>
  </si>
  <si>
    <r>
      <t xml:space="preserve"> </t>
    </r>
    <r>
      <rPr>
        <sz val="13"/>
        <rFont val="Times New Roman"/>
        <family val="1"/>
      </rPr>
      <t>Основное мероприятие 1.1.31</t>
    </r>
    <r>
      <rPr>
        <b/>
        <sz val="13"/>
        <rFont val="Times New Roman"/>
        <family val="1"/>
      </rPr>
      <t xml:space="preserve">.      </t>
    </r>
    <r>
      <rPr>
        <sz val="13"/>
        <rFont val="Times New Roman"/>
        <family val="1"/>
      </rPr>
      <t>Мероприятия по социальной поддержке некоторых категорий граждан</t>
    </r>
    <r>
      <rPr>
        <b/>
        <sz val="13"/>
        <rFont val="Times New Roman"/>
        <family val="1"/>
      </rPr>
      <t xml:space="preserve">
</t>
    </r>
  </si>
  <si>
    <r>
      <t>Основное мероприятие 1.1.32.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Осуществление переданных полномочий по предоставлению отдельных мер социальной поддержки граждан, подвергшихся радиации </t>
    </r>
  </si>
  <si>
    <r>
      <t>Основное мероприятие 1.1.33.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</t>
    </r>
    <r>
      <rPr>
        <b/>
        <sz val="13"/>
        <rFont val="Times New Roman"/>
        <family val="1"/>
      </rPr>
      <t xml:space="preserve"> </t>
    </r>
  </si>
  <si>
    <r>
      <t>Основное мероприятие 1.1.34.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</t>
    </r>
  </si>
  <si>
    <r>
      <t>Основное мероприятие 1.1.35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  </r>
  </si>
  <si>
    <r>
      <t>Основное мероприятие 3.1.1.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  </r>
  </si>
  <si>
    <r>
      <t>Основное мероприятие 4.1.1.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</t>
    </r>
  </si>
  <si>
    <r>
      <t>Основное мероприятие 4.2.1.</t>
    </r>
    <r>
      <rPr>
        <b/>
        <sz val="13"/>
        <rFont val="Times New Roman"/>
        <family val="1"/>
      </rPr>
      <t xml:space="preserve">         </t>
    </r>
    <r>
      <rPr>
        <sz val="13"/>
        <rFont val="Times New Roman"/>
        <family val="1"/>
      </rPr>
      <t>Обеспечение доступности муниципальных учреждений культуры</t>
    </r>
  </si>
  <si>
    <r>
      <t>Основное мероприятие 4.3.1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Повышение доступности и качества реабилитационных услуг для инвалидов</t>
    </r>
  </si>
  <si>
    <t>Основное мероприятие 4.4.1. Мероприятия по поддержке социально ориентированных некоммерческих организаций</t>
  </si>
  <si>
    <r>
      <t>Основное мероприятие 5.1.1.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</si>
  <si>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t>столовая "Первая" ИП Минка И.И.</t>
  </si>
  <si>
    <t>прогнозируемый спрос на данное направление, оказался ниже фактического</t>
  </si>
  <si>
    <t>не достаточно высокий результат выполнения из-за перехода с 01.01.2015г. на 3-х уравневую сис-му обслуживания, согл. 442-ФЗ, в связи с проведением мероприятий по оптимизации была проведена ликвидация трех отделений Скороднянского дома интерната с 01.07.2015</t>
  </si>
  <si>
    <t>за счет удорожания тарифов на платн. усл. было получено и направлено большее кол-во средств на повышение з/пл.соц.раб.</t>
  </si>
  <si>
    <t>исполнение предусматривается в III - IV квартале  2015 г., по мере проведеия мероприятий</t>
  </si>
  <si>
    <t>исполнение предусматривается в последующих периодах 2015 г.</t>
  </si>
  <si>
    <t>низкий % освоения по причине увеличения доходов населения ранее получавших данную субсидию, т.к. прожиточный минимум по данной категории не увеличивался</t>
  </si>
  <si>
    <t>заявительная форма исполнения, категорией получателей данной компенсации явл-ся инвалиды и участники ВОВ, числ-ть кот-х снижается</t>
  </si>
  <si>
    <t>по причине заявительной формы исполнения</t>
  </si>
  <si>
    <t>среди обучающихся оказалось больше детей из многодетных семей, чем планировалось</t>
  </si>
  <si>
    <t>Администрация Губкинского городского округа (в лице отдела информационных технологий 
и коммуникаций)</t>
  </si>
  <si>
    <t>прогрессирующий</t>
  </si>
  <si>
    <t>Подпрограмма 1 «Развитие материально-технической базы муниципальных печатных и электронных СМИ на 2014-2020 годы»</t>
  </si>
  <si>
    <t>1.1.</t>
  </si>
  <si>
    <t>Основное мероприятие 1.1.«Укрепление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</si>
  <si>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Основное  мероприятие  1.1.5. Выплата ежемесячных денежных компенсаций расходов по оплате   жилищно-коммунальных услуг иным категориям граждан</t>
  </si>
  <si>
    <t xml:space="preserve">Показатель 1.1.5.1.
Количество иных категорий граждан, получивших услуги по выплате ежемесячных денежных компенсаций расходов по оплате жилищно-коммунальных услу </t>
  </si>
  <si>
    <t>Основное  мероприятие  1.1.6. Предоставление гражданам адресных субсидий на оплату жилого помещения и коммунальных услуг</t>
  </si>
  <si>
    <t>Показатель 1.1.6.1.
Количество граждан, получивших услуги по выплате адресных субсидий на оплату жилья и коммунальных услуг</t>
  </si>
  <si>
    <t>Основное  мероприятие  1.1.7.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</si>
  <si>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Показатель 1.1.7.1.
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</si>
  <si>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 мероприятие  1.1.8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</si>
  <si>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Показатель 1.1.8.1
Количество лиц, награжденных нагрудным знаком "Почетный донор России", получивших услуги по осуществлению ежегодной денежной выплаты</t>
  </si>
  <si>
    <t>Доля специалистов муниципальных учреждений культуры и искусства, проживающих и (или) работающих в сельской местности и имеющих высшее 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</si>
  <si>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7.3.1. Организация административно-хозяйственного обслуживания учреждений</t>
  </si>
  <si>
    <t xml:space="preserve">Мероприятие  3.1.1.1. Выплата единовременного пособия при всех формах устройства детей, лишенных родительского попечения, в семью </t>
  </si>
  <si>
    <t>Показатель 3.1.1.1.1.
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</si>
  <si>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 чел.</t>
  </si>
  <si>
    <t xml:space="preserve">Мероприятие 3.1.1.2. Осуществление мер по социальной защите граждан, являющихся усыновителями  </t>
  </si>
  <si>
    <t>Показатель 3.1.1.2.1.
Количество граждан, являющихся усыновителями, получивших меры социальной поддержки,</t>
  </si>
  <si>
    <t xml:space="preserve">Мероприятие 3.1.1.3. Содержание ребенка в семье опекуна и приемной семье, а также вознаграждение, причитающееся приемному родителю   </t>
  </si>
  <si>
    <t>Основное мероприятие 1.2. "Мероприятия, направленные на повышение уровня профессионального мастерства"</t>
  </si>
  <si>
    <t>Показатель 1.1.23.1.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</si>
  <si>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 мероприятие  1.1.24.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нетрудоспособ-ности и в связи с материнством</t>
  </si>
  <si>
    <t xml:space="preserve">Показатель 1.1.24.1.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</si>
  <si>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Основное  мероприятие  1.1.25.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</si>
  <si>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кол-во объектов</t>
  </si>
  <si>
    <t>кол-во договоров</t>
  </si>
  <si>
    <t>Уровень выполнения показателей, доведенных муниципальным заданием подведомственному учреждению</t>
  </si>
  <si>
    <t>Доля педагогических работников, пользующихся социальной льготой на бесплатную жилую площадь с отоплением и освещением, от общего количества педагогических работников, претендующих на указанное право</t>
  </si>
  <si>
    <t>8.2.2. Предоставление мер социальной поддержки педагогическим работникам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 на территории Белгородской области.</t>
  </si>
  <si>
    <t>Основное мероприятие 2.1.1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</si>
  <si>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</si>
  <si>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</si>
  <si>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Основное мероприятие 2.1.2 «Обеспечение информационной безопасности в МАУ МФЦ»</t>
  </si>
  <si>
    <t>Показатель 3.1.1.3.1.
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</si>
  <si>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3.1.1.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</si>
  <si>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3.3.1.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</si>
  <si>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Количество  граждан  в части льготного проезда к месту учебы и обратно обучающихся общеобразователь-ных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</si>
  <si>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Основное мероприятие 1.5.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</si>
  <si>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</si>
  <si>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Общая заболеваемость наркоманией  и обращаемость лиц, употребляющих наркотики с вредными послед-ствиями (на 100 тыс. населения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</si>
  <si>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</si>
  <si>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Основное мероприятие  2.1.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</si>
  <si>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</si>
  <si>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</si>
  <si>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 xml:space="preserve">Доля молодежи, охваченной мероприятиями, направленными на мотивацию к здоровому образу жизни, 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</si>
  <si>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</si>
  <si>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Доля преступлений, совершенных несовершеннолет-ними, в общем количестве совершенных преступлений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</si>
  <si>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</si>
  <si>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Основное мероприятие 3.2.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</si>
  <si>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</si>
  <si>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Основное мероприятие 3.3. «Мероприятия, направленные  на повышение эффективности работы системы профилактики безнадзорности и правонарушений»</t>
  </si>
  <si>
    <t xml:space="preserve">Удельный вес  подростков, снятых с профилактического учета по положительным основаниям, 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</si>
  <si>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</si>
  <si>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Количество лиц, погибших в результате пожаров</t>
  </si>
  <si>
    <t>Эффективное исполнение запланированных мероприятий</t>
  </si>
  <si>
    <t>Основное мероприятие 4.1.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</si>
  <si>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</si>
  <si>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</si>
  <si>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</si>
  <si>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</si>
  <si>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Муниципальная программа «Обеспечение безопасности жизнедеятельности населения Губкинского городского округа  на 2014-2020 годы»</t>
  </si>
  <si>
    <t>Подпрограмма 1. «Профилактика правонарушений и преступлений, обеспечение безопасности  дорожного движения на территории Губкинского городского округа на 2014-2020 годы»</t>
  </si>
  <si>
    <t xml:space="preserve">Основное мероприятие «Мероприятия по профилактике правонарушений и преступлений» </t>
  </si>
  <si>
    <t xml:space="preserve">Основное мероприятие «Обеспечение деятельности (оказание услуг) подведомственных учреждений (организаций), в том числе предоставление муниципальным  бюджетным и автономным учреждениям субсидий» </t>
  </si>
  <si>
    <t>Основное  мероприятие  1.1.15. Оплата ежемесячных денежных выплат лицам, признанным пострадавшими от политических репрессий</t>
  </si>
  <si>
    <t>Показатель 1.1.15.1.
Количество лиц, признанных пострадавшими от политических репрессий, получивших услуги по оплате ежемесячных денежных выплат</t>
  </si>
  <si>
    <t>Основное  мероприятие  1.1.16. Оплата ежемесячных денежных выплат  лицам, родившимся в период с 22 июня 1923 года по 3 сентября 1945 года (Дети войны)</t>
  </si>
  <si>
    <t>Показатель 1.1.16.1.
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</si>
  <si>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Основное  мероприятие  1.1.17. Выплата субсидий ветеранам боевых действий и  другим категориям военнослужащих</t>
  </si>
  <si>
    <t>Показатель 1.1.17.1.
Количество ветеранов боевых действий и других категорий военнослужащих,  получивших услуги по выплате субсидий</t>
  </si>
  <si>
    <t>Основное  мероприятие  1.1.18. Осуществление мер соцзащиты многодетных семей (оплата услуг связи)</t>
  </si>
  <si>
    <t>Показатель 1.1.18.1.
Количество многодетных семей,  получивших услуги по выплате субсидий</t>
  </si>
  <si>
    <t>Основное  мероприятие  1.1.19. Осуществление мер соцзащиты многодетных семей (приобретение школьной формы первоклассникам, питание и оплата проезда школьников)</t>
  </si>
  <si>
    <t>Показатель 1.1.19.1.
Количество обучающихся, получивших меру социальной защиты многодетных семей по обеспечению питанием</t>
  </si>
  <si>
    <t>Показатель 1.1.19.2.
Количество обучающихся, получивших меру социальной защиты многодетных семей по обеспечению льготного проезда детей</t>
  </si>
  <si>
    <t>Показатель 1.1.19.3.
Количество обучающихся, получивших меру социальной защиты многодетных семей по обеспечению школьной формой</t>
  </si>
  <si>
    <t>Основное  мероприятие 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</si>
  <si>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Показатель 1.1.20.1.
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</si>
  <si>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Основное  мероприятие  1.1.21. Предоставление материальной и иной помощи для погребения</t>
  </si>
  <si>
    <t>Показатель 1.1.21.1.
Количество граждан, получивших услуги на предоставление материальной и иной помощи для погребения</t>
  </si>
  <si>
    <t>Основное  мероприятие  1.1.22. Выплата пособий малоимущим гражданам и гражданам, оказавшимся в тяжелой жизненной ситуации</t>
  </si>
  <si>
    <t>Доля муниципальных служащих органов местного самоуправления городского округа, прошедших обучение, переподготовку, повышение квалификации (в % от общего количества муниципальных служащих)</t>
  </si>
  <si>
    <t>Доля муниципальных служащих органов местного самоуправления городского округа, прошедших повышение квалификации по проектному управлению</t>
  </si>
  <si>
    <t>в связи с не корректным планированием численности детей из многодетных семей с последующим уточнением бюджета по данной категории</t>
  </si>
  <si>
    <t>среди обратившихся оказалось больше чем планировалось</t>
  </si>
  <si>
    <t>Показатель 1.1.32. 
Количество граждан, подвергшихся радиации, получивших пособия и компенсации</t>
  </si>
  <si>
    <t>по причине отсутствия соответствующих документов (разрешения на строит-во) на получение мат-го (семейного) капитала</t>
  </si>
  <si>
    <t>исполнение предусматривается в последующих периодах 2015 г., по мере проведеия мероприятий</t>
  </si>
  <si>
    <t>снижение численности выявленных детей-сирот и детей, оставшихся без попечения родителей</t>
  </si>
  <si>
    <t>снизилось количество детей-сирот и детей, оставшихся без попечения родителей воспитывающихся в семьях, за счет достижения детьми возраста 18 лет</t>
  </si>
  <si>
    <t>по причине снижения количества детей-сирот и детей, оставшихся без попечения родителей, имеющих закрепленное жилье</t>
  </si>
  <si>
    <t xml:space="preserve">количество граждан, имеющих право на получение компенсации части родительской платы за присмотр и уход за детьми, оказалось немного больше, чем планировалось </t>
  </si>
  <si>
    <t>исполнение в 4кв., т.к. День матери в ноябре</t>
  </si>
  <si>
    <t>было исполнено во 2-ом квартале</t>
  </si>
  <si>
    <t>проект был реализован в 2014 г.</t>
  </si>
  <si>
    <t>исполнение предусматривается в IV кв. 2015 г.</t>
  </si>
  <si>
    <t>исполнение в IV кв., т.к.приурочен к декаде инвалидов</t>
  </si>
  <si>
    <t>исполнение предусматривается в последующих периодах 2015г.</t>
  </si>
  <si>
    <t>исполнено в 1-ом    полугодии</t>
  </si>
  <si>
    <t>5.1.1.Обеспечение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</si>
  <si>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Доля населения, охваченная услугами кинопоказа, от общей численности населения</t>
  </si>
  <si>
    <t>Численность туристского потока</t>
  </si>
  <si>
    <t>6.1.1. Мероприятия по событийному туризму.</t>
  </si>
  <si>
    <t>Доля туристского потока от общей численности населения</t>
  </si>
  <si>
    <t>Показатель 2.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</si>
  <si>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8.1.2. Организация бухгалтерского обслуживания учреждений.</t>
  </si>
  <si>
    <t>Процент обслуживания подведомственных образовательных учреждений (организаций) в рамках организации, ведения бухгалтерского учета в общем количестве подведомтсвенных образовательных учреждений</t>
  </si>
  <si>
    <t>8.1.3. Организация материально-технического снабжения подведомственных учреждений (организаций).</t>
  </si>
  <si>
    <t>Процент обслуживания подведомственных образовательных учреждений (организаций) в рамках организации материально-технического снабжения, в общем количестве подведомтсвенных образовательных учреждений</t>
  </si>
  <si>
    <t>8.2.1. 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типа).</t>
  </si>
  <si>
    <t>Основное мероприятие 3.2.                      "Возмещение части процентной ставки по долгосрочным,  среднесрочным и краткосрочным кредитам, взятым малыми формами хозяйствования (Федеральный бюджет)"</t>
  </si>
  <si>
    <t>Основное мероприятие 3.3.                      "Финансовая поддержка малого и среднего предпринимательства, а также совершенствование  инфраструктуры поддержки малого и среднего предпринимательства в Губкинском городском округе на 2014-2020 годы"</t>
  </si>
  <si>
    <t>Подпрограмма 1. «Создание условий для развития информационного общества в Губкинском городском округе на 2014-2020 годы».</t>
  </si>
  <si>
    <r>
      <t>Основное мероприятие 1.2.2.</t>
    </r>
    <r>
      <rPr>
        <b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</si>
  <si>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r>
      <t>Основное мероприятие 1.2.3</t>
    </r>
    <r>
      <rPr>
        <b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</si>
  <si>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r>
      <t>Основное мероприятие 1.2.4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«Сопровождение системы спутникового мониторинга автотранспорта»</t>
    </r>
  </si>
  <si>
    <r>
      <t>Основное мероприятие 1.2.5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«Обеспечение информационной безопасности»</t>
    </r>
  </si>
  <si>
    <t>Основное мероприятие 1.2.6 «Обеспечение информационной открытости, прозрачности механизмов управления и доступности информации»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</si>
  <si>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</si>
  <si>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>Основное мероприятие 1.2.1. 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</t>
  </si>
  <si>
    <t>Доля муниципальных служащих органов местного самоуправления городского округа, прошедших обучение, переподготовку, повышение квалификации (от общего количества муниципальных служащих)</t>
  </si>
  <si>
    <t>Уровень ежегодного достижения показателей Программы и ее подпрограмм</t>
  </si>
  <si>
    <t>Подпрограмма 1  «Развитие дошкольного образования»</t>
  </si>
  <si>
    <t>Удельный вес воспитанников дошольных образовательных учреждений,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учреждений</t>
  </si>
  <si>
    <t>Доля воспитанников, обеспеченных качественными услугами дошкольного образования, %</t>
  </si>
  <si>
    <t>Соотношение средней заработной платы педагогических работников муниципальных дошкольных образоватльных организаций к средней заработной плате организаций общего образования</t>
  </si>
  <si>
    <t>Укомплектованность образовательного учреждения воспитанниками</t>
  </si>
  <si>
    <t>Уровень выполнения показателей, доведенных муниципальным заданием</t>
  </si>
  <si>
    <t>Количество введенных в эксплуатацию объектов в результате строительства, реконструкции и кпитального ремонта дошкольных образовательных учреждений</t>
  </si>
  <si>
    <t>шт</t>
  </si>
  <si>
    <t>1.2.1.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</si>
  <si>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Удовлетворенность населения качеством дошкольного образования от общего числа опрошенных родителей, дети которых посещают детские дошкольные учреждения (организации)</t>
  </si>
  <si>
    <t>1.2.2. Поддержка альтернативных форм предоставления дошкольного образования (за счет средств городского округа и областного бюджета).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</si>
  <si>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учреждений (организаций)</t>
  </si>
  <si>
    <t>Удельный вес обучающихся в современных условиях (создано от 80% до 100% современных условий)</t>
  </si>
  <si>
    <t xml:space="preserve">Основное мероприятие                                               "Содержание и ремонт автомобильных дорог общего пользования местного значения"               </t>
  </si>
  <si>
    <t>Подпрограмма 5 «Обеспечение жильем отдельных категорий граждан»</t>
  </si>
  <si>
    <t>Показатель 5.1. 
Количество построенного или приобретенного на вторичном рынке жилья</t>
  </si>
  <si>
    <t>Задача 5. 1.  Обеспечение жилыми помещениями отдельных категорий граждан</t>
  </si>
  <si>
    <t>Основное мероприятие 5.1.1. 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</t>
  </si>
  <si>
    <t>Показатель 5.1.1.1. 
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</si>
  <si>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>Мероприятие  1.1.31.4. 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</t>
  </si>
  <si>
    <t>Показатель 1.1.31.4.1.
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мероприятиях,</t>
  </si>
  <si>
    <t>Основное мероприятие 1.1.32 Осуществление переданных полномочий по предоставлению отдельных мер социальной поддержки граждан, подвергшихся радиации</t>
  </si>
  <si>
    <t>Показатель 1.1.33.
Количество семей, родивших третьего и последующих детей, получивших материнский (семейный) капитал,</t>
  </si>
  <si>
    <t xml:space="preserve"> семей
</t>
  </si>
  <si>
    <t>Основное мероприятие 1.1.34.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</si>
  <si>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 xml:space="preserve">Показатель 1.1.34
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</si>
  <si>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Основное мероприятие 1.1.35.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</si>
  <si>
    <t>Показатель 1.1.35
Количество неработающих пенсионеров, которым оказана адресная социальная помощь на газификацию домовладений,</t>
  </si>
  <si>
    <t>Подпрограмма 2 «Социальное обслуживание населения»</t>
  </si>
  <si>
    <t xml:space="preserve">Показатель 2.1
 Количество  социальных услуг, оказанных муниципальными бюджетными учреждениями социального обслуживания населения </t>
  </si>
  <si>
    <t xml:space="preserve">тыс. ед. 
</t>
  </si>
  <si>
    <t>Показатель 2.2.
Соотношение  средней заработной платы социальных работников и средней заработной платы в Белгородской области</t>
  </si>
  <si>
    <t>Задача 2.1. Повышение эффективности деятельности учреждений социального обслуживания на основе соблюдения стандартов и нормативов социальных услуг</t>
  </si>
  <si>
    <t>Основное мероприятие 2.1.1. Осуществление полномочий по обеспечению права граждан на социальное обслуживание</t>
  </si>
  <si>
    <t>Значение показателя основанно на данных проведения регулярных опросов в МАУ МФЦ. 
Плановое значение показателя - 70% соответствует плановому значению аналогичного показателя Государственной программы Белгородской области «Развитие информационного общества в Белгородской области на 2014-2020 годы».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</si>
  <si>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 на 2014-2020 годы" </t>
  </si>
  <si>
    <t>Показатель 1.1.                                   Протяженность построенных (реконструированных) подъездных дорог к сельским населенным пунктам</t>
  </si>
  <si>
    <t>Основное мероприятие 1.1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</si>
  <si>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Показатель 1.1.                                        Протяженность построенных (реконструированных) подъездных дорог к сельским населенным пунктам</t>
  </si>
  <si>
    <t xml:space="preserve">Подпрограмма 2 «Капитальный ремонт автомобильных дорог общего пользования местного значения Губкинского городского округа на 2014-2020 годы» </t>
  </si>
  <si>
    <t>Показатель 2.1.  Протяженность капитально отремонтированных дорог по  населенным пунктам</t>
  </si>
  <si>
    <t>Основное мероприятие 2.1.1.«Капитальный ремонт дорог по сельским населенным пунктам городского округа»</t>
  </si>
  <si>
    <t>Показатель 2.1.1.1. Протяженность капитально отремонтированных дорог по  населенным пунктам</t>
  </si>
  <si>
    <t>Основное мероприятие 2.1.2.«Капитальный ремонт дорог в г. Губкине»</t>
  </si>
  <si>
    <t>2.1.2.1.</t>
  </si>
  <si>
    <t>Показатель 2.1.2.1. Протяженность капитально отремонтированных дорог в                    г. Губкине</t>
  </si>
  <si>
    <t xml:space="preserve">Подпрограмма 3 «Содержание улично-дорожной сети Губкинского городского округа на  2014-2020 годы» </t>
  </si>
  <si>
    <t>Подпрограмма 1 «Обеспечение реализации программы государственных гарантий бесплатного оказания жителям медицинской помощи на 2014-2020 годы»</t>
  </si>
  <si>
    <t>Материнская смертность</t>
  </si>
  <si>
    <t>случаев на 100 тыс. человек, родившихся живыми</t>
  </si>
  <si>
    <t>Младенческая смертность</t>
  </si>
  <si>
    <t>в связи с модернизацией рабочих мест в 2014 году и усовершенствованием процесса подготовки телевизионных передач увеличилась площадь охвата качественным телевещанием</t>
  </si>
  <si>
    <t>Показатель 4. Доля сотрудников   редакций СМИ, принявших участие в творческих профессиональных конкурсах, от общего числа сотрудников</t>
  </si>
  <si>
    <t xml:space="preserve">ед. </t>
  </si>
  <si>
    <t>Показатель 1.1. Доля территории муниципального образования, охваченной качественным теле- и радиовещанием, от общей площади территории</t>
  </si>
  <si>
    <t>Показатель 1.1.1. Количество модернизированных рабочих мест в печатных и электронных СМИ</t>
  </si>
  <si>
    <t>Показатель 2.1. Доля газетных площадей с информацией о деятельности органов местного самоуправления, в общем объеме тиража</t>
  </si>
  <si>
    <t>Показатель 2.2. 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</si>
  <si>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Показатель 2.1.1. Количество полос формата А3 в еженедельнике «Эфир Губкина» с официальной информацией о деятельности органов местного самоуправления и иной официальной информацией</t>
  </si>
  <si>
    <t>полосы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</si>
  <si>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</si>
  <si>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</si>
  <si>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«Развитие автомобильных дорог общего пользования местного значения Губкинского городского округа на 2014-2020 годы»</t>
  </si>
  <si>
    <t>Муниципальная программа  "Развитие информационного общества в Губкинском городском округе  на 2014-2020 годы"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</si>
  <si>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</si>
  <si>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</si>
  <si>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</si>
  <si>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</si>
  <si>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</si>
  <si>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1.</t>
  </si>
  <si>
    <t>%</t>
  </si>
  <si>
    <t>-</t>
  </si>
  <si>
    <t xml:space="preserve">Всего, в том числе: </t>
  </si>
  <si>
    <t>Доля выездов бригад скорой мед.помощи со временем доезда до больного менее 20 минут</t>
  </si>
  <si>
    <t>Основное мероприятие 1.1.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</si>
  <si>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Подпрограмма 2           Кадровое обеспечение  муниципального здравоохранения на 2014-2020 годы</t>
  </si>
  <si>
    <t>Уровень обеспечения потребности системы здравоохранения Губкинского городского округа в квалифицированных врачебных кадрах</t>
  </si>
  <si>
    <t>Основное мероприятие 2.1. Обеспечение муниципального здравоохранения врачебными кадрами</t>
  </si>
  <si>
    <t>Обеспеченность врачами</t>
  </si>
  <si>
    <t>численность на 10 тыс.населения</t>
  </si>
  <si>
    <t>Подпрограмма 3 Обеспечение реализации муниципальной программы «Развитие здравоохранения Губкинского городского округа на 2014-2020 годы</t>
  </si>
  <si>
    <t>Уровень удовлетворенности населения Губкинского городского населения медицинской помощью</t>
  </si>
  <si>
    <t xml:space="preserve">Основное мероприятие 3.1. Организация осуществления отдельных полномочий в сфере охраны здоровья населения.  </t>
  </si>
  <si>
    <t>Достижение уровня показателей реализации муниципальной программы "Развитие здравоохранения Губкинского городского округа на 2014-2020 гг" и ее подпрограмм</t>
  </si>
  <si>
    <t>Доля детей, нуждающихся в получении услугдошкольного образования и не обеспеченных данными услугами, в общей численности детей дошкольного возраста</t>
  </si>
  <si>
    <t>Показатель 1.1.9.1
Количество Героев Социалистического Труда и полных кавалеров ордена Трудовой Славы, получивших социальную поддержку</t>
  </si>
  <si>
    <t>Показатель 1.1.10.1.
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</si>
  <si>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Основное  мероприятие  1.1.11. Выплата пособия  лицам, которым присвоено звание  «Почетный гражданин Белгородской области»</t>
  </si>
  <si>
    <t>Показатель 1.1.11.1.
Количество лиц, которым присвоено звание "Почетный гражданин Белгородской области", получивших социальную поддержку</t>
  </si>
  <si>
    <t>Основное  мероприятие  1.1.12. Оплата ежемесячных денежных выплат  ветеранам труда, ветеранам военной службы</t>
  </si>
  <si>
    <t>Показатель 1.1.12.1.
Количество ветеранов труда, ветеранов военной службы, получивших услуги по оплате ежемесячных денежных выплат</t>
  </si>
  <si>
    <t>Основное  мероприятие  1.1.13. Оплата ежемесячных денежных выплат труженикам тыла</t>
  </si>
  <si>
    <t>Показатель 1.1.13.1.
Количество тружеников тыла, получивших услуги по оплате ежемесячных денежных выплат</t>
  </si>
  <si>
    <t>Показатель 1.1.14.1.
Количество реабилитированных лиц, получивших услуги по оплате ежемесячных денежных выплат</t>
  </si>
  <si>
    <t>Численность спортсменов городского округа отделения бокса, ставших призерами областных, Всероссийских и международных соревнований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</si>
  <si>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</si>
  <si>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</si>
  <si>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Основное мероприятие 2.1.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</si>
  <si>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2.1.1</t>
  </si>
  <si>
    <t>Количество мероприятий, направленных на орга-низацию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</si>
  <si>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Количество реализованных мероприятий молодежной политики на сельских территориях Губкинского городского округа</t>
  </si>
  <si>
    <t>Показатель 2.2.
Доля подростков кате-гории групп социального риска, участвующих в мероприятиях по патриотическому и духовно-нравственному воспитанию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</si>
  <si>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</si>
  <si>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</si>
  <si>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Муниципальная программа "Молодежь Губкинского городского округа"</t>
  </si>
  <si>
    <t>Основное мероприятие «Мероприятия по обеспечению безо-пасности дорожного движения»</t>
  </si>
  <si>
    <t>Основное  мероприятие  1.1.23. 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</si>
  <si>
    <t>Показатель 3.3.1.5.2.
Количество семей, принявших участие в проекте</t>
  </si>
  <si>
    <t xml:space="preserve">Показатель 6.1.3.1.Доля граждан, устроенных под опеку, от общего числа граждан </t>
  </si>
  <si>
    <t>Основное мероприятие 1.2. Капитальный ремонт учреждений здравоохранения</t>
  </si>
  <si>
    <t>Количество введенных объектов в результате капитального ремонта</t>
  </si>
  <si>
    <t>Основное мероприятие 3.5. «Проектирование и строительство инженерных сетей»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</si>
  <si>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</si>
  <si>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Основное мероприятие 4.1. «Мероприятия по энергосбережению и повышению энергетической эффективности в бюджетной сфере»</t>
  </si>
  <si>
    <t>Основное мероприятие 4.2. «Профессиональная подготовка, переподготовка и повышение квалификации»</t>
  </si>
  <si>
    <t>Подпрограмма 5 «Улучшение среды обитания населения  Губкинского городского округа»</t>
  </si>
  <si>
    <t>Основное мероприятие 5.1. «Мероприятия по благоустройству городского округа»</t>
  </si>
  <si>
    <t>Основное мероприятие 5.2. «Озеленение и ландшафтное обустройство территории Губкинского городского округа»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</si>
  <si>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</si>
  <si>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Подпрограмма 1 «Подготовка проектов планировки территорий Губкинского городского округа»</t>
  </si>
  <si>
    <t>Основное мероприятие 1.1.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</si>
  <si>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</si>
  <si>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2.1. «Капитальный ремонт многоквартирных домов»</t>
  </si>
  <si>
    <t>Подпрограмма 3 «Переселение граждан из аварийного жилищного фонда Губкинского городского округа»</t>
  </si>
  <si>
    <t>Основное мероприятие 3.1. «Обеспечение мероприятий по переселению граждан из аварийного жилищного фонда за счет средств бюджета»</t>
  </si>
  <si>
    <t xml:space="preserve">Основное мероприятие 1.1.3.  "Развитие и поддержка молодежных инициатив, направленных на организацию добровольного труда молодежи" </t>
  </si>
  <si>
    <t xml:space="preserve">Основное мероприятие 1.1.4.  "Развитие моделей и форм вовлечения молодежи в трудовую и экономическую деятельность" </t>
  </si>
  <si>
    <t xml:space="preserve">Основное мероприятие 1.1.5.  "Мероприятия по развитию активности и вовлечению всех групп молодежи в социальную практику" </t>
  </si>
  <si>
    <t xml:space="preserve">Основное мероприятие 1.1.6.  "Мероприятия по формированию системы духовно - нравственных ценностей и гражданской культуры" </t>
  </si>
  <si>
    <t xml:space="preserve">Основное мероприятие 1.1.7.  "Мероприятия по поддержке и социальной адаптации отдельных категорий граждан" </t>
  </si>
  <si>
    <t>Основное мероприятие 1.1.8.  "Реализация молодежной политики на сельских территориях Губкинского городского округа "</t>
  </si>
  <si>
    <t>Подпрограмма 2 "Патриотическое воспитание граждан "</t>
  </si>
  <si>
    <t xml:space="preserve">Основное мероприятие 2.1.1.  "Мероприятия по совершенствованию системы патриотического воспитания граждан" </t>
  </si>
  <si>
    <t>Основное мероприятие 2.1.2.  "Мероприятия по патриотическому воспитанию граждан в ходе историко-патриотических мероприятий"</t>
  </si>
  <si>
    <t xml:space="preserve">Подпрограмма 3 «Обеспечение жильем молодых семей» </t>
  </si>
  <si>
    <t>Основное мероприятие 3.1.1.  "Мероприятия по обеспечению жильем молодых семей"</t>
  </si>
  <si>
    <t>Основное мероприятие 3.1.2.  "Мероприятия по обеспечению жильем молодых семей (за счет средств субсидий из областного бюджета"</t>
  </si>
  <si>
    <t>Показатель 8.
Доля инвалидов, прошедших социально-культурную и социально-средовую реабилитацию, в общем количестве инвалидов</t>
  </si>
  <si>
    <t>Показатель 9.
Количество построенного или приобретенного на вторичном рынке жилья</t>
  </si>
  <si>
    <t>Показатель10.
Обеспечение ежегодного уровня достижения показателей Программы</t>
  </si>
  <si>
    <t>Подпрограмма 1 «Социальная поддержка отдельных категорий граждан»</t>
  </si>
  <si>
    <t>1.1. 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</si>
  <si>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 %</t>
  </si>
  <si>
    <t>Подпрограмма 3. Обеспечение реализации муниципальной программы «Развитие здравоохранения Губкинского городского округа на 2014-2020 годы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</si>
  <si>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</si>
  <si>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</si>
  <si>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</si>
  <si>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</si>
  <si>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</si>
  <si>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</si>
  <si>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Уровень преступности  на 100 тысяч населения, ед.</t>
  </si>
  <si>
    <t>Количество дорожно-транспортных происшествий на 100 тысяч населения, ед.</t>
  </si>
  <si>
    <t>Социальный риск (число погибших в ДТП) на 100 тысяч населения, ед.</t>
  </si>
  <si>
    <t>Основное мероприятие 1.1.«Мероприятия по профилактике правонарушений и преступлений»</t>
  </si>
  <si>
    <t>Количество созданных народных дружин по охране общественного порядка</t>
  </si>
  <si>
    <t>Доля молодежи, охваченной мероприятиями по профилактике правонарушений и преступлений в возрасте  от 16 до 24 лет</t>
  </si>
  <si>
    <t xml:space="preserve">Обеспечение бесперебойной  работы камер видеонаблюдения и кнопок экстренной связи  «Гражданин полиция», </t>
  </si>
  <si>
    <t xml:space="preserve">Основное мероприятие 1.2 «Мероприятия по обеспечению безопасности дорожного движения»  </t>
  </si>
  <si>
    <t>Основное мероприятие 2.1.1.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</si>
  <si>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</si>
  <si>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</si>
  <si>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</si>
  <si>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кв.м</t>
  </si>
  <si>
    <t>Подпрограмма 3 «Переселение граждан из аварийного жилищного фонда»</t>
  </si>
  <si>
    <t>Основное мероприятие 3.1.1. «Обеспечение мероприятий по переселению граждан из аварийного жилищного фонда за счет средств бюджета»</t>
  </si>
  <si>
    <t>Основное мероприятие 3.1.2.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</si>
  <si>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r>
      <t>Основное мероприятие 1.1.9.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Социальная поддержка Героев  Социалистического Труда и полных кавалеров ордена Трудовой Славы</t>
    </r>
  </si>
  <si>
    <t>Основное мероприятие 1.1.19. Осуществление мер соцзащиты многодетных семей (приобретение школьной формы первоклассникам, питание и оплата проезда школьников многодетных семей)</t>
  </si>
  <si>
    <r>
      <t>Основное мероприятие 3.2.1</t>
    </r>
    <r>
      <rPr>
        <b/>
        <sz val="13"/>
        <rFont val="Times New Roman"/>
        <family val="1"/>
      </rPr>
      <t xml:space="preserve">. </t>
    </r>
    <r>
      <rPr>
        <sz val="13"/>
        <rFont val="Times New Roman"/>
        <family val="1"/>
      </rPr>
      <t>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дошкольного образования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</si>
</sst>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  <numFmt numFmtId="187" formatCode="0.0"/>
    <numFmt numFmtId="188" formatCode="#,##0.0_ ;[Red]\-#,##0.0\ "/>
    <numFmt numFmtId="189" formatCode="0.000"/>
    <numFmt numFmtId="190" formatCode="#,##0.0_ ;\-#,##0.0\ "/>
    <numFmt numFmtId="191" formatCode="0.00000000"/>
    <numFmt numFmtId="192" formatCode="0.0000000"/>
    <numFmt numFmtId="193" formatCode="0.000000"/>
    <numFmt numFmtId="194" formatCode="0.00000"/>
    <numFmt numFmtId="195" formatCode="0.0000"/>
  </numFmts>
  <fonts count="6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3"/>
      <name val="Arial"/>
      <family val="0"/>
    </font>
    <font>
      <sz val="12"/>
      <name val="Segoe UI"/>
      <family val="2"/>
    </font>
    <font>
      <sz val="12"/>
      <color indexed="9"/>
      <name val="Arial"/>
      <family val="0"/>
    </font>
    <font>
      <sz val="12"/>
      <color indexed="8"/>
      <name val="Arial"/>
      <family val="0"/>
    </font>
    <font>
      <sz val="12"/>
      <color indexed="56"/>
      <name val="Times New Roman"/>
      <family val="1"/>
    </font>
    <font>
      <sz val="10"/>
      <color indexed="56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shrinkToFi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87" fontId="4" fillId="32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87" fontId="13" fillId="0" borderId="10" xfId="0" applyNumberFormat="1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13" fillId="3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 vertical="justify"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justify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vertical="justify"/>
    </xf>
    <xf numFmtId="0" fontId="19" fillId="32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justify"/>
    </xf>
    <xf numFmtId="0" fontId="19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justify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justify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187" fontId="24" fillId="32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18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2" fontId="24" fillId="32" borderId="10" xfId="0" applyNumberFormat="1" applyFont="1" applyFill="1" applyBorder="1" applyAlignment="1">
      <alignment horizontal="center" vertical="center"/>
    </xf>
    <xf numFmtId="187" fontId="25" fillId="32" borderId="10" xfId="0" applyNumberFormat="1" applyFont="1" applyFill="1" applyBorder="1" applyAlignment="1">
      <alignment horizontal="center" vertical="center"/>
    </xf>
    <xf numFmtId="187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top"/>
    </xf>
    <xf numFmtId="187" fontId="12" fillId="0" borderId="10" xfId="0" applyNumberFormat="1" applyFont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7" fontId="26" fillId="0" borderId="10" xfId="0" applyNumberFormat="1" applyFont="1" applyBorder="1" applyAlignment="1">
      <alignment horizontal="center"/>
    </xf>
    <xf numFmtId="187" fontId="26" fillId="0" borderId="10" xfId="0" applyNumberFormat="1" applyFont="1" applyFill="1" applyBorder="1" applyAlignment="1">
      <alignment horizontal="center"/>
    </xf>
    <xf numFmtId="187" fontId="12" fillId="0" borderId="10" xfId="0" applyNumberFormat="1" applyFont="1" applyFill="1" applyBorder="1" applyAlignment="1">
      <alignment horizontal="center"/>
    </xf>
    <xf numFmtId="187" fontId="13" fillId="0" borderId="10" xfId="0" applyNumberFormat="1" applyFont="1" applyBorder="1" applyAlignment="1">
      <alignment horizontal="center"/>
    </xf>
    <xf numFmtId="187" fontId="13" fillId="0" borderId="10" xfId="0" applyNumberFormat="1" applyFont="1" applyFill="1" applyBorder="1" applyAlignment="1">
      <alignment horizontal="center"/>
    </xf>
    <xf numFmtId="187" fontId="13" fillId="0" borderId="10" xfId="0" applyNumberFormat="1" applyFont="1" applyBorder="1" applyAlignment="1">
      <alignment horizontal="center" vertical="top"/>
    </xf>
    <xf numFmtId="187" fontId="13" fillId="0" borderId="10" xfId="0" applyNumberFormat="1" applyFont="1" applyFill="1" applyBorder="1" applyAlignment="1">
      <alignment horizontal="center" vertical="top"/>
    </xf>
    <xf numFmtId="187" fontId="26" fillId="0" borderId="10" xfId="0" applyNumberFormat="1" applyFont="1" applyFill="1" applyBorder="1" applyAlignment="1">
      <alignment horizontal="center" vertical="center"/>
    </xf>
    <xf numFmtId="187" fontId="27" fillId="0" borderId="10" xfId="0" applyNumberFormat="1" applyFont="1" applyFill="1" applyBorder="1" applyAlignment="1">
      <alignment horizontal="center"/>
    </xf>
    <xf numFmtId="187" fontId="28" fillId="0" borderId="10" xfId="0" applyNumberFormat="1" applyFont="1" applyFill="1" applyBorder="1" applyAlignment="1">
      <alignment horizontal="center"/>
    </xf>
    <xf numFmtId="187" fontId="11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justify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7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justify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2" fillId="35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6" fontId="13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86" fontId="4" fillId="0" borderId="10" xfId="52" applyNumberFormat="1" applyFont="1" applyFill="1" applyBorder="1" applyAlignment="1">
      <alignment horizontal="center" vertical="center"/>
      <protection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61" applyNumberFormat="1" applyFont="1" applyFill="1" applyBorder="1" applyAlignment="1" applyProtection="1">
      <alignment horizontal="center" vertical="center" wrapText="1"/>
      <protection/>
    </xf>
    <xf numFmtId="186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57" applyNumberFormat="1" applyFont="1" applyFill="1" applyBorder="1" applyAlignment="1" applyProtection="1">
      <alignment horizontal="center" vertical="center" wrapText="1"/>
      <protection/>
    </xf>
    <xf numFmtId="186" fontId="3" fillId="0" borderId="10" xfId="57" applyNumberFormat="1" applyFont="1" applyFill="1" applyBorder="1" applyAlignment="1" applyProtection="1">
      <alignment horizontal="center" vertical="center" wrapText="1"/>
      <protection/>
    </xf>
    <xf numFmtId="186" fontId="3" fillId="0" borderId="10" xfId="58" applyNumberFormat="1" applyFont="1" applyFill="1" applyBorder="1" applyAlignment="1" applyProtection="1">
      <alignment horizontal="center" vertical="center" wrapText="1"/>
      <protection/>
    </xf>
    <xf numFmtId="186" fontId="3" fillId="0" borderId="10" xfId="59" applyNumberFormat="1" applyFont="1" applyFill="1" applyBorder="1" applyAlignment="1" applyProtection="1">
      <alignment horizontal="center" vertical="center" wrapText="1"/>
      <protection/>
    </xf>
    <xf numFmtId="186" fontId="3" fillId="0" borderId="10" xfId="60" applyNumberFormat="1" applyFont="1" applyFill="1" applyBorder="1" applyAlignment="1" applyProtection="1">
      <alignment horizontal="center" vertical="center" wrapText="1"/>
      <protection/>
    </xf>
    <xf numFmtId="186" fontId="4" fillId="0" borderId="10" xfId="53" applyNumberFormat="1" applyFont="1" applyFill="1" applyBorder="1" applyAlignment="1" applyProtection="1">
      <alignment horizontal="center" vertical="center" wrapText="1"/>
      <protection/>
    </xf>
    <xf numFmtId="186" fontId="3" fillId="0" borderId="10" xfId="53" applyNumberFormat="1" applyFont="1" applyFill="1" applyBorder="1" applyAlignment="1" applyProtection="1">
      <alignment horizontal="center" vertical="center" wrapText="1"/>
      <protection/>
    </xf>
    <xf numFmtId="186" fontId="3" fillId="0" borderId="10" xfId="61" applyNumberFormat="1" applyFont="1" applyFill="1" applyBorder="1" applyAlignment="1" applyProtection="1">
      <alignment horizontal="center" vertical="center" wrapText="1"/>
      <protection/>
    </xf>
    <xf numFmtId="186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187" fontId="8" fillId="0" borderId="10" xfId="54" applyNumberFormat="1" applyFont="1" applyFill="1" applyBorder="1" applyAlignment="1">
      <alignment horizontal="center" vertical="center"/>
      <protection/>
    </xf>
    <xf numFmtId="187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2" fontId="22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horizontal="center" vertical="center"/>
    </xf>
    <xf numFmtId="186" fontId="3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87" fontId="11" fillId="0" borderId="21" xfId="0" applyNumberFormat="1" applyFont="1" applyFill="1" applyBorder="1" applyAlignment="1">
      <alignment horizontal="center" vertical="center"/>
    </xf>
    <xf numFmtId="187" fontId="11" fillId="0" borderId="10" xfId="0" applyNumberFormat="1" applyFont="1" applyFill="1" applyBorder="1" applyAlignment="1">
      <alignment horizontal="center" vertical="center" wrapText="1"/>
    </xf>
    <xf numFmtId="187" fontId="10" fillId="0" borderId="21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187" fontId="11" fillId="0" borderId="11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186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 applyProtection="1">
      <alignment horizontal="center" vertical="center" wrapText="1"/>
      <protection/>
    </xf>
    <xf numFmtId="186" fontId="12" fillId="0" borderId="1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49" fontId="3" fillId="0" borderId="20" xfId="0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20" xfId="0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5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4" fillId="35" borderId="20" xfId="0" applyFont="1" applyFill="1" applyBorder="1" applyAlignment="1">
      <alignment vertical="center" wrapText="1"/>
    </xf>
    <xf numFmtId="0" fontId="14" fillId="35" borderId="15" xfId="0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5" fillId="0" borderId="10" xfId="54" applyFont="1" applyFill="1" applyBorder="1" applyAlignment="1">
      <alignment vertical="center" wrapText="1"/>
      <protection/>
    </xf>
    <xf numFmtId="0" fontId="14" fillId="0" borderId="20" xfId="0" applyFont="1" applyFill="1" applyBorder="1" applyAlignment="1">
      <alignment vertical="center" wrapText="1" shrinkToFit="1"/>
    </xf>
    <xf numFmtId="0" fontId="14" fillId="0" borderId="15" xfId="0" applyFont="1" applyFill="1" applyBorder="1" applyAlignment="1">
      <alignment vertical="center" wrapText="1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86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I2"/>
    </sheetView>
  </sheetViews>
  <sheetFormatPr defaultColWidth="9.140625" defaultRowHeight="12.75" outlineLevelRow="1"/>
  <cols>
    <col min="1" max="1" width="9.140625" style="52" customWidth="1"/>
    <col min="2" max="2" width="58.57421875" style="59" customWidth="1"/>
    <col min="3" max="3" width="20.57421875" style="52" customWidth="1"/>
    <col min="4" max="4" width="16.8515625" style="52" customWidth="1"/>
    <col min="5" max="5" width="11.00390625" style="52" customWidth="1"/>
    <col min="6" max="6" width="10.8515625" style="52" customWidth="1"/>
    <col min="7" max="7" width="11.00390625" style="52" customWidth="1"/>
    <col min="8" max="8" width="13.8515625" style="52" customWidth="1"/>
    <col min="9" max="9" width="50.421875" style="67" customWidth="1"/>
    <col min="10" max="16384" width="9.140625" style="52" customWidth="1"/>
  </cols>
  <sheetData>
    <row r="2" spans="1:9" ht="25.5" customHeight="1">
      <c r="A2" s="305" t="s">
        <v>626</v>
      </c>
      <c r="B2" s="305"/>
      <c r="C2" s="305"/>
      <c r="D2" s="305"/>
      <c r="E2" s="305"/>
      <c r="F2" s="305"/>
      <c r="G2" s="305"/>
      <c r="H2" s="305"/>
      <c r="I2" s="305"/>
    </row>
    <row r="4" spans="1:9" ht="16.5" customHeight="1">
      <c r="A4" s="286" t="s">
        <v>417</v>
      </c>
      <c r="B4" s="306" t="s">
        <v>419</v>
      </c>
      <c r="C4" s="286" t="s">
        <v>420</v>
      </c>
      <c r="D4" s="286" t="s">
        <v>421</v>
      </c>
      <c r="E4" s="286" t="s">
        <v>422</v>
      </c>
      <c r="F4" s="286"/>
      <c r="G4" s="286"/>
      <c r="H4" s="286"/>
      <c r="I4" s="286" t="s">
        <v>423</v>
      </c>
    </row>
    <row r="5" spans="1:9" ht="16.5" customHeight="1">
      <c r="A5" s="286"/>
      <c r="B5" s="307"/>
      <c r="C5" s="286"/>
      <c r="D5" s="286"/>
      <c r="E5" s="286" t="s">
        <v>424</v>
      </c>
      <c r="F5" s="286" t="s">
        <v>425</v>
      </c>
      <c r="G5" s="286"/>
      <c r="H5" s="286"/>
      <c r="I5" s="286"/>
    </row>
    <row r="6" spans="1:9" ht="56.25" customHeight="1">
      <c r="A6" s="286"/>
      <c r="B6" s="308"/>
      <c r="C6" s="286"/>
      <c r="D6" s="286"/>
      <c r="E6" s="286"/>
      <c r="F6" s="27" t="s">
        <v>426</v>
      </c>
      <c r="G6" s="27" t="s">
        <v>427</v>
      </c>
      <c r="H6" s="27" t="s">
        <v>418</v>
      </c>
      <c r="I6" s="286"/>
    </row>
    <row r="7" spans="1:9" ht="15.75">
      <c r="A7" s="12">
        <v>1</v>
      </c>
      <c r="B7" s="23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58" customFormat="1" ht="19.5" customHeight="1">
      <c r="A8" s="60">
        <v>1</v>
      </c>
      <c r="B8" s="253" t="s">
        <v>663</v>
      </c>
      <c r="C8" s="254"/>
      <c r="D8" s="254"/>
      <c r="E8" s="254"/>
      <c r="F8" s="254"/>
      <c r="G8" s="254"/>
      <c r="H8" s="254"/>
      <c r="I8" s="255"/>
    </row>
    <row r="9" spans="1:9" ht="15.75">
      <c r="A9" s="12"/>
      <c r="B9" s="22" t="s">
        <v>735</v>
      </c>
      <c r="C9" s="12"/>
      <c r="D9" s="12"/>
      <c r="E9" s="12"/>
      <c r="F9" s="12"/>
      <c r="G9" s="12"/>
      <c r="H9" s="12"/>
      <c r="I9" s="37"/>
    </row>
    <row r="10" spans="1:9" ht="31.5">
      <c r="A10" s="12"/>
      <c r="B10" s="23" t="s">
        <v>1197</v>
      </c>
      <c r="C10" s="12" t="s">
        <v>930</v>
      </c>
      <c r="D10" s="12" t="s">
        <v>1123</v>
      </c>
      <c r="E10" s="124"/>
      <c r="F10" s="125">
        <v>55</v>
      </c>
      <c r="G10" s="126">
        <v>55</v>
      </c>
      <c r="H10" s="127">
        <f aca="true" t="shared" si="0" ref="H10:H15">G10/F10*100-100</f>
        <v>0</v>
      </c>
      <c r="I10" s="37"/>
    </row>
    <row r="11" spans="1:9" ht="15.75">
      <c r="A11" s="12"/>
      <c r="B11" s="23" t="s">
        <v>1198</v>
      </c>
      <c r="C11" s="12" t="s">
        <v>702</v>
      </c>
      <c r="D11" s="12" t="s">
        <v>699</v>
      </c>
      <c r="E11" s="124"/>
      <c r="F11" s="125">
        <v>797</v>
      </c>
      <c r="G11" s="127">
        <v>709.7</v>
      </c>
      <c r="H11" s="127">
        <f t="shared" si="0"/>
        <v>-10.953575909661225</v>
      </c>
      <c r="I11" s="37"/>
    </row>
    <row r="12" spans="1:9" ht="31.5" customHeight="1">
      <c r="A12" s="12"/>
      <c r="B12" s="23" t="s">
        <v>1199</v>
      </c>
      <c r="C12" s="12" t="s">
        <v>702</v>
      </c>
      <c r="D12" s="12" t="s">
        <v>699</v>
      </c>
      <c r="E12" s="124"/>
      <c r="F12" s="125">
        <v>17.3</v>
      </c>
      <c r="G12" s="126">
        <v>7.5</v>
      </c>
      <c r="H12" s="127">
        <f t="shared" si="0"/>
        <v>-56.64739884393064</v>
      </c>
      <c r="I12" s="37"/>
    </row>
    <row r="13" spans="1:9" ht="48.75" customHeight="1">
      <c r="A13" s="12"/>
      <c r="B13" s="23" t="s">
        <v>1200</v>
      </c>
      <c r="C13" s="12" t="s">
        <v>930</v>
      </c>
      <c r="D13" s="12" t="s">
        <v>1123</v>
      </c>
      <c r="E13" s="124"/>
      <c r="F13" s="125">
        <v>77</v>
      </c>
      <c r="G13" s="126">
        <v>70</v>
      </c>
      <c r="H13" s="127">
        <f t="shared" si="0"/>
        <v>-9.090909090909093</v>
      </c>
      <c r="I13" s="37"/>
    </row>
    <row r="14" spans="1:9" ht="34.5" customHeight="1">
      <c r="A14" s="12"/>
      <c r="B14" s="23" t="s">
        <v>1201</v>
      </c>
      <c r="C14" s="12" t="s">
        <v>702</v>
      </c>
      <c r="D14" s="12" t="s">
        <v>1123</v>
      </c>
      <c r="E14" s="124"/>
      <c r="F14" s="125">
        <v>3.1</v>
      </c>
      <c r="G14" s="127">
        <v>1.7</v>
      </c>
      <c r="H14" s="127">
        <f t="shared" si="0"/>
        <v>-45.16129032258065</v>
      </c>
      <c r="I14" s="37"/>
    </row>
    <row r="15" spans="1:9" ht="15.75">
      <c r="A15" s="12"/>
      <c r="B15" s="23" t="s">
        <v>1202</v>
      </c>
      <c r="C15" s="12" t="s">
        <v>702</v>
      </c>
      <c r="D15" s="12" t="s">
        <v>624</v>
      </c>
      <c r="E15" s="124"/>
      <c r="F15" s="125">
        <v>90</v>
      </c>
      <c r="G15" s="126">
        <v>83</v>
      </c>
      <c r="H15" s="127">
        <f t="shared" si="0"/>
        <v>-7.7777777777777715</v>
      </c>
      <c r="I15" s="37"/>
    </row>
    <row r="16" spans="1:11" ht="24.75" customHeight="1">
      <c r="A16" s="286" t="s">
        <v>518</v>
      </c>
      <c r="B16" s="286"/>
      <c r="C16" s="286"/>
      <c r="D16" s="286"/>
      <c r="E16" s="286"/>
      <c r="F16" s="286"/>
      <c r="G16" s="286"/>
      <c r="H16" s="286"/>
      <c r="I16" s="286"/>
      <c r="J16" s="21"/>
      <c r="K16" s="21"/>
    </row>
    <row r="17" spans="1:9" ht="15.75">
      <c r="A17" s="12" t="s">
        <v>932</v>
      </c>
      <c r="B17" s="23" t="s">
        <v>735</v>
      </c>
      <c r="C17" s="12"/>
      <c r="D17" s="12"/>
      <c r="E17" s="12"/>
      <c r="F17" s="12"/>
      <c r="G17" s="12"/>
      <c r="H17" s="12"/>
      <c r="I17" s="37"/>
    </row>
    <row r="18" spans="1:9" ht="15.75">
      <c r="A18" s="50"/>
      <c r="B18" s="23" t="s">
        <v>1203</v>
      </c>
      <c r="C18" s="12" t="s">
        <v>930</v>
      </c>
      <c r="D18" s="12" t="s">
        <v>699</v>
      </c>
      <c r="E18" s="128"/>
      <c r="F18" s="125">
        <v>797</v>
      </c>
      <c r="G18" s="127">
        <v>709.7</v>
      </c>
      <c r="H18" s="127">
        <f>G18/F18*100-100</f>
        <v>-10.953575909661225</v>
      </c>
      <c r="I18" s="37"/>
    </row>
    <row r="19" spans="1:9" ht="31.5">
      <c r="A19" s="12"/>
      <c r="B19" s="23" t="s">
        <v>1204</v>
      </c>
      <c r="C19" s="12" t="s">
        <v>930</v>
      </c>
      <c r="D19" s="12" t="s">
        <v>699</v>
      </c>
      <c r="E19" s="128"/>
      <c r="F19" s="125">
        <v>73.6</v>
      </c>
      <c r="G19" s="127">
        <v>49.3</v>
      </c>
      <c r="H19" s="127">
        <f>G19/F19*100-100</f>
        <v>-33.01630434782609</v>
      </c>
      <c r="I19" s="37"/>
    </row>
    <row r="20" spans="1:9" ht="31.5">
      <c r="A20" s="12"/>
      <c r="B20" s="23" t="s">
        <v>1205</v>
      </c>
      <c r="C20" s="12" t="s">
        <v>930</v>
      </c>
      <c r="D20" s="12" t="s">
        <v>699</v>
      </c>
      <c r="E20" s="128"/>
      <c r="F20" s="129">
        <v>17.3</v>
      </c>
      <c r="G20" s="126">
        <v>7.5</v>
      </c>
      <c r="H20" s="127">
        <f>G20/F20*100-100</f>
        <v>-56.64739884393064</v>
      </c>
      <c r="I20" s="37"/>
    </row>
    <row r="21" spans="1:9" ht="15.75" customHeight="1">
      <c r="A21" s="286" t="s">
        <v>1206</v>
      </c>
      <c r="B21" s="286"/>
      <c r="C21" s="286"/>
      <c r="D21" s="286"/>
      <c r="E21" s="286"/>
      <c r="F21" s="286"/>
      <c r="G21" s="286"/>
      <c r="H21" s="286"/>
      <c r="I21" s="286"/>
    </row>
    <row r="22" spans="1:9" ht="15.75">
      <c r="A22" s="31"/>
      <c r="B22" s="23" t="s">
        <v>837</v>
      </c>
      <c r="C22" s="12"/>
      <c r="D22" s="12"/>
      <c r="E22" s="12"/>
      <c r="F22" s="12"/>
      <c r="G22" s="12"/>
      <c r="H22" s="12"/>
      <c r="I22" s="37"/>
    </row>
    <row r="23" spans="1:9" ht="31.5">
      <c r="A23" s="12"/>
      <c r="B23" s="23" t="s">
        <v>1207</v>
      </c>
      <c r="C23" s="12" t="s">
        <v>930</v>
      </c>
      <c r="D23" s="12" t="s">
        <v>699</v>
      </c>
      <c r="E23" s="128"/>
      <c r="F23" s="130">
        <v>8</v>
      </c>
      <c r="G23" s="130">
        <v>8</v>
      </c>
      <c r="H23" s="130">
        <f>G23/F23*100-100</f>
        <v>0</v>
      </c>
      <c r="I23" s="64"/>
    </row>
    <row r="24" spans="1:9" ht="72.75" customHeight="1">
      <c r="A24" s="12"/>
      <c r="B24" s="23" t="s">
        <v>1208</v>
      </c>
      <c r="C24" s="12" t="s">
        <v>930</v>
      </c>
      <c r="D24" s="12" t="s">
        <v>1123</v>
      </c>
      <c r="E24" s="128"/>
      <c r="F24" s="124">
        <v>55</v>
      </c>
      <c r="G24" s="130">
        <v>55</v>
      </c>
      <c r="H24" s="127">
        <f>G24/F24*100-100</f>
        <v>0</v>
      </c>
      <c r="I24" s="37"/>
    </row>
    <row r="25" spans="1:9" ht="69.75" customHeight="1">
      <c r="A25" s="12"/>
      <c r="B25" s="23" t="s">
        <v>1209</v>
      </c>
      <c r="C25" s="12" t="s">
        <v>930</v>
      </c>
      <c r="D25" s="12" t="s">
        <v>699</v>
      </c>
      <c r="E25" s="128"/>
      <c r="F25" s="124">
        <v>35</v>
      </c>
      <c r="G25" s="126">
        <v>35</v>
      </c>
      <c r="H25" s="126">
        <f>G25/F25*100-100</f>
        <v>0</v>
      </c>
      <c r="I25" s="37"/>
    </row>
    <row r="26" spans="1:9" ht="15.75">
      <c r="A26" s="286" t="s">
        <v>1210</v>
      </c>
      <c r="B26" s="274"/>
      <c r="C26" s="274"/>
      <c r="D26" s="274"/>
      <c r="E26" s="274"/>
      <c r="F26" s="274"/>
      <c r="G26" s="274"/>
      <c r="H26" s="274"/>
      <c r="I26" s="274"/>
    </row>
    <row r="27" spans="1:9" ht="15.75">
      <c r="A27" s="31"/>
      <c r="B27" s="23" t="s">
        <v>837</v>
      </c>
      <c r="C27" s="12"/>
      <c r="D27" s="12"/>
      <c r="E27" s="12"/>
      <c r="F27" s="12"/>
      <c r="G27" s="12"/>
      <c r="H27" s="12"/>
      <c r="I27" s="37"/>
    </row>
    <row r="28" spans="1:9" ht="47.25">
      <c r="A28" s="12"/>
      <c r="B28" s="23" t="s">
        <v>681</v>
      </c>
      <c r="C28" s="12" t="s">
        <v>930</v>
      </c>
      <c r="D28" s="12" t="s">
        <v>1123</v>
      </c>
      <c r="F28" s="124">
        <v>95</v>
      </c>
      <c r="G28" s="126">
        <v>95</v>
      </c>
      <c r="H28" s="126">
        <f>G28/F28*100-100</f>
        <v>0</v>
      </c>
      <c r="I28" s="37"/>
    </row>
    <row r="29" spans="1:9" ht="15.75">
      <c r="A29" s="12"/>
      <c r="B29" s="23" t="s">
        <v>682</v>
      </c>
      <c r="C29" s="12" t="s">
        <v>930</v>
      </c>
      <c r="D29" s="12" t="s">
        <v>699</v>
      </c>
      <c r="F29" s="124">
        <v>89</v>
      </c>
      <c r="G29" s="126">
        <v>59</v>
      </c>
      <c r="H29" s="127">
        <f>G29/F29*100-100</f>
        <v>-33.70786516853933</v>
      </c>
      <c r="I29" s="37"/>
    </row>
    <row r="30" spans="1:9" ht="35.25" customHeight="1">
      <c r="A30" s="286" t="s">
        <v>683</v>
      </c>
      <c r="B30" s="274"/>
      <c r="C30" s="274"/>
      <c r="D30" s="274"/>
      <c r="E30" s="274"/>
      <c r="F30" s="274"/>
      <c r="G30" s="274"/>
      <c r="H30" s="274"/>
      <c r="I30" s="274"/>
    </row>
    <row r="31" spans="1:9" ht="15.75">
      <c r="A31" s="12"/>
      <c r="B31" s="23" t="s">
        <v>837</v>
      </c>
      <c r="C31" s="12"/>
      <c r="D31" s="12"/>
      <c r="E31" s="12"/>
      <c r="F31" s="12"/>
      <c r="G31" s="12"/>
      <c r="H31" s="12"/>
      <c r="I31" s="37"/>
    </row>
    <row r="32" spans="1:9" ht="31.5">
      <c r="A32" s="12"/>
      <c r="B32" s="23" t="s">
        <v>684</v>
      </c>
      <c r="C32" s="12" t="s">
        <v>930</v>
      </c>
      <c r="D32" s="12" t="s">
        <v>1123</v>
      </c>
      <c r="E32" s="12"/>
      <c r="F32" s="124">
        <v>95</v>
      </c>
      <c r="G32" s="126">
        <v>100</v>
      </c>
      <c r="H32" s="127">
        <f>G32/F32*100-100</f>
        <v>5.263157894736835</v>
      </c>
      <c r="I32" s="37"/>
    </row>
    <row r="33" spans="1:9" ht="33.75" customHeight="1">
      <c r="A33" s="286" t="s">
        <v>685</v>
      </c>
      <c r="B33" s="274"/>
      <c r="C33" s="274"/>
      <c r="D33" s="274"/>
      <c r="E33" s="274"/>
      <c r="F33" s="274"/>
      <c r="G33" s="274"/>
      <c r="H33" s="274"/>
      <c r="I33" s="274"/>
    </row>
    <row r="34" spans="1:9" ht="23.25" customHeight="1">
      <c r="A34" s="12"/>
      <c r="B34" s="23" t="s">
        <v>837</v>
      </c>
      <c r="C34" s="12"/>
      <c r="D34" s="12"/>
      <c r="E34" s="12"/>
      <c r="F34" s="12"/>
      <c r="G34" s="12"/>
      <c r="H34" s="12"/>
      <c r="I34" s="37"/>
    </row>
    <row r="35" spans="1:9" ht="78" customHeight="1">
      <c r="A35" s="12"/>
      <c r="B35" s="23" t="s">
        <v>967</v>
      </c>
      <c r="C35" s="12" t="s">
        <v>930</v>
      </c>
      <c r="D35" s="12" t="s">
        <v>694</v>
      </c>
      <c r="E35" s="12"/>
      <c r="F35" s="124">
        <v>4965</v>
      </c>
      <c r="G35" s="126">
        <v>4099</v>
      </c>
      <c r="H35" s="127">
        <f>G35/F35*100-100</f>
        <v>-17.442094662638468</v>
      </c>
      <c r="I35" s="37"/>
    </row>
    <row r="36" spans="1:9" s="21" customFormat="1" ht="22.5" customHeight="1">
      <c r="A36" s="286" t="s">
        <v>968</v>
      </c>
      <c r="B36" s="274"/>
      <c r="C36" s="274"/>
      <c r="D36" s="274"/>
      <c r="E36" s="274"/>
      <c r="F36" s="274"/>
      <c r="G36" s="274"/>
      <c r="H36" s="274"/>
      <c r="I36" s="274"/>
    </row>
    <row r="37" spans="1:9" ht="19.5" customHeight="1">
      <c r="A37" s="12"/>
      <c r="B37" s="23" t="s">
        <v>837</v>
      </c>
      <c r="C37" s="12"/>
      <c r="D37" s="12"/>
      <c r="E37" s="12"/>
      <c r="F37" s="12"/>
      <c r="G37" s="12"/>
      <c r="H37" s="12"/>
      <c r="I37" s="37"/>
    </row>
    <row r="38" spans="1:9" ht="31.5">
      <c r="A38" s="12"/>
      <c r="B38" s="23" t="s">
        <v>969</v>
      </c>
      <c r="C38" s="12" t="s">
        <v>930</v>
      </c>
      <c r="D38" s="12" t="s">
        <v>699</v>
      </c>
      <c r="E38" s="12"/>
      <c r="F38" s="124">
        <v>3</v>
      </c>
      <c r="G38" s="126">
        <v>3</v>
      </c>
      <c r="H38" s="131">
        <f>G38/F38*100-100</f>
        <v>0</v>
      </c>
      <c r="I38" s="37"/>
    </row>
    <row r="39" spans="1:9" ht="33.75" customHeight="1">
      <c r="A39" s="286" t="s">
        <v>664</v>
      </c>
      <c r="B39" s="274"/>
      <c r="C39" s="274"/>
      <c r="D39" s="274"/>
      <c r="E39" s="274"/>
      <c r="F39" s="274"/>
      <c r="G39" s="274"/>
      <c r="H39" s="274"/>
      <c r="I39" s="274"/>
    </row>
    <row r="40" spans="1:9" ht="22.5" customHeight="1">
      <c r="A40" s="12"/>
      <c r="B40" s="23" t="s">
        <v>735</v>
      </c>
      <c r="C40" s="12"/>
      <c r="D40" s="12"/>
      <c r="E40" s="12"/>
      <c r="F40" s="12"/>
      <c r="G40" s="12"/>
      <c r="H40" s="12"/>
      <c r="I40" s="37"/>
    </row>
    <row r="41" spans="1:9" ht="47.25">
      <c r="A41" s="12"/>
      <c r="B41" s="23" t="s">
        <v>970</v>
      </c>
      <c r="C41" s="12" t="s">
        <v>702</v>
      </c>
      <c r="D41" s="12" t="s">
        <v>699</v>
      </c>
      <c r="E41" s="12"/>
      <c r="F41" s="124">
        <v>440.7</v>
      </c>
      <c r="G41" s="126">
        <v>410.9</v>
      </c>
      <c r="H41" s="132">
        <f>G41/F41*100-100</f>
        <v>-6.761969593827999</v>
      </c>
      <c r="I41" s="37"/>
    </row>
    <row r="42" spans="1:9" ht="47.25">
      <c r="A42" s="12"/>
      <c r="B42" s="23" t="s">
        <v>971</v>
      </c>
      <c r="C42" s="12" t="s">
        <v>930</v>
      </c>
      <c r="D42" s="12" t="s">
        <v>1123</v>
      </c>
      <c r="E42" s="12"/>
      <c r="F42" s="126">
        <v>77</v>
      </c>
      <c r="G42" s="130">
        <v>70</v>
      </c>
      <c r="H42" s="127">
        <f>G42/F42*100-100</f>
        <v>-9.090909090909093</v>
      </c>
      <c r="I42" s="37"/>
    </row>
    <row r="43" spans="1:9" ht="15.75">
      <c r="A43" s="280" t="s">
        <v>972</v>
      </c>
      <c r="B43" s="281"/>
      <c r="C43" s="281"/>
      <c r="D43" s="281"/>
      <c r="E43" s="281"/>
      <c r="F43" s="281"/>
      <c r="G43" s="281"/>
      <c r="H43" s="281"/>
      <c r="I43" s="282"/>
    </row>
    <row r="44" spans="1:9" ht="15.75">
      <c r="A44" s="12"/>
      <c r="B44" s="23" t="s">
        <v>837</v>
      </c>
      <c r="C44" s="12"/>
      <c r="D44" s="12"/>
      <c r="E44" s="12"/>
      <c r="F44" s="12"/>
      <c r="G44" s="12"/>
      <c r="H44" s="12"/>
      <c r="I44" s="37"/>
    </row>
    <row r="45" spans="1:9" ht="31.5">
      <c r="A45" s="12"/>
      <c r="B45" s="23" t="s">
        <v>973</v>
      </c>
      <c r="C45" s="12" t="s">
        <v>930</v>
      </c>
      <c r="D45" s="12" t="s">
        <v>699</v>
      </c>
      <c r="E45" s="12"/>
      <c r="F45" s="124">
        <v>33</v>
      </c>
      <c r="G45" s="126">
        <v>29</v>
      </c>
      <c r="H45" s="127">
        <f>G45/F45*100-100</f>
        <v>-12.121212121212125</v>
      </c>
      <c r="I45" s="37"/>
    </row>
    <row r="46" spans="1:9" ht="15.75">
      <c r="A46" s="280" t="s">
        <v>974</v>
      </c>
      <c r="B46" s="281"/>
      <c r="C46" s="281"/>
      <c r="D46" s="281"/>
      <c r="E46" s="281"/>
      <c r="F46" s="281"/>
      <c r="G46" s="281"/>
      <c r="H46" s="281"/>
      <c r="I46" s="282"/>
    </row>
    <row r="47" spans="1:9" ht="15.75">
      <c r="A47" s="12"/>
      <c r="B47" s="23" t="s">
        <v>837</v>
      </c>
      <c r="C47" s="12"/>
      <c r="D47" s="12"/>
      <c r="E47" s="12"/>
      <c r="F47" s="12"/>
      <c r="G47" s="12"/>
      <c r="H47" s="12"/>
      <c r="I47" s="37"/>
    </row>
    <row r="48" spans="1:9" ht="47.25">
      <c r="A48" s="12"/>
      <c r="B48" s="23" t="s">
        <v>975</v>
      </c>
      <c r="C48" s="12" t="s">
        <v>930</v>
      </c>
      <c r="D48" s="12" t="s">
        <v>1123</v>
      </c>
      <c r="E48" s="12"/>
      <c r="F48" s="124">
        <v>57.4</v>
      </c>
      <c r="G48" s="130">
        <v>57.4</v>
      </c>
      <c r="H48" s="133">
        <f>G48/F48*100-100</f>
        <v>0</v>
      </c>
      <c r="I48" s="37"/>
    </row>
    <row r="49" spans="1:9" ht="41.25" customHeight="1">
      <c r="A49" s="286" t="s">
        <v>976</v>
      </c>
      <c r="B49" s="286"/>
      <c r="C49" s="286"/>
      <c r="D49" s="286"/>
      <c r="E49" s="286"/>
      <c r="F49" s="286"/>
      <c r="G49" s="286"/>
      <c r="H49" s="286"/>
      <c r="I49" s="286"/>
    </row>
    <row r="50" spans="1:9" ht="15.75">
      <c r="A50" s="12"/>
      <c r="B50" s="23" t="s">
        <v>735</v>
      </c>
      <c r="C50" s="12"/>
      <c r="D50" s="12"/>
      <c r="E50" s="12"/>
      <c r="F50" s="12"/>
      <c r="G50" s="12"/>
      <c r="H50" s="12"/>
      <c r="I50" s="37"/>
    </row>
    <row r="51" spans="1:9" ht="31.5">
      <c r="A51" s="12"/>
      <c r="B51" s="23" t="s">
        <v>660</v>
      </c>
      <c r="C51" s="12" t="s">
        <v>930</v>
      </c>
      <c r="D51" s="12" t="s">
        <v>1123</v>
      </c>
      <c r="E51" s="12"/>
      <c r="F51" s="124">
        <v>67</v>
      </c>
      <c r="G51" s="126">
        <v>69</v>
      </c>
      <c r="H51" s="133">
        <f>G51/F51*100-100</f>
        <v>2.985074626865682</v>
      </c>
      <c r="I51" s="37"/>
    </row>
    <row r="52" spans="1:9" ht="31.5">
      <c r="A52" s="12"/>
      <c r="B52" s="23" t="s">
        <v>977</v>
      </c>
      <c r="C52" s="12" t="s">
        <v>702</v>
      </c>
      <c r="D52" s="12" t="s">
        <v>1123</v>
      </c>
      <c r="E52" s="12"/>
      <c r="F52" s="124">
        <v>3.1</v>
      </c>
      <c r="G52" s="134">
        <v>1.7</v>
      </c>
      <c r="H52" s="133">
        <f>G52/F52*100-100</f>
        <v>-45.16129032258065</v>
      </c>
      <c r="I52" s="37"/>
    </row>
    <row r="53" spans="1:9" ht="52.5" customHeight="1">
      <c r="A53" s="12"/>
      <c r="B53" s="23" t="s">
        <v>978</v>
      </c>
      <c r="C53" s="12" t="s">
        <v>930</v>
      </c>
      <c r="D53" s="12" t="s">
        <v>1123</v>
      </c>
      <c r="E53" s="12"/>
      <c r="F53" s="124">
        <v>7</v>
      </c>
      <c r="G53" s="126">
        <v>42</v>
      </c>
      <c r="H53" s="127">
        <f>G53/F53*100-100</f>
        <v>500</v>
      </c>
      <c r="I53" s="37"/>
    </row>
    <row r="54" spans="1:11" ht="34.5" customHeight="1">
      <c r="A54" s="286" t="s">
        <v>318</v>
      </c>
      <c r="B54" s="274"/>
      <c r="C54" s="274"/>
      <c r="D54" s="274"/>
      <c r="E54" s="274"/>
      <c r="F54" s="274"/>
      <c r="G54" s="274"/>
      <c r="H54" s="274"/>
      <c r="I54" s="274"/>
      <c r="J54" s="21"/>
      <c r="K54" s="21"/>
    </row>
    <row r="55" spans="1:9" ht="15.75">
      <c r="A55" s="12"/>
      <c r="B55" s="23" t="s">
        <v>837</v>
      </c>
      <c r="C55" s="12"/>
      <c r="D55" s="12"/>
      <c r="E55" s="12"/>
      <c r="F55" s="12"/>
      <c r="G55" s="12"/>
      <c r="H55" s="12"/>
      <c r="I55" s="37"/>
    </row>
    <row r="56" spans="1:9" ht="47.25">
      <c r="A56" s="12"/>
      <c r="B56" s="23" t="s">
        <v>978</v>
      </c>
      <c r="C56" s="12" t="s">
        <v>930</v>
      </c>
      <c r="D56" s="12" t="s">
        <v>1123</v>
      </c>
      <c r="E56" s="12"/>
      <c r="F56" s="124">
        <v>7</v>
      </c>
      <c r="G56" s="126">
        <v>42</v>
      </c>
      <c r="H56" s="133">
        <f>G56/F56*100-100</f>
        <v>500</v>
      </c>
      <c r="I56" s="37"/>
    </row>
    <row r="57" spans="1:9" ht="18" customHeight="1">
      <c r="A57" s="286" t="s">
        <v>979</v>
      </c>
      <c r="B57" s="286"/>
      <c r="C57" s="286"/>
      <c r="D57" s="286"/>
      <c r="E57" s="286"/>
      <c r="F57" s="286"/>
      <c r="G57" s="286"/>
      <c r="H57" s="286"/>
      <c r="I57" s="286"/>
    </row>
    <row r="58" spans="1:9" ht="47.25">
      <c r="A58" s="12"/>
      <c r="B58" s="23" t="s">
        <v>980</v>
      </c>
      <c r="C58" s="12" t="s">
        <v>702</v>
      </c>
      <c r="D58" s="12" t="s">
        <v>1123</v>
      </c>
      <c r="E58" s="12"/>
      <c r="F58" s="135">
        <v>4.4</v>
      </c>
      <c r="G58" s="136">
        <v>0</v>
      </c>
      <c r="H58" s="136">
        <f>G58/F58*100-100</f>
        <v>-100</v>
      </c>
      <c r="I58" s="37"/>
    </row>
    <row r="59" spans="1:9" ht="20.25" customHeight="1">
      <c r="A59" s="286" t="s">
        <v>981</v>
      </c>
      <c r="B59" s="286"/>
      <c r="C59" s="286"/>
      <c r="D59" s="286"/>
      <c r="E59" s="286"/>
      <c r="F59" s="286"/>
      <c r="G59" s="286"/>
      <c r="H59" s="286"/>
      <c r="I59" s="286"/>
    </row>
    <row r="60" spans="1:9" ht="31.5">
      <c r="A60" s="12"/>
      <c r="B60" s="23" t="s">
        <v>982</v>
      </c>
      <c r="C60" s="12" t="s">
        <v>930</v>
      </c>
      <c r="D60" s="12" t="s">
        <v>1123</v>
      </c>
      <c r="E60" s="12"/>
      <c r="F60" s="135">
        <v>67</v>
      </c>
      <c r="G60" s="131">
        <v>69</v>
      </c>
      <c r="H60" s="133">
        <f>G60/F60*100-100</f>
        <v>2.985074626865682</v>
      </c>
      <c r="I60" s="37"/>
    </row>
    <row r="61" spans="1:9" ht="23.25" customHeight="1">
      <c r="A61" s="286" t="s">
        <v>983</v>
      </c>
      <c r="B61" s="286"/>
      <c r="C61" s="286"/>
      <c r="D61" s="286"/>
      <c r="E61" s="286"/>
      <c r="F61" s="286"/>
      <c r="G61" s="286"/>
      <c r="H61" s="286"/>
      <c r="I61" s="286"/>
    </row>
    <row r="62" spans="1:9" ht="22.5" customHeight="1">
      <c r="A62" s="12"/>
      <c r="B62" s="23" t="s">
        <v>735</v>
      </c>
      <c r="C62" s="12"/>
      <c r="D62" s="12"/>
      <c r="E62" s="12"/>
      <c r="F62" s="12"/>
      <c r="G62" s="12"/>
      <c r="H62" s="12"/>
      <c r="I62" s="37"/>
    </row>
    <row r="63" spans="1:9" ht="21.75" customHeight="1">
      <c r="A63" s="12"/>
      <c r="B63" s="23" t="s">
        <v>1202</v>
      </c>
      <c r="C63" s="12" t="s">
        <v>702</v>
      </c>
      <c r="D63" s="12" t="s">
        <v>699</v>
      </c>
      <c r="E63" s="12"/>
      <c r="F63" s="124">
        <v>90</v>
      </c>
      <c r="G63" s="126">
        <v>83</v>
      </c>
      <c r="H63" s="127">
        <f>G63/F63*100-100</f>
        <v>-7.7777777777777715</v>
      </c>
      <c r="I63" s="37"/>
    </row>
    <row r="64" spans="1:9" ht="21.75" customHeight="1">
      <c r="A64" s="12"/>
      <c r="B64" s="23" t="s">
        <v>984</v>
      </c>
      <c r="C64" s="12" t="s">
        <v>702</v>
      </c>
      <c r="D64" s="12" t="s">
        <v>694</v>
      </c>
      <c r="E64" s="12"/>
      <c r="F64" s="124">
        <v>8</v>
      </c>
      <c r="G64" s="126">
        <v>6</v>
      </c>
      <c r="H64" s="127">
        <f>G64/F64*100-100</f>
        <v>-25</v>
      </c>
      <c r="I64" s="37"/>
    </row>
    <row r="65" spans="1:9" ht="21.75" customHeight="1">
      <c r="A65" s="12"/>
      <c r="B65" s="23" t="s">
        <v>985</v>
      </c>
      <c r="C65" s="12" t="s">
        <v>930</v>
      </c>
      <c r="D65" s="12" t="s">
        <v>1123</v>
      </c>
      <c r="E65" s="12"/>
      <c r="F65" s="124">
        <v>95</v>
      </c>
      <c r="G65" s="126">
        <v>100</v>
      </c>
      <c r="H65" s="127">
        <f>G65/F65*100-100</f>
        <v>5.263157894736835</v>
      </c>
      <c r="I65" s="37"/>
    </row>
    <row r="66" spans="1:10" ht="33.75" customHeight="1">
      <c r="A66" s="286" t="s">
        <v>986</v>
      </c>
      <c r="B66" s="274"/>
      <c r="C66" s="274"/>
      <c r="D66" s="274"/>
      <c r="E66" s="274"/>
      <c r="F66" s="274"/>
      <c r="G66" s="274"/>
      <c r="H66" s="274"/>
      <c r="I66" s="274"/>
      <c r="J66" s="21"/>
    </row>
    <row r="67" spans="1:9" ht="18" customHeight="1">
      <c r="A67" s="12"/>
      <c r="B67" s="23" t="s">
        <v>837</v>
      </c>
      <c r="C67" s="12"/>
      <c r="D67" s="12"/>
      <c r="E67" s="12"/>
      <c r="F67" s="12"/>
      <c r="G67" s="12"/>
      <c r="H67" s="12"/>
      <c r="I67" s="37"/>
    </row>
    <row r="68" spans="1:9" ht="24" customHeight="1">
      <c r="A68" s="12"/>
      <c r="B68" s="23" t="s">
        <v>987</v>
      </c>
      <c r="C68" s="12" t="s">
        <v>930</v>
      </c>
      <c r="D68" s="12" t="s">
        <v>694</v>
      </c>
      <c r="E68" s="12"/>
      <c r="F68" s="135">
        <v>25</v>
      </c>
      <c r="G68" s="131">
        <v>23</v>
      </c>
      <c r="H68" s="131">
        <f>G68/F68*100-100</f>
        <v>-8</v>
      </c>
      <c r="I68" s="37"/>
    </row>
    <row r="69" spans="1:9" ht="19.5" customHeight="1">
      <c r="A69" s="286" t="s">
        <v>988</v>
      </c>
      <c r="B69" s="286"/>
      <c r="C69" s="286"/>
      <c r="D69" s="286"/>
      <c r="E69" s="286"/>
      <c r="F69" s="286"/>
      <c r="G69" s="286"/>
      <c r="H69" s="286"/>
      <c r="I69" s="286"/>
    </row>
    <row r="70" spans="1:9" ht="15.75">
      <c r="A70" s="12"/>
      <c r="B70" s="23" t="s">
        <v>989</v>
      </c>
      <c r="C70" s="12" t="s">
        <v>930</v>
      </c>
      <c r="D70" s="12" t="s">
        <v>699</v>
      </c>
      <c r="E70" s="12"/>
      <c r="F70" s="124">
        <v>1</v>
      </c>
      <c r="G70" s="126">
        <v>1</v>
      </c>
      <c r="H70" s="131">
        <f>G70/F70*100-100</f>
        <v>0</v>
      </c>
      <c r="I70" s="37"/>
    </row>
    <row r="71" spans="1:9" ht="47.25">
      <c r="A71" s="12"/>
      <c r="B71" s="23" t="s">
        <v>990</v>
      </c>
      <c r="C71" s="12" t="s">
        <v>930</v>
      </c>
      <c r="D71" s="12" t="s">
        <v>699</v>
      </c>
      <c r="E71" s="12"/>
      <c r="F71" s="124">
        <v>19</v>
      </c>
      <c r="G71" s="130">
        <v>19</v>
      </c>
      <c r="H71" s="131">
        <f>G71/F71*100-100</f>
        <v>0</v>
      </c>
      <c r="I71" s="37"/>
    </row>
    <row r="72" spans="1:9" ht="26.25" customHeight="1">
      <c r="A72" s="28" t="s">
        <v>433</v>
      </c>
      <c r="B72" s="253" t="s">
        <v>319</v>
      </c>
      <c r="C72" s="254"/>
      <c r="D72" s="254"/>
      <c r="E72" s="254"/>
      <c r="F72" s="254"/>
      <c r="G72" s="254"/>
      <c r="H72" s="254"/>
      <c r="I72" s="255"/>
    </row>
    <row r="73" spans="1:9" ht="116.25" customHeight="1">
      <c r="A73" s="55"/>
      <c r="B73" s="22" t="s">
        <v>1137</v>
      </c>
      <c r="C73" s="25" t="s">
        <v>702</v>
      </c>
      <c r="D73" s="25" t="s">
        <v>1123</v>
      </c>
      <c r="E73" s="25">
        <v>4.2</v>
      </c>
      <c r="F73" s="25">
        <v>5.4</v>
      </c>
      <c r="G73" s="25">
        <v>2.9</v>
      </c>
      <c r="H73" s="54">
        <f aca="true" t="shared" si="1" ref="H73:H107">(G73/F73*100)-100</f>
        <v>-46.296296296296305</v>
      </c>
      <c r="I73" s="64" t="s">
        <v>258</v>
      </c>
    </row>
    <row r="74" spans="1:9" s="53" customFormat="1" ht="47.25">
      <c r="A74" s="55"/>
      <c r="B74" s="22" t="s">
        <v>534</v>
      </c>
      <c r="C74" s="25" t="s">
        <v>930</v>
      </c>
      <c r="D74" s="25" t="s">
        <v>1123</v>
      </c>
      <c r="E74" s="25">
        <v>62.7</v>
      </c>
      <c r="F74" s="25">
        <v>61.3</v>
      </c>
      <c r="G74" s="25">
        <v>61.5</v>
      </c>
      <c r="H74" s="54">
        <f t="shared" si="1"/>
        <v>0.3262642740619981</v>
      </c>
      <c r="I74" s="64" t="s">
        <v>259</v>
      </c>
    </row>
    <row r="75" spans="1:9" ht="78.75">
      <c r="A75" s="55"/>
      <c r="B75" s="22" t="s">
        <v>535</v>
      </c>
      <c r="C75" s="25" t="s">
        <v>930</v>
      </c>
      <c r="D75" s="25" t="s">
        <v>1123</v>
      </c>
      <c r="E75" s="25">
        <v>61</v>
      </c>
      <c r="F75" s="25">
        <v>61.5</v>
      </c>
      <c r="G75" s="25">
        <v>34.3</v>
      </c>
      <c r="H75" s="54">
        <f t="shared" si="1"/>
        <v>-44.22764227642277</v>
      </c>
      <c r="I75" s="64" t="s">
        <v>260</v>
      </c>
    </row>
    <row r="76" spans="1:9" ht="47.25">
      <c r="A76" s="55"/>
      <c r="B76" s="22" t="s">
        <v>536</v>
      </c>
      <c r="C76" s="25" t="s">
        <v>930</v>
      </c>
      <c r="D76" s="25" t="s">
        <v>1123</v>
      </c>
      <c r="E76" s="25">
        <v>86</v>
      </c>
      <c r="F76" s="25">
        <v>83</v>
      </c>
      <c r="G76" s="25">
        <v>69.3</v>
      </c>
      <c r="H76" s="54">
        <f t="shared" si="1"/>
        <v>-16.506024096385545</v>
      </c>
      <c r="I76" s="64" t="s">
        <v>260</v>
      </c>
    </row>
    <row r="77" spans="1:9" ht="47.25">
      <c r="A77" s="55"/>
      <c r="B77" s="22" t="s">
        <v>537</v>
      </c>
      <c r="C77" s="25" t="s">
        <v>930</v>
      </c>
      <c r="D77" s="25" t="s">
        <v>1123</v>
      </c>
      <c r="E77" s="25">
        <v>85</v>
      </c>
      <c r="F77" s="25">
        <v>90</v>
      </c>
      <c r="G77" s="25">
        <v>68.6</v>
      </c>
      <c r="H77" s="54">
        <f t="shared" si="1"/>
        <v>-23.777777777777786</v>
      </c>
      <c r="I77" s="64" t="s">
        <v>260</v>
      </c>
    </row>
    <row r="78" spans="1:9" ht="94.5">
      <c r="A78" s="55"/>
      <c r="B78" s="22" t="s">
        <v>538</v>
      </c>
      <c r="C78" s="25" t="s">
        <v>930</v>
      </c>
      <c r="D78" s="25" t="s">
        <v>1123</v>
      </c>
      <c r="E78" s="25">
        <v>86</v>
      </c>
      <c r="F78" s="25">
        <v>88</v>
      </c>
      <c r="G78" s="25">
        <v>66.7</v>
      </c>
      <c r="H78" s="54">
        <f t="shared" si="1"/>
        <v>-24.204545454545453</v>
      </c>
      <c r="I78" s="64" t="s">
        <v>260</v>
      </c>
    </row>
    <row r="79" spans="1:9" ht="63">
      <c r="A79" s="55"/>
      <c r="B79" s="22" t="s">
        <v>1051</v>
      </c>
      <c r="C79" s="25" t="s">
        <v>930</v>
      </c>
      <c r="D79" s="25" t="s">
        <v>1123</v>
      </c>
      <c r="E79" s="25">
        <v>43</v>
      </c>
      <c r="F79" s="25">
        <v>45</v>
      </c>
      <c r="G79" s="25">
        <v>44.1</v>
      </c>
      <c r="H79" s="54">
        <f t="shared" si="1"/>
        <v>-2</v>
      </c>
      <c r="I79" s="64" t="s">
        <v>261</v>
      </c>
    </row>
    <row r="80" spans="1:9" ht="31.5">
      <c r="A80" s="55"/>
      <c r="B80" s="22" t="s">
        <v>1052</v>
      </c>
      <c r="C80" s="25" t="s">
        <v>930</v>
      </c>
      <c r="D80" s="25" t="s">
        <v>1123</v>
      </c>
      <c r="E80" s="25">
        <v>92.6</v>
      </c>
      <c r="F80" s="25">
        <v>95</v>
      </c>
      <c r="G80" s="25">
        <v>65.2</v>
      </c>
      <c r="H80" s="54">
        <f t="shared" si="1"/>
        <v>-31.368421052631575</v>
      </c>
      <c r="I80" s="64" t="s">
        <v>890</v>
      </c>
    </row>
    <row r="81" spans="1:9" ht="15.75">
      <c r="A81" s="271" t="s">
        <v>1053</v>
      </c>
      <c r="B81" s="272"/>
      <c r="C81" s="272"/>
      <c r="D81" s="272"/>
      <c r="E81" s="272"/>
      <c r="F81" s="272"/>
      <c r="G81" s="272"/>
      <c r="H81" s="272"/>
      <c r="I81" s="273"/>
    </row>
    <row r="82" spans="1:9" ht="63">
      <c r="A82" s="55"/>
      <c r="B82" s="22" t="s">
        <v>1137</v>
      </c>
      <c r="C82" s="25" t="s">
        <v>702</v>
      </c>
      <c r="D82" s="25" t="s">
        <v>1123</v>
      </c>
      <c r="E82" s="25">
        <v>4.2</v>
      </c>
      <c r="F82" s="25">
        <v>1.5</v>
      </c>
      <c r="G82" s="25">
        <v>2.9</v>
      </c>
      <c r="H82" s="54">
        <f t="shared" si="1"/>
        <v>93.33333333333334</v>
      </c>
      <c r="I82" s="64" t="s">
        <v>262</v>
      </c>
    </row>
    <row r="83" spans="1:9" ht="110.25">
      <c r="A83" s="55"/>
      <c r="B83" s="22" t="s">
        <v>1054</v>
      </c>
      <c r="C83" s="25" t="s">
        <v>930</v>
      </c>
      <c r="D83" s="25" t="s">
        <v>1123</v>
      </c>
      <c r="E83" s="25">
        <v>100</v>
      </c>
      <c r="F83" s="25">
        <v>100</v>
      </c>
      <c r="G83" s="25">
        <v>100</v>
      </c>
      <c r="H83" s="54">
        <f t="shared" si="1"/>
        <v>0</v>
      </c>
      <c r="I83" s="64"/>
    </row>
    <row r="84" spans="1:9" ht="45" customHeight="1">
      <c r="A84" s="264" t="s">
        <v>70</v>
      </c>
      <c r="B84" s="264"/>
      <c r="C84" s="264"/>
      <c r="D84" s="264"/>
      <c r="E84" s="264"/>
      <c r="F84" s="264"/>
      <c r="G84" s="264"/>
      <c r="H84" s="264"/>
      <c r="I84" s="264"/>
    </row>
    <row r="85" spans="1:9" ht="31.5">
      <c r="A85" s="55"/>
      <c r="B85" s="22" t="s">
        <v>1055</v>
      </c>
      <c r="C85" s="25" t="s">
        <v>930</v>
      </c>
      <c r="D85" s="25" t="s">
        <v>1123</v>
      </c>
      <c r="E85" s="25">
        <v>100</v>
      </c>
      <c r="F85" s="25">
        <v>100</v>
      </c>
      <c r="G85" s="25">
        <v>100</v>
      </c>
      <c r="H85" s="54">
        <f t="shared" si="1"/>
        <v>0</v>
      </c>
      <c r="I85" s="64"/>
    </row>
    <row r="86" spans="1:9" ht="63">
      <c r="A86" s="55"/>
      <c r="B86" s="22" t="s">
        <v>1056</v>
      </c>
      <c r="C86" s="25" t="s">
        <v>930</v>
      </c>
      <c r="D86" s="25" t="s">
        <v>1123</v>
      </c>
      <c r="E86" s="25">
        <v>100.4</v>
      </c>
      <c r="F86" s="25">
        <v>100</v>
      </c>
      <c r="G86" s="25">
        <v>100.3</v>
      </c>
      <c r="H86" s="54">
        <f t="shared" si="1"/>
        <v>0.29999999999998295</v>
      </c>
      <c r="I86" s="64"/>
    </row>
    <row r="87" spans="1:9" ht="22.5" customHeight="1">
      <c r="A87" s="264" t="s">
        <v>71</v>
      </c>
      <c r="B87" s="264"/>
      <c r="C87" s="264"/>
      <c r="D87" s="264"/>
      <c r="E87" s="264"/>
      <c r="F87" s="264"/>
      <c r="G87" s="264"/>
      <c r="H87" s="264"/>
      <c r="I87" s="264"/>
    </row>
    <row r="88" spans="1:9" ht="152.25" customHeight="1">
      <c r="A88" s="25"/>
      <c r="B88" s="22" t="s">
        <v>1057</v>
      </c>
      <c r="C88" s="25" t="s">
        <v>930</v>
      </c>
      <c r="D88" s="25" t="s">
        <v>1123</v>
      </c>
      <c r="E88" s="25">
        <v>100</v>
      </c>
      <c r="F88" s="25">
        <v>100</v>
      </c>
      <c r="G88" s="25">
        <v>100</v>
      </c>
      <c r="H88" s="54">
        <f t="shared" si="1"/>
        <v>0</v>
      </c>
      <c r="I88" s="64"/>
    </row>
    <row r="89" spans="1:9" ht="31.5">
      <c r="A89" s="25"/>
      <c r="B89" s="22" t="s">
        <v>1058</v>
      </c>
      <c r="C89" s="25" t="s">
        <v>930</v>
      </c>
      <c r="D89" s="25" t="s">
        <v>1123</v>
      </c>
      <c r="E89" s="25">
        <v>100</v>
      </c>
      <c r="F89" s="25">
        <v>100</v>
      </c>
      <c r="G89" s="25">
        <v>93</v>
      </c>
      <c r="H89" s="54">
        <f t="shared" si="1"/>
        <v>-7</v>
      </c>
      <c r="I89" s="64"/>
    </row>
    <row r="90" spans="1:9" ht="15.75">
      <c r="A90" s="264" t="s">
        <v>72</v>
      </c>
      <c r="B90" s="264"/>
      <c r="C90" s="264"/>
      <c r="D90" s="264"/>
      <c r="E90" s="264"/>
      <c r="F90" s="264"/>
      <c r="G90" s="264"/>
      <c r="H90" s="264"/>
      <c r="I90" s="264"/>
    </row>
    <row r="91" spans="1:9" ht="47.25">
      <c r="A91" s="25"/>
      <c r="B91" s="22" t="s">
        <v>1059</v>
      </c>
      <c r="C91" s="25" t="s">
        <v>1124</v>
      </c>
      <c r="D91" s="25" t="s">
        <v>1060</v>
      </c>
      <c r="E91" s="25"/>
      <c r="F91" s="25" t="s">
        <v>1124</v>
      </c>
      <c r="G91" s="25" t="s">
        <v>1124</v>
      </c>
      <c r="H91" s="54"/>
      <c r="I91" s="64"/>
    </row>
    <row r="92" spans="1:9" ht="41.25" customHeight="1">
      <c r="A92" s="264" t="s">
        <v>1061</v>
      </c>
      <c r="B92" s="264"/>
      <c r="C92" s="264"/>
      <c r="D92" s="264"/>
      <c r="E92" s="264"/>
      <c r="F92" s="264"/>
      <c r="G92" s="264"/>
      <c r="H92" s="264"/>
      <c r="I92" s="264"/>
    </row>
    <row r="93" spans="1:9" ht="63">
      <c r="A93" s="25"/>
      <c r="B93" s="22" t="s">
        <v>1062</v>
      </c>
      <c r="C93" s="25" t="s">
        <v>930</v>
      </c>
      <c r="D93" s="25" t="s">
        <v>1123</v>
      </c>
      <c r="E93" s="25">
        <v>93.8</v>
      </c>
      <c r="F93" s="25">
        <v>90</v>
      </c>
      <c r="G93" s="25">
        <v>93.2</v>
      </c>
      <c r="H93" s="54">
        <f t="shared" si="1"/>
        <v>3.555555555555557</v>
      </c>
      <c r="I93" s="64" t="s">
        <v>263</v>
      </c>
    </row>
    <row r="94" spans="1:9" ht="34.5" customHeight="1">
      <c r="A94" s="264" t="s">
        <v>1063</v>
      </c>
      <c r="B94" s="264"/>
      <c r="C94" s="264"/>
      <c r="D94" s="264"/>
      <c r="E94" s="264"/>
      <c r="F94" s="264"/>
      <c r="G94" s="264"/>
      <c r="H94" s="264"/>
      <c r="I94" s="264"/>
    </row>
    <row r="95" spans="1:9" ht="63">
      <c r="A95" s="55"/>
      <c r="B95" s="22" t="s">
        <v>1064</v>
      </c>
      <c r="C95" s="25" t="s">
        <v>930</v>
      </c>
      <c r="D95" s="25" t="s">
        <v>1123</v>
      </c>
      <c r="E95" s="25">
        <v>0.3</v>
      </c>
      <c r="F95" s="25">
        <v>0.3</v>
      </c>
      <c r="G95" s="25">
        <v>0.2</v>
      </c>
      <c r="H95" s="54">
        <f t="shared" si="1"/>
        <v>-33.33333333333333</v>
      </c>
      <c r="I95" s="64" t="s">
        <v>264</v>
      </c>
    </row>
    <row r="96" spans="1:9" ht="15.75">
      <c r="A96" s="263" t="s">
        <v>519</v>
      </c>
      <c r="B96" s="263"/>
      <c r="C96" s="263"/>
      <c r="D96" s="263"/>
      <c r="E96" s="263"/>
      <c r="F96" s="263"/>
      <c r="G96" s="263"/>
      <c r="H96" s="263"/>
      <c r="I96" s="263"/>
    </row>
    <row r="97" spans="1:9" s="53" customFormat="1" ht="31.5">
      <c r="A97" s="55"/>
      <c r="B97" s="22" t="s">
        <v>534</v>
      </c>
      <c r="C97" s="25" t="s">
        <v>930</v>
      </c>
      <c r="D97" s="25" t="s">
        <v>1123</v>
      </c>
      <c r="E97" s="25">
        <v>62.7</v>
      </c>
      <c r="F97" s="25">
        <v>61.3</v>
      </c>
      <c r="G97" s="25">
        <v>61.5</v>
      </c>
      <c r="H97" s="54">
        <f t="shared" si="1"/>
        <v>0.3262642740619981</v>
      </c>
      <c r="I97" s="64"/>
    </row>
    <row r="98" spans="1:9" ht="31.5">
      <c r="A98" s="55"/>
      <c r="B98" s="22" t="s">
        <v>1065</v>
      </c>
      <c r="C98" s="25" t="s">
        <v>930</v>
      </c>
      <c r="D98" s="25" t="s">
        <v>1123</v>
      </c>
      <c r="E98" s="25">
        <v>91.8</v>
      </c>
      <c r="F98" s="25">
        <v>87</v>
      </c>
      <c r="G98" s="25">
        <v>91.8</v>
      </c>
      <c r="H98" s="54">
        <f t="shared" si="1"/>
        <v>5.5172413793103345</v>
      </c>
      <c r="I98" s="64"/>
    </row>
    <row r="99" spans="1:9" ht="78.75">
      <c r="A99" s="55"/>
      <c r="B99" s="22" t="s">
        <v>141</v>
      </c>
      <c r="C99" s="25" t="s">
        <v>930</v>
      </c>
      <c r="D99" s="25" t="s">
        <v>1123</v>
      </c>
      <c r="E99" s="25">
        <v>56</v>
      </c>
      <c r="F99" s="25">
        <v>54</v>
      </c>
      <c r="G99" s="25">
        <v>57.5</v>
      </c>
      <c r="H99" s="54">
        <f t="shared" si="1"/>
        <v>6.481481481481495</v>
      </c>
      <c r="I99" s="64"/>
    </row>
    <row r="100" spans="1:9" ht="32.25" customHeight="1">
      <c r="A100" s="264" t="s">
        <v>142</v>
      </c>
      <c r="B100" s="264"/>
      <c r="C100" s="264"/>
      <c r="D100" s="264"/>
      <c r="E100" s="264"/>
      <c r="F100" s="264"/>
      <c r="G100" s="264"/>
      <c r="H100" s="264"/>
      <c r="I100" s="264"/>
    </row>
    <row r="101" spans="1:9" ht="31.5">
      <c r="A101" s="55"/>
      <c r="B101" s="22" t="s">
        <v>143</v>
      </c>
      <c r="C101" s="25" t="s">
        <v>930</v>
      </c>
      <c r="D101" s="25" t="s">
        <v>1123</v>
      </c>
      <c r="E101" s="25">
        <v>100</v>
      </c>
      <c r="F101" s="25">
        <v>100</v>
      </c>
      <c r="G101" s="25">
        <v>100</v>
      </c>
      <c r="H101" s="54">
        <f t="shared" si="1"/>
        <v>0</v>
      </c>
      <c r="I101" s="64"/>
    </row>
    <row r="102" spans="1:9" ht="47.25">
      <c r="A102" s="55"/>
      <c r="B102" s="22" t="s">
        <v>144</v>
      </c>
      <c r="C102" s="25" t="s">
        <v>930</v>
      </c>
      <c r="D102" s="25" t="s">
        <v>1123</v>
      </c>
      <c r="E102" s="25">
        <v>104.3</v>
      </c>
      <c r="F102" s="25">
        <v>100</v>
      </c>
      <c r="G102" s="25">
        <v>106.4</v>
      </c>
      <c r="H102" s="54">
        <f t="shared" si="1"/>
        <v>6.400000000000006</v>
      </c>
      <c r="I102" s="64"/>
    </row>
    <row r="103" spans="1:9" ht="35.25" customHeight="1">
      <c r="A103" s="264" t="s">
        <v>145</v>
      </c>
      <c r="B103" s="264"/>
      <c r="C103" s="264"/>
      <c r="D103" s="264"/>
      <c r="E103" s="264"/>
      <c r="F103" s="264"/>
      <c r="G103" s="264"/>
      <c r="H103" s="264"/>
      <c r="I103" s="264"/>
    </row>
    <row r="104" spans="1:9" ht="31.5">
      <c r="A104" s="55"/>
      <c r="B104" s="22" t="s">
        <v>146</v>
      </c>
      <c r="C104" s="25" t="s">
        <v>930</v>
      </c>
      <c r="D104" s="25" t="s">
        <v>1123</v>
      </c>
      <c r="E104" s="25">
        <v>100</v>
      </c>
      <c r="F104" s="25">
        <v>100</v>
      </c>
      <c r="G104" s="54">
        <v>100</v>
      </c>
      <c r="H104" s="54">
        <f t="shared" si="1"/>
        <v>0</v>
      </c>
      <c r="I104" s="64"/>
    </row>
    <row r="105" spans="1:9" ht="31.5">
      <c r="A105" s="55"/>
      <c r="B105" s="22" t="s">
        <v>1058</v>
      </c>
      <c r="C105" s="25" t="s">
        <v>930</v>
      </c>
      <c r="D105" s="25" t="s">
        <v>1123</v>
      </c>
      <c r="E105" s="25">
        <v>100</v>
      </c>
      <c r="F105" s="25">
        <v>100</v>
      </c>
      <c r="G105" s="54">
        <v>100</v>
      </c>
      <c r="H105" s="54">
        <f t="shared" si="1"/>
        <v>0</v>
      </c>
      <c r="I105" s="64"/>
    </row>
    <row r="106" spans="1:9" ht="43.5" customHeight="1">
      <c r="A106" s="264" t="s">
        <v>147</v>
      </c>
      <c r="B106" s="264"/>
      <c r="C106" s="264"/>
      <c r="D106" s="264"/>
      <c r="E106" s="264"/>
      <c r="F106" s="264"/>
      <c r="G106" s="264"/>
      <c r="H106" s="264"/>
      <c r="I106" s="264"/>
    </row>
    <row r="107" spans="1:9" ht="63">
      <c r="A107" s="55"/>
      <c r="B107" s="22" t="s">
        <v>148</v>
      </c>
      <c r="C107" s="25" t="s">
        <v>930</v>
      </c>
      <c r="D107" s="25" t="s">
        <v>1123</v>
      </c>
      <c r="E107" s="25">
        <v>90</v>
      </c>
      <c r="F107" s="25">
        <v>90</v>
      </c>
      <c r="G107" s="54">
        <v>91</v>
      </c>
      <c r="H107" s="54">
        <f t="shared" si="1"/>
        <v>1.1111111111111143</v>
      </c>
      <c r="I107" s="64" t="s">
        <v>263</v>
      </c>
    </row>
    <row r="108" spans="1:9" ht="15.75">
      <c r="A108" s="264" t="s">
        <v>149</v>
      </c>
      <c r="B108" s="264"/>
      <c r="C108" s="264"/>
      <c r="D108" s="264"/>
      <c r="E108" s="264"/>
      <c r="F108" s="264"/>
      <c r="G108" s="264"/>
      <c r="H108" s="264"/>
      <c r="I108" s="264"/>
    </row>
    <row r="109" spans="1:9" ht="47.25">
      <c r="A109" s="55"/>
      <c r="B109" s="22" t="s">
        <v>150</v>
      </c>
      <c r="C109" s="25" t="s">
        <v>930</v>
      </c>
      <c r="D109" s="25" t="s">
        <v>1123</v>
      </c>
      <c r="E109" s="25">
        <v>100</v>
      </c>
      <c r="F109" s="25" t="s">
        <v>1124</v>
      </c>
      <c r="G109" s="25" t="s">
        <v>1124</v>
      </c>
      <c r="H109" s="25"/>
      <c r="I109" s="64"/>
    </row>
    <row r="110" spans="1:9" ht="43.5" customHeight="1">
      <c r="A110" s="264" t="s">
        <v>151</v>
      </c>
      <c r="B110" s="264"/>
      <c r="C110" s="264"/>
      <c r="D110" s="264"/>
      <c r="E110" s="264"/>
      <c r="F110" s="264"/>
      <c r="G110" s="264"/>
      <c r="H110" s="264"/>
      <c r="I110" s="264"/>
    </row>
    <row r="111" spans="1:9" ht="31.5">
      <c r="A111" s="55"/>
      <c r="B111" s="22" t="s">
        <v>152</v>
      </c>
      <c r="C111" s="25" t="s">
        <v>930</v>
      </c>
      <c r="D111" s="25" t="s">
        <v>1123</v>
      </c>
      <c r="E111" s="25">
        <v>99</v>
      </c>
      <c r="F111" s="25">
        <v>100</v>
      </c>
      <c r="G111" s="25">
        <v>100</v>
      </c>
      <c r="H111" s="54">
        <f aca="true" t="shared" si="2" ref="H111:H160">(G111/F111*100)-100</f>
        <v>0</v>
      </c>
      <c r="I111" s="64"/>
    </row>
    <row r="112" spans="1:9" ht="31.5">
      <c r="A112" s="55"/>
      <c r="B112" s="22" t="s">
        <v>153</v>
      </c>
      <c r="C112" s="25" t="s">
        <v>930</v>
      </c>
      <c r="D112" s="25" t="s">
        <v>1123</v>
      </c>
      <c r="E112" s="25">
        <v>94</v>
      </c>
      <c r="F112" s="25">
        <v>95</v>
      </c>
      <c r="G112" s="25">
        <v>97</v>
      </c>
      <c r="H112" s="54">
        <f t="shared" si="2"/>
        <v>2.10526315789474</v>
      </c>
      <c r="I112" s="64" t="s">
        <v>265</v>
      </c>
    </row>
    <row r="113" spans="1:9" ht="63">
      <c r="A113" s="55"/>
      <c r="B113" s="22" t="s">
        <v>12</v>
      </c>
      <c r="C113" s="25" t="s">
        <v>930</v>
      </c>
      <c r="D113" s="25" t="s">
        <v>1123</v>
      </c>
      <c r="E113" s="25">
        <v>80</v>
      </c>
      <c r="F113" s="25">
        <v>85</v>
      </c>
      <c r="G113" s="25">
        <v>71</v>
      </c>
      <c r="H113" s="54">
        <f t="shared" si="2"/>
        <v>-16.470588235294116</v>
      </c>
      <c r="I113" s="64" t="s">
        <v>260</v>
      </c>
    </row>
    <row r="114" spans="1:9" ht="21" customHeight="1">
      <c r="A114" s="264" t="s">
        <v>13</v>
      </c>
      <c r="B114" s="264"/>
      <c r="C114" s="264"/>
      <c r="D114" s="264"/>
      <c r="E114" s="264"/>
      <c r="F114" s="264"/>
      <c r="G114" s="264"/>
      <c r="H114" s="264"/>
      <c r="I114" s="264"/>
    </row>
    <row r="115" spans="1:9" ht="31.5">
      <c r="A115" s="55"/>
      <c r="B115" s="22" t="s">
        <v>286</v>
      </c>
      <c r="C115" s="25" t="s">
        <v>930</v>
      </c>
      <c r="D115" s="25" t="s">
        <v>1123</v>
      </c>
      <c r="E115" s="25">
        <v>100</v>
      </c>
      <c r="F115" s="25">
        <v>100</v>
      </c>
      <c r="G115" s="25">
        <v>100</v>
      </c>
      <c r="H115" s="54">
        <f t="shared" si="2"/>
        <v>0</v>
      </c>
      <c r="I115" s="64"/>
    </row>
    <row r="116" spans="1:9" ht="15.75">
      <c r="A116" s="264" t="s">
        <v>287</v>
      </c>
      <c r="B116" s="264"/>
      <c r="C116" s="264"/>
      <c r="D116" s="264"/>
      <c r="E116" s="264"/>
      <c r="F116" s="264"/>
      <c r="G116" s="264"/>
      <c r="H116" s="264"/>
      <c r="I116" s="264"/>
    </row>
    <row r="117" spans="1:9" ht="63">
      <c r="A117" s="55"/>
      <c r="B117" s="22" t="s">
        <v>288</v>
      </c>
      <c r="C117" s="25" t="s">
        <v>930</v>
      </c>
      <c r="D117" s="25" t="s">
        <v>1123</v>
      </c>
      <c r="E117" s="25">
        <v>100</v>
      </c>
      <c r="F117" s="25">
        <v>100</v>
      </c>
      <c r="G117" s="25">
        <v>100</v>
      </c>
      <c r="H117" s="54">
        <f t="shared" si="2"/>
        <v>0</v>
      </c>
      <c r="I117" s="64"/>
    </row>
    <row r="118" spans="1:9" ht="15.75">
      <c r="A118" s="263" t="s">
        <v>520</v>
      </c>
      <c r="B118" s="263"/>
      <c r="C118" s="263"/>
      <c r="D118" s="263"/>
      <c r="E118" s="263"/>
      <c r="F118" s="263"/>
      <c r="G118" s="263"/>
      <c r="H118" s="263"/>
      <c r="I118" s="263"/>
    </row>
    <row r="119" spans="1:9" ht="78.75">
      <c r="A119" s="55"/>
      <c r="B119" s="22" t="s">
        <v>266</v>
      </c>
      <c r="C119" s="25" t="s">
        <v>930</v>
      </c>
      <c r="D119" s="25" t="s">
        <v>1123</v>
      </c>
      <c r="E119" s="25">
        <v>95.5</v>
      </c>
      <c r="F119" s="25">
        <v>96</v>
      </c>
      <c r="G119" s="25">
        <v>96</v>
      </c>
      <c r="H119" s="54">
        <f t="shared" si="2"/>
        <v>0</v>
      </c>
      <c r="I119" s="64"/>
    </row>
    <row r="120" spans="1:9" ht="78.75">
      <c r="A120" s="55"/>
      <c r="B120" s="22" t="s">
        <v>535</v>
      </c>
      <c r="C120" s="25" t="s">
        <v>930</v>
      </c>
      <c r="D120" s="25" t="s">
        <v>1123</v>
      </c>
      <c r="E120" s="25">
        <v>61</v>
      </c>
      <c r="F120" s="25">
        <v>61.5</v>
      </c>
      <c r="G120" s="25">
        <v>34.3</v>
      </c>
      <c r="H120" s="54">
        <f t="shared" si="2"/>
        <v>-44.22764227642277</v>
      </c>
      <c r="I120" s="64" t="s">
        <v>260</v>
      </c>
    </row>
    <row r="121" spans="1:9" ht="63">
      <c r="A121" s="55"/>
      <c r="B121" s="22" t="s">
        <v>289</v>
      </c>
      <c r="C121" s="25" t="s">
        <v>930</v>
      </c>
      <c r="D121" s="25" t="s">
        <v>1123</v>
      </c>
      <c r="E121" s="25">
        <v>62</v>
      </c>
      <c r="F121" s="25">
        <v>66</v>
      </c>
      <c r="G121" s="25">
        <v>64.5</v>
      </c>
      <c r="H121" s="54">
        <f t="shared" si="2"/>
        <v>-2.2727272727272663</v>
      </c>
      <c r="I121" s="64"/>
    </row>
    <row r="122" spans="1:9" ht="47.25">
      <c r="A122" s="55"/>
      <c r="B122" s="22" t="s">
        <v>290</v>
      </c>
      <c r="C122" s="25" t="s">
        <v>930</v>
      </c>
      <c r="D122" s="25" t="s">
        <v>694</v>
      </c>
      <c r="E122" s="25">
        <v>1740</v>
      </c>
      <c r="F122" s="25">
        <v>1800</v>
      </c>
      <c r="G122" s="25">
        <v>1758</v>
      </c>
      <c r="H122" s="54">
        <f t="shared" si="2"/>
        <v>-2.3333333333333286</v>
      </c>
      <c r="I122" s="64"/>
    </row>
    <row r="123" spans="1:9" ht="15.75">
      <c r="A123" s="264" t="s">
        <v>965</v>
      </c>
      <c r="B123" s="264"/>
      <c r="C123" s="264"/>
      <c r="D123" s="264"/>
      <c r="E123" s="264"/>
      <c r="F123" s="264"/>
      <c r="G123" s="264"/>
      <c r="H123" s="264"/>
      <c r="I123" s="264"/>
    </row>
    <row r="124" spans="1:9" ht="31.5">
      <c r="A124" s="55"/>
      <c r="B124" s="22" t="s">
        <v>291</v>
      </c>
      <c r="C124" s="25" t="s">
        <v>930</v>
      </c>
      <c r="D124" s="25" t="s">
        <v>1123</v>
      </c>
      <c r="E124" s="25">
        <v>80</v>
      </c>
      <c r="F124" s="25">
        <v>80</v>
      </c>
      <c r="G124" s="54">
        <v>80</v>
      </c>
      <c r="H124" s="54">
        <f t="shared" si="2"/>
        <v>0</v>
      </c>
      <c r="I124" s="64"/>
    </row>
    <row r="125" spans="1:9" ht="31.5">
      <c r="A125" s="55"/>
      <c r="B125" s="22" t="s">
        <v>292</v>
      </c>
      <c r="C125" s="25" t="s">
        <v>930</v>
      </c>
      <c r="D125" s="25" t="s">
        <v>1123</v>
      </c>
      <c r="E125" s="25">
        <v>100</v>
      </c>
      <c r="F125" s="25">
        <v>100</v>
      </c>
      <c r="G125" s="54">
        <v>100</v>
      </c>
      <c r="H125" s="54">
        <f t="shared" si="2"/>
        <v>0</v>
      </c>
      <c r="I125" s="64"/>
    </row>
    <row r="126" spans="1:9" ht="15.75">
      <c r="A126" s="264" t="s">
        <v>293</v>
      </c>
      <c r="B126" s="264"/>
      <c r="C126" s="264"/>
      <c r="D126" s="264"/>
      <c r="E126" s="264"/>
      <c r="F126" s="264"/>
      <c r="G126" s="264"/>
      <c r="H126" s="264"/>
      <c r="I126" s="264"/>
    </row>
    <row r="127" spans="1:9" ht="63">
      <c r="A127" s="55"/>
      <c r="B127" s="22" t="s">
        <v>714</v>
      </c>
      <c r="C127" s="25" t="s">
        <v>930</v>
      </c>
      <c r="D127" s="25" t="s">
        <v>1123</v>
      </c>
      <c r="E127" s="54">
        <v>7.9</v>
      </c>
      <c r="F127" s="25">
        <v>10</v>
      </c>
      <c r="G127" s="25">
        <v>6.8</v>
      </c>
      <c r="H127" s="54">
        <f t="shared" si="2"/>
        <v>-32</v>
      </c>
      <c r="I127" s="64" t="s">
        <v>260</v>
      </c>
    </row>
    <row r="128" spans="1:9" ht="15.75">
      <c r="A128" s="264" t="s">
        <v>715</v>
      </c>
      <c r="B128" s="264"/>
      <c r="C128" s="264"/>
      <c r="D128" s="264"/>
      <c r="E128" s="264"/>
      <c r="F128" s="264"/>
      <c r="G128" s="264"/>
      <c r="H128" s="264"/>
      <c r="I128" s="264"/>
    </row>
    <row r="129" spans="1:9" ht="63">
      <c r="A129" s="55"/>
      <c r="B129" s="22" t="s">
        <v>716</v>
      </c>
      <c r="C129" s="25" t="s">
        <v>930</v>
      </c>
      <c r="D129" s="25" t="s">
        <v>1123</v>
      </c>
      <c r="E129" s="25">
        <v>10.5</v>
      </c>
      <c r="F129" s="25">
        <v>9.5</v>
      </c>
      <c r="G129" s="25">
        <v>10.3</v>
      </c>
      <c r="H129" s="54">
        <f t="shared" si="2"/>
        <v>8.421052631578945</v>
      </c>
      <c r="I129" s="64" t="s">
        <v>267</v>
      </c>
    </row>
    <row r="130" spans="1:9" s="53" customFormat="1" ht="63">
      <c r="A130" s="55"/>
      <c r="B130" s="22" t="s">
        <v>869</v>
      </c>
      <c r="C130" s="25" t="s">
        <v>930</v>
      </c>
      <c r="D130" s="25" t="s">
        <v>1123</v>
      </c>
      <c r="E130" s="25">
        <v>13</v>
      </c>
      <c r="F130" s="25">
        <v>6.5</v>
      </c>
      <c r="G130" s="25">
        <v>12</v>
      </c>
      <c r="H130" s="54">
        <f t="shared" si="2"/>
        <v>84.61538461538461</v>
      </c>
      <c r="I130" s="64" t="s">
        <v>809</v>
      </c>
    </row>
    <row r="131" spans="1:9" ht="31.5" customHeight="1">
      <c r="A131" s="264" t="s">
        <v>966</v>
      </c>
      <c r="B131" s="264"/>
      <c r="C131" s="264"/>
      <c r="D131" s="264"/>
      <c r="E131" s="264"/>
      <c r="F131" s="264"/>
      <c r="G131" s="264"/>
      <c r="H131" s="264"/>
      <c r="I131" s="264"/>
    </row>
    <row r="132" spans="1:9" ht="78.75">
      <c r="A132" s="25"/>
      <c r="B132" s="22" t="s">
        <v>870</v>
      </c>
      <c r="C132" s="25" t="s">
        <v>930</v>
      </c>
      <c r="D132" s="25" t="s">
        <v>1123</v>
      </c>
      <c r="E132" s="25">
        <v>100</v>
      </c>
      <c r="F132" s="25">
        <v>100</v>
      </c>
      <c r="G132" s="25">
        <v>100</v>
      </c>
      <c r="H132" s="54">
        <f t="shared" si="2"/>
        <v>0</v>
      </c>
      <c r="I132" s="64"/>
    </row>
    <row r="133" spans="1:9" ht="15.75">
      <c r="A133" s="263" t="s">
        <v>521</v>
      </c>
      <c r="B133" s="263"/>
      <c r="C133" s="263"/>
      <c r="D133" s="263"/>
      <c r="E133" s="263"/>
      <c r="F133" s="263"/>
      <c r="G133" s="263"/>
      <c r="H133" s="263"/>
      <c r="I133" s="263"/>
    </row>
    <row r="134" spans="1:9" ht="47.25">
      <c r="A134" s="25"/>
      <c r="B134" s="22" t="s">
        <v>536</v>
      </c>
      <c r="C134" s="25" t="s">
        <v>930</v>
      </c>
      <c r="D134" s="25" t="s">
        <v>1123</v>
      </c>
      <c r="E134" s="25">
        <v>86</v>
      </c>
      <c r="F134" s="25">
        <v>83</v>
      </c>
      <c r="G134" s="25">
        <v>69.3</v>
      </c>
      <c r="H134" s="54">
        <f t="shared" si="2"/>
        <v>-16.506024096385545</v>
      </c>
      <c r="I134" s="64" t="s">
        <v>260</v>
      </c>
    </row>
    <row r="135" spans="1:9" ht="47.25">
      <c r="A135" s="25"/>
      <c r="B135" s="22" t="s">
        <v>871</v>
      </c>
      <c r="C135" s="25" t="s">
        <v>930</v>
      </c>
      <c r="D135" s="25" t="s">
        <v>1060</v>
      </c>
      <c r="E135" s="25">
        <v>14</v>
      </c>
      <c r="F135" s="25">
        <v>18</v>
      </c>
      <c r="G135" s="25">
        <v>14</v>
      </c>
      <c r="H135" s="54">
        <f t="shared" si="2"/>
        <v>-22.222222222222214</v>
      </c>
      <c r="I135" s="64" t="s">
        <v>260</v>
      </c>
    </row>
    <row r="136" spans="1:9" ht="15.75">
      <c r="A136" s="264" t="s">
        <v>872</v>
      </c>
      <c r="B136" s="264"/>
      <c r="C136" s="264"/>
      <c r="D136" s="264"/>
      <c r="E136" s="264"/>
      <c r="F136" s="264"/>
      <c r="G136" s="264"/>
      <c r="H136" s="264"/>
      <c r="I136" s="264"/>
    </row>
    <row r="137" spans="1:9" ht="47.25">
      <c r="A137" s="25"/>
      <c r="B137" s="22" t="s">
        <v>873</v>
      </c>
      <c r="C137" s="25" t="s">
        <v>930</v>
      </c>
      <c r="D137" s="25" t="s">
        <v>694</v>
      </c>
      <c r="E137" s="25">
        <v>170</v>
      </c>
      <c r="F137" s="25">
        <v>170</v>
      </c>
      <c r="G137" s="25">
        <v>170</v>
      </c>
      <c r="H137" s="54">
        <f t="shared" si="2"/>
        <v>0</v>
      </c>
      <c r="I137" s="64"/>
    </row>
    <row r="138" spans="1:9" ht="31.5">
      <c r="A138" s="25"/>
      <c r="B138" s="22" t="s">
        <v>1058</v>
      </c>
      <c r="C138" s="25" t="s">
        <v>930</v>
      </c>
      <c r="D138" s="25" t="s">
        <v>1123</v>
      </c>
      <c r="E138" s="25">
        <v>100</v>
      </c>
      <c r="F138" s="25">
        <v>100</v>
      </c>
      <c r="G138" s="25">
        <v>100</v>
      </c>
      <c r="H138" s="54">
        <f t="shared" si="2"/>
        <v>0</v>
      </c>
      <c r="I138" s="64"/>
    </row>
    <row r="139" spans="1:9" ht="15.75">
      <c r="A139" s="264" t="s">
        <v>874</v>
      </c>
      <c r="B139" s="264"/>
      <c r="C139" s="264"/>
      <c r="D139" s="264"/>
      <c r="E139" s="264"/>
      <c r="F139" s="264"/>
      <c r="G139" s="264"/>
      <c r="H139" s="264"/>
      <c r="I139" s="264"/>
    </row>
    <row r="140" spans="1:9" s="53" customFormat="1" ht="47.25">
      <c r="A140" s="25"/>
      <c r="B140" s="22" t="s">
        <v>875</v>
      </c>
      <c r="C140" s="25" t="s">
        <v>930</v>
      </c>
      <c r="D140" s="25" t="s">
        <v>1123</v>
      </c>
      <c r="E140" s="25">
        <v>100</v>
      </c>
      <c r="F140" s="25">
        <v>100</v>
      </c>
      <c r="G140" s="25">
        <v>100</v>
      </c>
      <c r="H140" s="54">
        <f t="shared" si="2"/>
        <v>0</v>
      </c>
      <c r="I140" s="64"/>
    </row>
    <row r="141" spans="1:9" ht="15.75">
      <c r="A141" s="263" t="s">
        <v>522</v>
      </c>
      <c r="B141" s="263"/>
      <c r="C141" s="263"/>
      <c r="D141" s="263"/>
      <c r="E141" s="263"/>
      <c r="F141" s="263"/>
      <c r="G141" s="263"/>
      <c r="H141" s="263"/>
      <c r="I141" s="263"/>
    </row>
    <row r="142" spans="1:9" ht="47.25">
      <c r="A142" s="25"/>
      <c r="B142" s="22" t="s">
        <v>876</v>
      </c>
      <c r="C142" s="25" t="s">
        <v>930</v>
      </c>
      <c r="D142" s="25" t="s">
        <v>1060</v>
      </c>
      <c r="E142" s="25">
        <v>53</v>
      </c>
      <c r="F142" s="25">
        <v>62</v>
      </c>
      <c r="G142" s="25">
        <v>49</v>
      </c>
      <c r="H142" s="54">
        <f t="shared" si="2"/>
        <v>-20.967741935483872</v>
      </c>
      <c r="I142" s="64" t="s">
        <v>260</v>
      </c>
    </row>
    <row r="143" spans="1:9" ht="47.25">
      <c r="A143" s="25"/>
      <c r="B143" s="22" t="s">
        <v>537</v>
      </c>
      <c r="C143" s="25" t="s">
        <v>930</v>
      </c>
      <c r="D143" s="25" t="s">
        <v>1123</v>
      </c>
      <c r="E143" s="25">
        <v>85</v>
      </c>
      <c r="F143" s="25">
        <v>90</v>
      </c>
      <c r="G143" s="25">
        <v>68.6</v>
      </c>
      <c r="H143" s="54">
        <f t="shared" si="2"/>
        <v>-23.777777777777786</v>
      </c>
      <c r="I143" s="64" t="s">
        <v>260</v>
      </c>
    </row>
    <row r="144" spans="1:9" ht="47.25">
      <c r="A144" s="25"/>
      <c r="B144" s="22" t="s">
        <v>36</v>
      </c>
      <c r="C144" s="25" t="s">
        <v>930</v>
      </c>
      <c r="D144" s="25" t="s">
        <v>1123</v>
      </c>
      <c r="E144" s="25">
        <v>36</v>
      </c>
      <c r="F144" s="25">
        <v>37</v>
      </c>
      <c r="G144" s="25">
        <v>23.2</v>
      </c>
      <c r="H144" s="54">
        <f t="shared" si="2"/>
        <v>-37.29729729729729</v>
      </c>
      <c r="I144" s="64" t="s">
        <v>260</v>
      </c>
    </row>
    <row r="145" spans="1:9" ht="15.75">
      <c r="A145" s="264" t="s">
        <v>67</v>
      </c>
      <c r="B145" s="264"/>
      <c r="C145" s="264"/>
      <c r="D145" s="264"/>
      <c r="E145" s="264"/>
      <c r="F145" s="264"/>
      <c r="G145" s="264"/>
      <c r="H145" s="264"/>
      <c r="I145" s="264"/>
    </row>
    <row r="146" spans="1:9" s="53" customFormat="1" ht="47.25">
      <c r="A146" s="25"/>
      <c r="B146" s="22" t="s">
        <v>37</v>
      </c>
      <c r="C146" s="25" t="s">
        <v>930</v>
      </c>
      <c r="D146" s="25" t="s">
        <v>694</v>
      </c>
      <c r="E146" s="25">
        <v>1841</v>
      </c>
      <c r="F146" s="25">
        <v>1847</v>
      </c>
      <c r="G146" s="25">
        <v>1814</v>
      </c>
      <c r="H146" s="54">
        <f t="shared" si="2"/>
        <v>-1.7866811044937663</v>
      </c>
      <c r="I146" s="64" t="s">
        <v>268</v>
      </c>
    </row>
    <row r="147" spans="1:9" ht="31.5">
      <c r="A147" s="25"/>
      <c r="B147" s="22" t="s">
        <v>1058</v>
      </c>
      <c r="C147" s="25" t="s">
        <v>930</v>
      </c>
      <c r="D147" s="25" t="s">
        <v>1123</v>
      </c>
      <c r="E147" s="25">
        <v>100</v>
      </c>
      <c r="F147" s="25">
        <v>100</v>
      </c>
      <c r="G147" s="25">
        <v>100</v>
      </c>
      <c r="H147" s="54">
        <f t="shared" si="2"/>
        <v>0</v>
      </c>
      <c r="I147" s="64"/>
    </row>
    <row r="148" spans="1:9" ht="15.75">
      <c r="A148" s="264" t="s">
        <v>38</v>
      </c>
      <c r="B148" s="264"/>
      <c r="C148" s="264"/>
      <c r="D148" s="264"/>
      <c r="E148" s="264"/>
      <c r="F148" s="264"/>
      <c r="G148" s="264"/>
      <c r="H148" s="264"/>
      <c r="I148" s="264"/>
    </row>
    <row r="149" spans="1:9" ht="63">
      <c r="A149" s="25"/>
      <c r="B149" s="22" t="s">
        <v>39</v>
      </c>
      <c r="C149" s="25" t="s">
        <v>930</v>
      </c>
      <c r="D149" s="25" t="s">
        <v>1123</v>
      </c>
      <c r="E149" s="25">
        <v>21.7</v>
      </c>
      <c r="F149" s="25">
        <v>41</v>
      </c>
      <c r="G149" s="25">
        <v>33.2</v>
      </c>
      <c r="H149" s="54">
        <f t="shared" si="2"/>
        <v>-19.02439024390243</v>
      </c>
      <c r="I149" s="64"/>
    </row>
    <row r="150" spans="1:9" ht="15.75">
      <c r="A150" s="264" t="s">
        <v>40</v>
      </c>
      <c r="B150" s="264"/>
      <c r="C150" s="264"/>
      <c r="D150" s="264"/>
      <c r="E150" s="264"/>
      <c r="F150" s="264"/>
      <c r="G150" s="264"/>
      <c r="H150" s="264"/>
      <c r="I150" s="264"/>
    </row>
    <row r="151" spans="1:9" ht="63">
      <c r="A151" s="25"/>
      <c r="B151" s="22" t="s">
        <v>41</v>
      </c>
      <c r="C151" s="25" t="s">
        <v>930</v>
      </c>
      <c r="D151" s="25" t="s">
        <v>1123</v>
      </c>
      <c r="E151" s="25">
        <v>100</v>
      </c>
      <c r="F151" s="25">
        <v>100</v>
      </c>
      <c r="G151" s="25">
        <v>100</v>
      </c>
      <c r="H151" s="54">
        <f t="shared" si="2"/>
        <v>0</v>
      </c>
      <c r="I151" s="64"/>
    </row>
    <row r="152" spans="1:9" ht="30" customHeight="1">
      <c r="A152" s="263" t="s">
        <v>523</v>
      </c>
      <c r="B152" s="263"/>
      <c r="C152" s="263"/>
      <c r="D152" s="263"/>
      <c r="E152" s="263"/>
      <c r="F152" s="263"/>
      <c r="G152" s="263"/>
      <c r="H152" s="263"/>
      <c r="I152" s="263"/>
    </row>
    <row r="153" spans="1:9" ht="94.5">
      <c r="A153" s="25"/>
      <c r="B153" s="22" t="s">
        <v>538</v>
      </c>
      <c r="C153" s="25" t="s">
        <v>930</v>
      </c>
      <c r="D153" s="25" t="s">
        <v>1123</v>
      </c>
      <c r="E153" s="25">
        <v>86</v>
      </c>
      <c r="F153" s="25">
        <v>88</v>
      </c>
      <c r="G153" s="25">
        <v>66.7</v>
      </c>
      <c r="H153" s="54">
        <f t="shared" si="2"/>
        <v>-24.204545454545453</v>
      </c>
      <c r="I153" s="64"/>
    </row>
    <row r="154" spans="1:9" ht="47.25">
      <c r="A154" s="25"/>
      <c r="B154" s="22" t="s">
        <v>42</v>
      </c>
      <c r="C154" s="25" t="s">
        <v>930</v>
      </c>
      <c r="D154" s="25" t="s">
        <v>1123</v>
      </c>
      <c r="E154" s="25">
        <v>36</v>
      </c>
      <c r="F154" s="25">
        <v>41</v>
      </c>
      <c r="G154" s="25">
        <v>25.9</v>
      </c>
      <c r="H154" s="54">
        <f t="shared" si="2"/>
        <v>-36.829268292682926</v>
      </c>
      <c r="I154" s="64" t="s">
        <v>260</v>
      </c>
    </row>
    <row r="155" spans="1:9" ht="15.75">
      <c r="A155" s="264" t="s">
        <v>43</v>
      </c>
      <c r="B155" s="264"/>
      <c r="C155" s="264"/>
      <c r="D155" s="264"/>
      <c r="E155" s="264"/>
      <c r="F155" s="264"/>
      <c r="G155" s="264"/>
      <c r="H155" s="264"/>
      <c r="I155" s="264"/>
    </row>
    <row r="156" spans="1:9" ht="63">
      <c r="A156" s="25"/>
      <c r="B156" s="22" t="s">
        <v>44</v>
      </c>
      <c r="C156" s="25" t="s">
        <v>930</v>
      </c>
      <c r="D156" s="25" t="s">
        <v>1123</v>
      </c>
      <c r="E156" s="25">
        <v>60</v>
      </c>
      <c r="F156" s="25">
        <v>68</v>
      </c>
      <c r="G156" s="25">
        <v>68.2</v>
      </c>
      <c r="H156" s="54">
        <f t="shared" si="2"/>
        <v>0.29411764705882604</v>
      </c>
      <c r="I156" s="64" t="s">
        <v>269</v>
      </c>
    </row>
    <row r="157" spans="1:9" ht="15.75">
      <c r="A157" s="264" t="s">
        <v>45</v>
      </c>
      <c r="B157" s="264"/>
      <c r="C157" s="264"/>
      <c r="D157" s="264"/>
      <c r="E157" s="264"/>
      <c r="F157" s="264"/>
      <c r="G157" s="264"/>
      <c r="H157" s="264"/>
      <c r="I157" s="264"/>
    </row>
    <row r="158" spans="1:9" ht="31.5">
      <c r="A158" s="25"/>
      <c r="B158" s="22" t="s">
        <v>46</v>
      </c>
      <c r="C158" s="25" t="s">
        <v>930</v>
      </c>
      <c r="D158" s="25" t="s">
        <v>694</v>
      </c>
      <c r="E158" s="25">
        <v>8602</v>
      </c>
      <c r="F158" s="25">
        <v>8550</v>
      </c>
      <c r="G158" s="25">
        <v>6592</v>
      </c>
      <c r="H158" s="54">
        <f t="shared" si="2"/>
        <v>-22.900584795321635</v>
      </c>
      <c r="I158" s="64"/>
    </row>
    <row r="159" spans="1:9" ht="15.75">
      <c r="A159" s="264" t="s">
        <v>74</v>
      </c>
      <c r="B159" s="264"/>
      <c r="C159" s="264"/>
      <c r="D159" s="264"/>
      <c r="E159" s="264"/>
      <c r="F159" s="264"/>
      <c r="G159" s="264"/>
      <c r="H159" s="264"/>
      <c r="I159" s="264"/>
    </row>
    <row r="160" spans="1:9" ht="47.25">
      <c r="A160" s="25"/>
      <c r="B160" s="22" t="s">
        <v>75</v>
      </c>
      <c r="C160" s="25" t="s">
        <v>930</v>
      </c>
      <c r="D160" s="25" t="s">
        <v>694</v>
      </c>
      <c r="E160" s="25">
        <v>576</v>
      </c>
      <c r="F160" s="25">
        <v>576</v>
      </c>
      <c r="G160" s="25">
        <v>576</v>
      </c>
      <c r="H160" s="54">
        <f t="shared" si="2"/>
        <v>0</v>
      </c>
      <c r="I160" s="64"/>
    </row>
    <row r="161" spans="1:9" ht="30.75" customHeight="1">
      <c r="A161" s="264" t="s">
        <v>76</v>
      </c>
      <c r="B161" s="264"/>
      <c r="C161" s="264"/>
      <c r="D161" s="264"/>
      <c r="E161" s="264"/>
      <c r="F161" s="264"/>
      <c r="G161" s="264"/>
      <c r="H161" s="264"/>
      <c r="I161" s="264"/>
    </row>
    <row r="162" spans="1:9" ht="31.5">
      <c r="A162" s="25"/>
      <c r="B162" s="22" t="s">
        <v>77</v>
      </c>
      <c r="C162" s="25" t="s">
        <v>930</v>
      </c>
      <c r="D162" s="25" t="s">
        <v>694</v>
      </c>
      <c r="E162" s="25">
        <v>1550</v>
      </c>
      <c r="F162" s="25">
        <v>1550</v>
      </c>
      <c r="G162" s="25">
        <v>1459</v>
      </c>
      <c r="H162" s="54">
        <f>(G162/F162*100)-100</f>
        <v>-5.8709677419354875</v>
      </c>
      <c r="I162" s="64" t="s">
        <v>176</v>
      </c>
    </row>
    <row r="163" spans="1:9" ht="31.5">
      <c r="A163" s="25"/>
      <c r="B163" s="22" t="s">
        <v>1058</v>
      </c>
      <c r="C163" s="25" t="s">
        <v>930</v>
      </c>
      <c r="D163" s="25" t="s">
        <v>1123</v>
      </c>
      <c r="E163" s="25">
        <v>100</v>
      </c>
      <c r="F163" s="25">
        <v>100</v>
      </c>
      <c r="G163" s="25">
        <v>100</v>
      </c>
      <c r="H163" s="54">
        <f>(G163/F163*100)-100</f>
        <v>0</v>
      </c>
      <c r="I163" s="64"/>
    </row>
    <row r="164" spans="1:9" ht="15.75">
      <c r="A164" s="263" t="s">
        <v>524</v>
      </c>
      <c r="B164" s="263"/>
      <c r="C164" s="263"/>
      <c r="D164" s="263"/>
      <c r="E164" s="263"/>
      <c r="F164" s="263"/>
      <c r="G164" s="263"/>
      <c r="H164" s="263"/>
      <c r="I164" s="263"/>
    </row>
    <row r="165" spans="1:9" ht="47.25">
      <c r="A165" s="25"/>
      <c r="B165" s="22" t="s">
        <v>78</v>
      </c>
      <c r="C165" s="25" t="s">
        <v>930</v>
      </c>
      <c r="D165" s="25" t="s">
        <v>1123</v>
      </c>
      <c r="E165" s="25">
        <v>100</v>
      </c>
      <c r="F165" s="25">
        <v>100</v>
      </c>
      <c r="G165" s="25">
        <v>100</v>
      </c>
      <c r="H165" s="54">
        <f>(G165/F165*100)-100</f>
        <v>0</v>
      </c>
      <c r="I165" s="64"/>
    </row>
    <row r="166" spans="1:9" ht="63">
      <c r="A166" s="25"/>
      <c r="B166" s="22" t="s">
        <v>1012</v>
      </c>
      <c r="C166" s="25" t="s">
        <v>930</v>
      </c>
      <c r="D166" s="25" t="s">
        <v>1123</v>
      </c>
      <c r="E166" s="25">
        <v>43</v>
      </c>
      <c r="F166" s="25">
        <v>45</v>
      </c>
      <c r="G166" s="25">
        <v>44.1</v>
      </c>
      <c r="H166" s="54">
        <f>(G166/F166*100)-100</f>
        <v>-2</v>
      </c>
      <c r="I166" s="64"/>
    </row>
    <row r="167" spans="1:9" ht="47.25">
      <c r="A167" s="25"/>
      <c r="B167" s="22" t="s">
        <v>1013</v>
      </c>
      <c r="C167" s="25" t="s">
        <v>930</v>
      </c>
      <c r="D167" s="25" t="s">
        <v>1123</v>
      </c>
      <c r="E167" s="25">
        <v>55</v>
      </c>
      <c r="F167" s="25">
        <v>60</v>
      </c>
      <c r="G167" s="25">
        <v>42.2</v>
      </c>
      <c r="H167" s="54">
        <f>(G167/F167*100)-100</f>
        <v>-29.666666666666657</v>
      </c>
      <c r="I167" s="64" t="s">
        <v>270</v>
      </c>
    </row>
    <row r="168" spans="1:9" ht="15.75">
      <c r="A168" s="264" t="s">
        <v>68</v>
      </c>
      <c r="B168" s="264"/>
      <c r="C168" s="264"/>
      <c r="D168" s="264"/>
      <c r="E168" s="264"/>
      <c r="F168" s="264"/>
      <c r="G168" s="264"/>
      <c r="H168" s="264"/>
      <c r="I168" s="264"/>
    </row>
    <row r="169" spans="1:9" ht="63">
      <c r="A169" s="25"/>
      <c r="B169" s="22" t="s">
        <v>281</v>
      </c>
      <c r="C169" s="25" t="s">
        <v>930</v>
      </c>
      <c r="D169" s="25" t="s">
        <v>1123</v>
      </c>
      <c r="E169" s="25">
        <v>43</v>
      </c>
      <c r="F169" s="25">
        <v>45</v>
      </c>
      <c r="G169" s="25">
        <v>45</v>
      </c>
      <c r="H169" s="54">
        <f>(G169/F169*100)-100</f>
        <v>0</v>
      </c>
      <c r="I169" s="64"/>
    </row>
    <row r="170" spans="1:9" ht="21.75" customHeight="1">
      <c r="A170" s="263" t="s">
        <v>525</v>
      </c>
      <c r="B170" s="263"/>
      <c r="C170" s="263"/>
      <c r="D170" s="263"/>
      <c r="E170" s="263"/>
      <c r="F170" s="263"/>
      <c r="G170" s="263"/>
      <c r="H170" s="263"/>
      <c r="I170" s="263"/>
    </row>
    <row r="171" spans="1:9" ht="31.5">
      <c r="A171" s="25"/>
      <c r="B171" s="22" t="s">
        <v>1052</v>
      </c>
      <c r="C171" s="25" t="s">
        <v>930</v>
      </c>
      <c r="D171" s="25" t="s">
        <v>1123</v>
      </c>
      <c r="E171" s="25">
        <v>92.6</v>
      </c>
      <c r="F171" s="25">
        <v>95</v>
      </c>
      <c r="G171" s="25">
        <v>65.2</v>
      </c>
      <c r="H171" s="54">
        <f>(G171/F171*100)-100</f>
        <v>-31.368421052631575</v>
      </c>
      <c r="I171" s="64" t="s">
        <v>890</v>
      </c>
    </row>
    <row r="172" spans="1:9" ht="15.75">
      <c r="A172" s="264" t="s">
        <v>282</v>
      </c>
      <c r="B172" s="264"/>
      <c r="C172" s="264"/>
      <c r="D172" s="264"/>
      <c r="E172" s="264"/>
      <c r="F172" s="264"/>
      <c r="G172" s="264"/>
      <c r="H172" s="264"/>
      <c r="I172" s="264"/>
    </row>
    <row r="173" spans="1:9" ht="31.5">
      <c r="A173" s="25"/>
      <c r="B173" s="22" t="s">
        <v>283</v>
      </c>
      <c r="C173" s="25" t="s">
        <v>930</v>
      </c>
      <c r="D173" s="25" t="s">
        <v>1123</v>
      </c>
      <c r="E173" s="25">
        <v>100</v>
      </c>
      <c r="F173" s="25">
        <v>100</v>
      </c>
      <c r="G173" s="25">
        <v>100</v>
      </c>
      <c r="H173" s="54">
        <f>(G173/F173*100)-100</f>
        <v>0</v>
      </c>
      <c r="I173" s="64"/>
    </row>
    <row r="174" spans="1:9" ht="15.75">
      <c r="A174" s="264" t="s">
        <v>1036</v>
      </c>
      <c r="B174" s="264"/>
      <c r="C174" s="264"/>
      <c r="D174" s="264"/>
      <c r="E174" s="264"/>
      <c r="F174" s="264"/>
      <c r="G174" s="264"/>
      <c r="H174" s="264"/>
      <c r="I174" s="264"/>
    </row>
    <row r="175" spans="1:9" ht="78.75">
      <c r="A175" s="25"/>
      <c r="B175" s="22" t="s">
        <v>1037</v>
      </c>
      <c r="C175" s="25" t="s">
        <v>930</v>
      </c>
      <c r="D175" s="25" t="s">
        <v>1123</v>
      </c>
      <c r="E175" s="25">
        <v>100</v>
      </c>
      <c r="F175" s="25">
        <v>100</v>
      </c>
      <c r="G175" s="25">
        <v>100</v>
      </c>
      <c r="H175" s="54">
        <f>(G175/F175*100)-100</f>
        <v>0</v>
      </c>
      <c r="I175" s="64"/>
    </row>
    <row r="176" spans="1:9" ht="15.75">
      <c r="A176" s="264" t="s">
        <v>1038</v>
      </c>
      <c r="B176" s="264"/>
      <c r="C176" s="264"/>
      <c r="D176" s="264"/>
      <c r="E176" s="264"/>
      <c r="F176" s="264"/>
      <c r="G176" s="264"/>
      <c r="H176" s="264"/>
      <c r="I176" s="264"/>
    </row>
    <row r="177" spans="1:9" ht="78.75">
      <c r="A177" s="25"/>
      <c r="B177" s="22" t="s">
        <v>1039</v>
      </c>
      <c r="C177" s="25" t="s">
        <v>930</v>
      </c>
      <c r="D177" s="25" t="s">
        <v>1123</v>
      </c>
      <c r="E177" s="25">
        <v>100</v>
      </c>
      <c r="F177" s="25">
        <v>100</v>
      </c>
      <c r="G177" s="25">
        <v>100</v>
      </c>
      <c r="H177" s="54">
        <f>(G177/F177*100)-100</f>
        <v>0</v>
      </c>
      <c r="I177" s="64"/>
    </row>
    <row r="178" spans="1:9" ht="15.75">
      <c r="A178" s="264" t="s">
        <v>1040</v>
      </c>
      <c r="B178" s="264"/>
      <c r="C178" s="264"/>
      <c r="D178" s="264"/>
      <c r="E178" s="264"/>
      <c r="F178" s="264"/>
      <c r="G178" s="264"/>
      <c r="H178" s="264"/>
      <c r="I178" s="264"/>
    </row>
    <row r="179" spans="1:9" ht="78.75">
      <c r="A179" s="25"/>
      <c r="B179" s="22" t="s">
        <v>958</v>
      </c>
      <c r="C179" s="25" t="s">
        <v>930</v>
      </c>
      <c r="D179" s="25" t="s">
        <v>1123</v>
      </c>
      <c r="E179" s="25">
        <v>100</v>
      </c>
      <c r="F179" s="25">
        <v>100</v>
      </c>
      <c r="G179" s="25">
        <v>100</v>
      </c>
      <c r="H179" s="54">
        <f>(G179/F179*100)-100</f>
        <v>0</v>
      </c>
      <c r="I179" s="64"/>
    </row>
    <row r="180" spans="1:9" ht="15.75">
      <c r="A180" s="264" t="s">
        <v>959</v>
      </c>
      <c r="B180" s="264"/>
      <c r="C180" s="264"/>
      <c r="D180" s="264"/>
      <c r="E180" s="264"/>
      <c r="F180" s="264"/>
      <c r="G180" s="264"/>
      <c r="H180" s="264"/>
      <c r="I180" s="264"/>
    </row>
    <row r="181" spans="1:9" ht="78.75">
      <c r="A181" s="25"/>
      <c r="B181" s="22" t="s">
        <v>958</v>
      </c>
      <c r="C181" s="25" t="s">
        <v>930</v>
      </c>
      <c r="D181" s="25" t="s">
        <v>1123</v>
      </c>
      <c r="E181" s="25">
        <v>100</v>
      </c>
      <c r="F181" s="25">
        <v>100</v>
      </c>
      <c r="G181" s="25">
        <v>100</v>
      </c>
      <c r="H181" s="54">
        <f>(G181/F181*100)-100</f>
        <v>0</v>
      </c>
      <c r="I181" s="64"/>
    </row>
    <row r="182" spans="1:100" s="56" customFormat="1" ht="20.25" customHeight="1">
      <c r="A182" s="28" t="s">
        <v>434</v>
      </c>
      <c r="B182" s="253" t="s">
        <v>444</v>
      </c>
      <c r="C182" s="254"/>
      <c r="D182" s="254"/>
      <c r="E182" s="254"/>
      <c r="F182" s="254"/>
      <c r="G182" s="254"/>
      <c r="H182" s="254"/>
      <c r="I182" s="255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</row>
    <row r="183" spans="1:9" ht="78.75">
      <c r="A183" s="160" t="s">
        <v>1122</v>
      </c>
      <c r="B183" s="161" t="s">
        <v>657</v>
      </c>
      <c r="C183" s="162" t="s">
        <v>930</v>
      </c>
      <c r="D183" s="160" t="s">
        <v>1123</v>
      </c>
      <c r="E183" s="160">
        <v>2.2</v>
      </c>
      <c r="F183" s="160">
        <v>2.5</v>
      </c>
      <c r="G183" s="160">
        <v>2.1</v>
      </c>
      <c r="H183" s="160">
        <f aca="true" t="shared" si="3" ref="H183:H188">G183/F183*100-100</f>
        <v>-15.999999999999986</v>
      </c>
      <c r="I183" s="163" t="s">
        <v>299</v>
      </c>
    </row>
    <row r="184" spans="1:9" ht="103.5" customHeight="1">
      <c r="A184" s="164" t="s">
        <v>433</v>
      </c>
      <c r="B184" s="165" t="s">
        <v>656</v>
      </c>
      <c r="C184" s="162" t="s">
        <v>930</v>
      </c>
      <c r="D184" s="164" t="s">
        <v>1123</v>
      </c>
      <c r="E184" s="164">
        <v>57.1</v>
      </c>
      <c r="F184" s="164">
        <v>57.4</v>
      </c>
      <c r="G184" s="164">
        <v>51.8</v>
      </c>
      <c r="H184" s="166">
        <f t="shared" si="3"/>
        <v>-9.756097560975604</v>
      </c>
      <c r="I184" s="167" t="s">
        <v>298</v>
      </c>
    </row>
    <row r="185" spans="1:9" ht="135" customHeight="1">
      <c r="A185" s="164" t="s">
        <v>434</v>
      </c>
      <c r="B185" s="165" t="s">
        <v>658</v>
      </c>
      <c r="C185" s="162" t="s">
        <v>930</v>
      </c>
      <c r="D185" s="164" t="s">
        <v>1123</v>
      </c>
      <c r="E185" s="164">
        <v>43.5</v>
      </c>
      <c r="F185" s="164">
        <v>44.4</v>
      </c>
      <c r="G185" s="164">
        <v>42.1</v>
      </c>
      <c r="H185" s="166">
        <f t="shared" si="3"/>
        <v>-5.180180180180173</v>
      </c>
      <c r="I185" s="167" t="s">
        <v>297</v>
      </c>
    </row>
    <row r="186" spans="1:9" ht="135" customHeight="1">
      <c r="A186" s="164" t="s">
        <v>435</v>
      </c>
      <c r="B186" s="165" t="s">
        <v>659</v>
      </c>
      <c r="C186" s="162" t="s">
        <v>930</v>
      </c>
      <c r="D186" s="164" t="s">
        <v>1123</v>
      </c>
      <c r="E186" s="164">
        <v>11.8</v>
      </c>
      <c r="F186" s="164">
        <v>12.2</v>
      </c>
      <c r="G186" s="164">
        <v>9.8</v>
      </c>
      <c r="H186" s="166">
        <f t="shared" si="3"/>
        <v>-19.672131147540966</v>
      </c>
      <c r="I186" s="167" t="s">
        <v>296</v>
      </c>
    </row>
    <row r="187" spans="1:9" ht="134.25" customHeight="1">
      <c r="A187" s="164" t="s">
        <v>436</v>
      </c>
      <c r="B187" s="165" t="s">
        <v>123</v>
      </c>
      <c r="C187" s="162" t="s">
        <v>930</v>
      </c>
      <c r="D187" s="164" t="s">
        <v>1123</v>
      </c>
      <c r="E187" s="164">
        <v>1.2</v>
      </c>
      <c r="F187" s="164">
        <v>1.4</v>
      </c>
      <c r="G187" s="164">
        <v>1.1</v>
      </c>
      <c r="H187" s="166">
        <f t="shared" si="3"/>
        <v>-21.428571428571416</v>
      </c>
      <c r="I187" s="167" t="s">
        <v>296</v>
      </c>
    </row>
    <row r="188" spans="1:9" ht="127.5" customHeight="1">
      <c r="A188" s="164" t="s">
        <v>437</v>
      </c>
      <c r="B188" s="165" t="s">
        <v>790</v>
      </c>
      <c r="C188" s="162" t="s">
        <v>930</v>
      </c>
      <c r="D188" s="164" t="s">
        <v>791</v>
      </c>
      <c r="E188" s="164">
        <v>6</v>
      </c>
      <c r="F188" s="164">
        <v>4</v>
      </c>
      <c r="G188" s="164">
        <v>0</v>
      </c>
      <c r="H188" s="166">
        <f t="shared" si="3"/>
        <v>-100</v>
      </c>
      <c r="I188" s="167" t="s">
        <v>295</v>
      </c>
    </row>
    <row r="189" spans="1:9" ht="15.75">
      <c r="A189" s="288" t="s">
        <v>792</v>
      </c>
      <c r="B189" s="289"/>
      <c r="C189" s="289"/>
      <c r="D189" s="289"/>
      <c r="E189" s="289"/>
      <c r="F189" s="289"/>
      <c r="G189" s="289"/>
      <c r="H189" s="289"/>
      <c r="I189" s="290"/>
    </row>
    <row r="190" spans="1:9" ht="78.75">
      <c r="A190" s="164" t="s">
        <v>932</v>
      </c>
      <c r="B190" s="165" t="s">
        <v>320</v>
      </c>
      <c r="C190" s="162" t="s">
        <v>930</v>
      </c>
      <c r="D190" s="164" t="s">
        <v>1123</v>
      </c>
      <c r="E190" s="164">
        <v>2.2</v>
      </c>
      <c r="F190" s="164">
        <v>2.5</v>
      </c>
      <c r="G190" s="164">
        <v>2.1</v>
      </c>
      <c r="H190" s="164">
        <f>G190/F190*100-100</f>
        <v>-15.999999999999986</v>
      </c>
      <c r="I190" s="167" t="s">
        <v>299</v>
      </c>
    </row>
    <row r="191" spans="1:9" ht="94.5">
      <c r="A191" s="164" t="s">
        <v>621</v>
      </c>
      <c r="B191" s="165" t="s">
        <v>321</v>
      </c>
      <c r="C191" s="162" t="s">
        <v>930</v>
      </c>
      <c r="D191" s="164" t="s">
        <v>1123</v>
      </c>
      <c r="E191" s="164">
        <v>57.1</v>
      </c>
      <c r="F191" s="164">
        <v>57.4</v>
      </c>
      <c r="G191" s="164">
        <v>51.8</v>
      </c>
      <c r="H191" s="166">
        <f>G191/F191*100-100</f>
        <v>-9.756097560975604</v>
      </c>
      <c r="I191" s="167" t="s">
        <v>298</v>
      </c>
    </row>
    <row r="192" spans="1:9" ht="126">
      <c r="A192" s="164" t="s">
        <v>216</v>
      </c>
      <c r="B192" s="165" t="s">
        <v>322</v>
      </c>
      <c r="C192" s="162" t="s">
        <v>930</v>
      </c>
      <c r="D192" s="164" t="s">
        <v>1123</v>
      </c>
      <c r="E192" s="164">
        <v>43.5</v>
      </c>
      <c r="F192" s="164">
        <v>44.4</v>
      </c>
      <c r="G192" s="164">
        <v>42.1</v>
      </c>
      <c r="H192" s="166">
        <f>G192/F192*100-100</f>
        <v>-5.180180180180173</v>
      </c>
      <c r="I192" s="167" t="s">
        <v>297</v>
      </c>
    </row>
    <row r="193" spans="1:9" ht="18" customHeight="1">
      <c r="A193" s="293" t="s">
        <v>780</v>
      </c>
      <c r="B193" s="297"/>
      <c r="C193" s="294"/>
      <c r="D193" s="294"/>
      <c r="E193" s="294"/>
      <c r="F193" s="294"/>
      <c r="G193" s="294"/>
      <c r="H193" s="294"/>
      <c r="I193" s="295"/>
    </row>
    <row r="194" spans="1:9" ht="130.5" customHeight="1">
      <c r="A194" s="168" t="s">
        <v>620</v>
      </c>
      <c r="B194" s="22" t="s">
        <v>323</v>
      </c>
      <c r="C194" s="162" t="s">
        <v>930</v>
      </c>
      <c r="D194" s="164" t="s">
        <v>793</v>
      </c>
      <c r="E194" s="169">
        <v>13500</v>
      </c>
      <c r="F194" s="169">
        <v>13570</v>
      </c>
      <c r="G194" s="169">
        <v>12867</v>
      </c>
      <c r="H194" s="166">
        <f>G194/F194*100-100</f>
        <v>-5.180545320560057</v>
      </c>
      <c r="I194" s="170" t="s">
        <v>297</v>
      </c>
    </row>
    <row r="195" spans="1:9" ht="21" customHeight="1">
      <c r="A195" s="293" t="s">
        <v>781</v>
      </c>
      <c r="B195" s="294"/>
      <c r="C195" s="294"/>
      <c r="D195" s="294"/>
      <c r="E195" s="294"/>
      <c r="F195" s="294"/>
      <c r="G195" s="294"/>
      <c r="H195" s="294"/>
      <c r="I195" s="295"/>
    </row>
    <row r="196" spans="1:9" ht="69" customHeight="1">
      <c r="A196" s="171" t="s">
        <v>302</v>
      </c>
      <c r="B196" s="172" t="s">
        <v>301</v>
      </c>
      <c r="C196" s="173" t="s">
        <v>930</v>
      </c>
      <c r="D196" s="174" t="s">
        <v>1123</v>
      </c>
      <c r="E196" s="174">
        <v>1</v>
      </c>
      <c r="F196" s="174">
        <v>1.2</v>
      </c>
      <c r="G196" s="174">
        <v>1</v>
      </c>
      <c r="H196" s="175">
        <f>G196/F196*100-100</f>
        <v>-16.666666666666657</v>
      </c>
      <c r="I196" s="176" t="s">
        <v>300</v>
      </c>
    </row>
    <row r="197" spans="1:9" ht="32.25" customHeight="1">
      <c r="A197" s="257" t="s">
        <v>1178</v>
      </c>
      <c r="B197" s="258"/>
      <c r="C197" s="258"/>
      <c r="D197" s="258"/>
      <c r="E197" s="258"/>
      <c r="F197" s="258"/>
      <c r="G197" s="258"/>
      <c r="H197" s="258"/>
      <c r="I197" s="259"/>
    </row>
    <row r="198" spans="1:9" ht="72" customHeight="1">
      <c r="A198" s="160" t="s">
        <v>303</v>
      </c>
      <c r="B198" s="161" t="s">
        <v>124</v>
      </c>
      <c r="C198" s="162" t="s">
        <v>930</v>
      </c>
      <c r="D198" s="160" t="s">
        <v>694</v>
      </c>
      <c r="E198" s="160">
        <v>650</v>
      </c>
      <c r="F198" s="160">
        <v>690</v>
      </c>
      <c r="G198" s="160">
        <v>729</v>
      </c>
      <c r="H198" s="177">
        <f>G198/F198*100-100</f>
        <v>5.65217391304347</v>
      </c>
      <c r="I198" s="163" t="s">
        <v>306</v>
      </c>
    </row>
    <row r="199" spans="1:9" ht="15.75">
      <c r="A199" s="283" t="s">
        <v>1179</v>
      </c>
      <c r="B199" s="284"/>
      <c r="C199" s="284"/>
      <c r="D199" s="284"/>
      <c r="E199" s="284"/>
      <c r="F199" s="284"/>
      <c r="G199" s="284"/>
      <c r="H199" s="284"/>
      <c r="I199" s="285"/>
    </row>
    <row r="200" spans="1:9" ht="48.75" customHeight="1">
      <c r="A200" s="164" t="s">
        <v>304</v>
      </c>
      <c r="B200" s="165" t="s">
        <v>794</v>
      </c>
      <c r="C200" s="162" t="s">
        <v>930</v>
      </c>
      <c r="D200" s="164" t="s">
        <v>694</v>
      </c>
      <c r="E200" s="169">
        <v>2500</v>
      </c>
      <c r="F200" s="169">
        <v>2560</v>
      </c>
      <c r="G200" s="169">
        <v>2151</v>
      </c>
      <c r="H200" s="166">
        <f>G200/F200*100-100</f>
        <v>-15.9765625</v>
      </c>
      <c r="I200" s="167" t="s">
        <v>307</v>
      </c>
    </row>
    <row r="201" spans="1:9" ht="24" customHeight="1">
      <c r="A201" s="291" t="s">
        <v>1180</v>
      </c>
      <c r="B201" s="291"/>
      <c r="C201" s="291"/>
      <c r="D201" s="291"/>
      <c r="E201" s="291"/>
      <c r="F201" s="291"/>
      <c r="G201" s="291"/>
      <c r="H201" s="291"/>
      <c r="I201" s="291"/>
    </row>
    <row r="202" spans="1:9" ht="63">
      <c r="A202" s="164" t="s">
        <v>305</v>
      </c>
      <c r="B202" s="165" t="s">
        <v>795</v>
      </c>
      <c r="C202" s="162" t="s">
        <v>930</v>
      </c>
      <c r="D202" s="164" t="s">
        <v>694</v>
      </c>
      <c r="E202" s="164">
        <v>17700</v>
      </c>
      <c r="F202" s="164">
        <v>17800</v>
      </c>
      <c r="G202" s="164">
        <v>15600</v>
      </c>
      <c r="H202" s="166">
        <f>G202/F202*100-100</f>
        <v>-12.359550561797747</v>
      </c>
      <c r="I202" s="167" t="s">
        <v>307</v>
      </c>
    </row>
    <row r="203" spans="1:9" ht="15.75">
      <c r="A203" s="291" t="s">
        <v>1181</v>
      </c>
      <c r="B203" s="291"/>
      <c r="C203" s="291"/>
      <c r="D203" s="291"/>
      <c r="E203" s="291"/>
      <c r="F203" s="291"/>
      <c r="G203" s="291"/>
      <c r="H203" s="291"/>
      <c r="I203" s="291"/>
    </row>
    <row r="204" spans="1:9" ht="47.25">
      <c r="A204" s="164" t="s">
        <v>308</v>
      </c>
      <c r="B204" s="165" t="s">
        <v>796</v>
      </c>
      <c r="C204" s="162" t="s">
        <v>930</v>
      </c>
      <c r="D204" s="164" t="s">
        <v>1123</v>
      </c>
      <c r="E204" s="164">
        <v>11.8</v>
      </c>
      <c r="F204" s="164">
        <v>12.2</v>
      </c>
      <c r="G204" s="164">
        <v>9.8</v>
      </c>
      <c r="H204" s="166">
        <f>G204/F204*100-100</f>
        <v>-19.672131147540966</v>
      </c>
      <c r="I204" s="167" t="s">
        <v>307</v>
      </c>
    </row>
    <row r="205" spans="1:9" ht="15.75">
      <c r="A205" s="291" t="s">
        <v>1182</v>
      </c>
      <c r="B205" s="291"/>
      <c r="C205" s="291"/>
      <c r="D205" s="291"/>
      <c r="E205" s="291"/>
      <c r="F205" s="291"/>
      <c r="G205" s="291"/>
      <c r="H205" s="291"/>
      <c r="I205" s="291"/>
    </row>
    <row r="206" spans="1:9" ht="69.75" customHeight="1">
      <c r="A206" s="164" t="s">
        <v>309</v>
      </c>
      <c r="B206" s="165" t="s">
        <v>1152</v>
      </c>
      <c r="C206" s="162" t="s">
        <v>930</v>
      </c>
      <c r="D206" s="164" t="s">
        <v>276</v>
      </c>
      <c r="E206" s="164">
        <v>10</v>
      </c>
      <c r="F206" s="164">
        <v>12</v>
      </c>
      <c r="G206" s="164">
        <v>10</v>
      </c>
      <c r="H206" s="166">
        <f>G206/F206*100-100</f>
        <v>-16.666666666666657</v>
      </c>
      <c r="I206" s="167" t="s">
        <v>307</v>
      </c>
    </row>
    <row r="207" spans="1:9" ht="15.75">
      <c r="A207" s="291" t="s">
        <v>1183</v>
      </c>
      <c r="B207" s="291"/>
      <c r="C207" s="291"/>
      <c r="D207" s="291"/>
      <c r="E207" s="291"/>
      <c r="F207" s="291"/>
      <c r="G207" s="291"/>
      <c r="H207" s="291"/>
      <c r="I207" s="291"/>
    </row>
    <row r="208" spans="1:9" ht="47.25">
      <c r="A208" s="164" t="s">
        <v>310</v>
      </c>
      <c r="B208" s="165" t="s">
        <v>1153</v>
      </c>
      <c r="C208" s="162" t="s">
        <v>930</v>
      </c>
      <c r="D208" s="164" t="s">
        <v>276</v>
      </c>
      <c r="E208" s="164">
        <v>37</v>
      </c>
      <c r="F208" s="164">
        <v>38</v>
      </c>
      <c r="G208" s="164">
        <v>33</v>
      </c>
      <c r="H208" s="166">
        <f>G208/F208*100-100</f>
        <v>-13.157894736842096</v>
      </c>
      <c r="I208" s="167" t="s">
        <v>307</v>
      </c>
    </row>
    <row r="209" spans="1:9" ht="15.75">
      <c r="A209" s="288" t="s">
        <v>1184</v>
      </c>
      <c r="B209" s="289"/>
      <c r="C209" s="289"/>
      <c r="D209" s="289"/>
      <c r="E209" s="289"/>
      <c r="F209" s="289"/>
      <c r="G209" s="289"/>
      <c r="H209" s="289"/>
      <c r="I209" s="290"/>
    </row>
    <row r="210" spans="1:9" ht="135" customHeight="1">
      <c r="A210" s="164" t="s">
        <v>205</v>
      </c>
      <c r="B210" s="165" t="s">
        <v>312</v>
      </c>
      <c r="C210" s="162" t="s">
        <v>930</v>
      </c>
      <c r="D210" s="164" t="s">
        <v>1123</v>
      </c>
      <c r="E210" s="164">
        <v>11.8</v>
      </c>
      <c r="F210" s="164">
        <v>12.2</v>
      </c>
      <c r="G210" s="164">
        <v>9.8</v>
      </c>
      <c r="H210" s="166">
        <f>G210/F210*100-100</f>
        <v>-19.672131147540966</v>
      </c>
      <c r="I210" s="167" t="s">
        <v>296</v>
      </c>
    </row>
    <row r="211" spans="1:9" ht="126">
      <c r="A211" s="164" t="s">
        <v>311</v>
      </c>
      <c r="B211" s="165" t="s">
        <v>1154</v>
      </c>
      <c r="C211" s="162" t="s">
        <v>930</v>
      </c>
      <c r="D211" s="164" t="s">
        <v>1123</v>
      </c>
      <c r="E211" s="164">
        <v>1.2</v>
      </c>
      <c r="F211" s="164">
        <v>1.4</v>
      </c>
      <c r="G211" s="164">
        <v>1.1</v>
      </c>
      <c r="H211" s="166">
        <f>G211/F211*100-100</f>
        <v>-21.428571428571416</v>
      </c>
      <c r="I211" s="167" t="s">
        <v>296</v>
      </c>
    </row>
    <row r="212" spans="1:9" ht="15.75">
      <c r="A212" s="291" t="s">
        <v>1185</v>
      </c>
      <c r="B212" s="291"/>
      <c r="C212" s="291"/>
      <c r="D212" s="291"/>
      <c r="E212" s="291"/>
      <c r="F212" s="291"/>
      <c r="G212" s="291"/>
      <c r="H212" s="291"/>
      <c r="I212" s="291"/>
    </row>
    <row r="213" spans="1:9" ht="47.25">
      <c r="A213" s="164" t="s">
        <v>614</v>
      </c>
      <c r="B213" s="165" t="s">
        <v>797</v>
      </c>
      <c r="C213" s="162" t="s">
        <v>930</v>
      </c>
      <c r="D213" s="164" t="s">
        <v>694</v>
      </c>
      <c r="E213" s="169">
        <v>3600</v>
      </c>
      <c r="F213" s="169">
        <v>3680</v>
      </c>
      <c r="G213" s="169">
        <v>2956</v>
      </c>
      <c r="H213" s="166">
        <f>G213/F213*100-100</f>
        <v>-19.673913043478265</v>
      </c>
      <c r="I213" s="167" t="s">
        <v>307</v>
      </c>
    </row>
    <row r="214" spans="1:9" ht="15.75">
      <c r="A214" s="291" t="s">
        <v>1186</v>
      </c>
      <c r="B214" s="291"/>
      <c r="C214" s="291"/>
      <c r="D214" s="291"/>
      <c r="E214" s="291"/>
      <c r="F214" s="291"/>
      <c r="G214" s="291"/>
      <c r="H214" s="291"/>
      <c r="I214" s="291"/>
    </row>
    <row r="215" spans="1:9" ht="47.25">
      <c r="A215" s="178" t="s">
        <v>615</v>
      </c>
      <c r="B215" s="165" t="s">
        <v>1155</v>
      </c>
      <c r="C215" s="162" t="s">
        <v>930</v>
      </c>
      <c r="D215" s="164" t="s">
        <v>694</v>
      </c>
      <c r="E215" s="164">
        <v>29</v>
      </c>
      <c r="F215" s="164">
        <v>36</v>
      </c>
      <c r="G215" s="164">
        <v>29</v>
      </c>
      <c r="H215" s="166">
        <f>G215/F215*100-100</f>
        <v>-19.444444444444443</v>
      </c>
      <c r="I215" s="167" t="s">
        <v>307</v>
      </c>
    </row>
    <row r="216" spans="1:9" ht="15.75">
      <c r="A216" s="288" t="s">
        <v>1187</v>
      </c>
      <c r="B216" s="289"/>
      <c r="C216" s="289"/>
      <c r="D216" s="289"/>
      <c r="E216" s="289"/>
      <c r="F216" s="289"/>
      <c r="G216" s="289"/>
      <c r="H216" s="289"/>
      <c r="I216" s="290"/>
    </row>
    <row r="217" spans="1:9" ht="141.75">
      <c r="A217" s="164" t="s">
        <v>434</v>
      </c>
      <c r="B217" s="165" t="s">
        <v>1156</v>
      </c>
      <c r="C217" s="164"/>
      <c r="D217" s="164" t="s">
        <v>791</v>
      </c>
      <c r="E217" s="164">
        <v>6</v>
      </c>
      <c r="F217" s="164">
        <v>4</v>
      </c>
      <c r="G217" s="164">
        <v>0</v>
      </c>
      <c r="H217" s="164">
        <f>G217/F217*100-100</f>
        <v>-100</v>
      </c>
      <c r="I217" s="167" t="s">
        <v>295</v>
      </c>
    </row>
    <row r="218" spans="1:9" ht="33.75" customHeight="1">
      <c r="A218" s="293" t="s">
        <v>798</v>
      </c>
      <c r="B218" s="294"/>
      <c r="C218" s="294"/>
      <c r="D218" s="294"/>
      <c r="E218" s="294"/>
      <c r="F218" s="294"/>
      <c r="G218" s="294"/>
      <c r="H218" s="294"/>
      <c r="I218" s="295"/>
    </row>
    <row r="219" spans="1:9" ht="141.75">
      <c r="A219" s="164"/>
      <c r="B219" s="165" t="s">
        <v>1156</v>
      </c>
      <c r="C219" s="164"/>
      <c r="D219" s="164" t="s">
        <v>791</v>
      </c>
      <c r="E219" s="164">
        <v>6</v>
      </c>
      <c r="F219" s="164">
        <v>4</v>
      </c>
      <c r="G219" s="164">
        <v>0</v>
      </c>
      <c r="H219" s="164">
        <f>G219/F219*100-100</f>
        <v>-100</v>
      </c>
      <c r="I219" s="167" t="s">
        <v>295</v>
      </c>
    </row>
    <row r="220" spans="1:9" s="53" customFormat="1" ht="25.5" customHeight="1">
      <c r="A220" s="155" t="s">
        <v>435</v>
      </c>
      <c r="B220" s="253" t="s">
        <v>200</v>
      </c>
      <c r="C220" s="254"/>
      <c r="D220" s="254"/>
      <c r="E220" s="254"/>
      <c r="F220" s="254"/>
      <c r="G220" s="254"/>
      <c r="H220" s="254"/>
      <c r="I220" s="255"/>
    </row>
    <row r="221" spans="1:9" ht="57" customHeight="1">
      <c r="A221" s="25"/>
      <c r="B221" s="22" t="s">
        <v>51</v>
      </c>
      <c r="C221" s="25" t="s">
        <v>930</v>
      </c>
      <c r="D221" s="25" t="s">
        <v>1123</v>
      </c>
      <c r="E221" s="25">
        <v>514</v>
      </c>
      <c r="F221" s="25">
        <v>478</v>
      </c>
      <c r="G221" s="25">
        <v>357</v>
      </c>
      <c r="H221" s="54">
        <f>(G221/F221*100)-100</f>
        <v>-25.313807531380746</v>
      </c>
      <c r="I221" s="64"/>
    </row>
    <row r="222" spans="1:9" ht="47.25">
      <c r="A222" s="25"/>
      <c r="B222" s="22" t="s">
        <v>52</v>
      </c>
      <c r="C222" s="25" t="s">
        <v>930</v>
      </c>
      <c r="D222" s="25" t="s">
        <v>1123</v>
      </c>
      <c r="E222" s="25">
        <v>100</v>
      </c>
      <c r="F222" s="25">
        <v>100</v>
      </c>
      <c r="G222" s="25">
        <v>100</v>
      </c>
      <c r="H222" s="54">
        <f aca="true" t="shared" si="4" ref="H222:H230">(G222/F222*100)-100</f>
        <v>0</v>
      </c>
      <c r="I222" s="64"/>
    </row>
    <row r="223" spans="1:9" ht="15.75" customHeight="1">
      <c r="A223" s="263" t="s">
        <v>526</v>
      </c>
      <c r="B223" s="263"/>
      <c r="C223" s="263"/>
      <c r="D223" s="263"/>
      <c r="E223" s="263"/>
      <c r="F223" s="263"/>
      <c r="G223" s="263"/>
      <c r="H223" s="263"/>
      <c r="I223" s="263"/>
    </row>
    <row r="224" spans="1:9" ht="31.5">
      <c r="A224" s="25"/>
      <c r="B224" s="22" t="s">
        <v>53</v>
      </c>
      <c r="C224" s="25" t="s">
        <v>930</v>
      </c>
      <c r="D224" s="25" t="s">
        <v>1123</v>
      </c>
      <c r="E224" s="25">
        <v>62.4</v>
      </c>
      <c r="F224" s="25">
        <v>60.89</v>
      </c>
      <c r="G224" s="25">
        <v>62.4</v>
      </c>
      <c r="H224" s="54">
        <f>(G224/F224*100)-100</f>
        <v>2.479881753982596</v>
      </c>
      <c r="I224" s="64"/>
    </row>
    <row r="225" spans="1:9" ht="31.5" customHeight="1">
      <c r="A225" s="264" t="s">
        <v>54</v>
      </c>
      <c r="B225" s="264"/>
      <c r="C225" s="264"/>
      <c r="D225" s="264"/>
      <c r="E225" s="264"/>
      <c r="F225" s="264"/>
      <c r="G225" s="264"/>
      <c r="H225" s="264"/>
      <c r="I225" s="264"/>
    </row>
    <row r="226" spans="1:9" ht="31.5">
      <c r="A226" s="25"/>
      <c r="B226" s="22" t="s">
        <v>55</v>
      </c>
      <c r="C226" s="25" t="s">
        <v>930</v>
      </c>
      <c r="D226" s="25" t="s">
        <v>1123</v>
      </c>
      <c r="E226" s="25">
        <v>100</v>
      </c>
      <c r="F226" s="25">
        <v>100</v>
      </c>
      <c r="G226" s="25">
        <v>100</v>
      </c>
      <c r="H226" s="54">
        <f t="shared" si="4"/>
        <v>0</v>
      </c>
      <c r="I226" s="64"/>
    </row>
    <row r="227" spans="1:9" ht="15.75" customHeight="1">
      <c r="A227" s="264" t="s">
        <v>56</v>
      </c>
      <c r="B227" s="264"/>
      <c r="C227" s="264"/>
      <c r="D227" s="264"/>
      <c r="E227" s="264"/>
      <c r="F227" s="264"/>
      <c r="G227" s="264"/>
      <c r="H227" s="264"/>
      <c r="I227" s="264"/>
    </row>
    <row r="228" spans="1:9" ht="15.75">
      <c r="A228" s="28"/>
      <c r="B228" s="22" t="s">
        <v>57</v>
      </c>
      <c r="C228" s="25" t="s">
        <v>930</v>
      </c>
      <c r="D228" s="25" t="s">
        <v>699</v>
      </c>
      <c r="E228" s="25">
        <v>16</v>
      </c>
      <c r="F228" s="25">
        <v>17</v>
      </c>
      <c r="G228" s="25">
        <v>16</v>
      </c>
      <c r="H228" s="54">
        <f t="shared" si="4"/>
        <v>-5.882352941176478</v>
      </c>
      <c r="I228" s="64"/>
    </row>
    <row r="229" spans="1:9" ht="33" customHeight="1">
      <c r="A229" s="264" t="s">
        <v>58</v>
      </c>
      <c r="B229" s="264"/>
      <c r="C229" s="264"/>
      <c r="D229" s="264"/>
      <c r="E229" s="264"/>
      <c r="F229" s="264"/>
      <c r="G229" s="264"/>
      <c r="H229" s="264"/>
      <c r="I229" s="264"/>
    </row>
    <row r="230" spans="1:9" ht="31.5">
      <c r="A230" s="28"/>
      <c r="B230" s="22" t="s">
        <v>59</v>
      </c>
      <c r="C230" s="25" t="s">
        <v>930</v>
      </c>
      <c r="D230" s="25" t="s">
        <v>699</v>
      </c>
      <c r="E230" s="25">
        <v>1450</v>
      </c>
      <c r="F230" s="25">
        <v>1750</v>
      </c>
      <c r="G230" s="25">
        <v>1357</v>
      </c>
      <c r="H230" s="54">
        <f t="shared" si="4"/>
        <v>-22.457142857142856</v>
      </c>
      <c r="I230" s="64"/>
    </row>
    <row r="231" spans="1:9" ht="37.5" customHeight="1">
      <c r="A231" s="264" t="s">
        <v>661</v>
      </c>
      <c r="B231" s="264"/>
      <c r="C231" s="264"/>
      <c r="D231" s="264"/>
      <c r="E231" s="264"/>
      <c r="F231" s="264"/>
      <c r="G231" s="264"/>
      <c r="H231" s="264"/>
      <c r="I231" s="264"/>
    </row>
    <row r="232" spans="1:9" ht="25.5" customHeight="1">
      <c r="A232" s="25"/>
      <c r="B232" s="22" t="s">
        <v>60</v>
      </c>
      <c r="C232" s="25" t="s">
        <v>930</v>
      </c>
      <c r="D232" s="25" t="s">
        <v>699</v>
      </c>
      <c r="E232" s="25">
        <v>1</v>
      </c>
      <c r="F232" s="25">
        <v>1</v>
      </c>
      <c r="G232" s="25">
        <v>1</v>
      </c>
      <c r="H232" s="29">
        <v>100</v>
      </c>
      <c r="I232" s="64"/>
    </row>
    <row r="233" spans="1:9" ht="23.25" customHeight="1">
      <c r="A233" s="264" t="s">
        <v>79</v>
      </c>
      <c r="B233" s="264"/>
      <c r="C233" s="264"/>
      <c r="D233" s="264"/>
      <c r="E233" s="264"/>
      <c r="F233" s="264"/>
      <c r="G233" s="264"/>
      <c r="H233" s="264"/>
      <c r="I233" s="264"/>
    </row>
    <row r="234" spans="1:9" s="53" customFormat="1" ht="30.75" customHeight="1">
      <c r="A234" s="25"/>
      <c r="B234" s="22" t="s">
        <v>80</v>
      </c>
      <c r="C234" s="25" t="s">
        <v>930</v>
      </c>
      <c r="D234" s="25" t="s">
        <v>81</v>
      </c>
      <c r="E234" s="25">
        <v>670.5</v>
      </c>
      <c r="F234" s="25">
        <v>670.8</v>
      </c>
      <c r="G234" s="25">
        <v>646.8</v>
      </c>
      <c r="H234" s="54">
        <f>(G234/F234*100)-100</f>
        <v>-3.577817531305911</v>
      </c>
      <c r="I234" s="64" t="s">
        <v>807</v>
      </c>
    </row>
    <row r="235" spans="1:9" ht="37.5" customHeight="1">
      <c r="A235" s="264" t="s">
        <v>82</v>
      </c>
      <c r="B235" s="264"/>
      <c r="C235" s="264"/>
      <c r="D235" s="264"/>
      <c r="E235" s="264"/>
      <c r="F235" s="264"/>
      <c r="G235" s="264"/>
      <c r="H235" s="264"/>
      <c r="I235" s="264"/>
    </row>
    <row r="236" spans="1:9" ht="24.75" customHeight="1">
      <c r="A236" s="25"/>
      <c r="B236" s="22" t="s">
        <v>83</v>
      </c>
      <c r="C236" s="25" t="s">
        <v>930</v>
      </c>
      <c r="D236" s="25" t="s">
        <v>81</v>
      </c>
      <c r="E236" s="25">
        <v>1315.4</v>
      </c>
      <c r="F236" s="25">
        <v>1350.3</v>
      </c>
      <c r="G236" s="25">
        <v>1070</v>
      </c>
      <c r="H236" s="54">
        <f>(G236/F236*100)-100</f>
        <v>-20.758349996297127</v>
      </c>
      <c r="I236" s="64"/>
    </row>
    <row r="237" spans="1:9" ht="20.25" customHeight="1">
      <c r="A237" s="263" t="s">
        <v>527</v>
      </c>
      <c r="B237" s="263"/>
      <c r="C237" s="263"/>
      <c r="D237" s="263"/>
      <c r="E237" s="263"/>
      <c r="F237" s="263"/>
      <c r="G237" s="263"/>
      <c r="H237" s="263"/>
      <c r="I237" s="263"/>
    </row>
    <row r="238" spans="1:9" ht="37.5" customHeight="1">
      <c r="A238" s="25"/>
      <c r="B238" s="22" t="s">
        <v>84</v>
      </c>
      <c r="C238" s="25" t="s">
        <v>930</v>
      </c>
      <c r="D238" s="25" t="s">
        <v>85</v>
      </c>
      <c r="E238" s="25">
        <v>92.1</v>
      </c>
      <c r="F238" s="25">
        <v>77</v>
      </c>
      <c r="G238" s="25">
        <v>63.7</v>
      </c>
      <c r="H238" s="54">
        <f>(G238/F238*100)-100</f>
        <v>-17.272727272727266</v>
      </c>
      <c r="I238" s="64"/>
    </row>
    <row r="239" spans="1:9" ht="37.5" customHeight="1">
      <c r="A239" s="264" t="s">
        <v>86</v>
      </c>
      <c r="B239" s="264"/>
      <c r="C239" s="264"/>
      <c r="D239" s="264"/>
      <c r="E239" s="264"/>
      <c r="F239" s="264"/>
      <c r="G239" s="264"/>
      <c r="H239" s="264"/>
      <c r="I239" s="264"/>
    </row>
    <row r="240" spans="1:9" ht="33.75" customHeight="1">
      <c r="A240" s="25"/>
      <c r="B240" s="22" t="s">
        <v>87</v>
      </c>
      <c r="C240" s="25" t="s">
        <v>930</v>
      </c>
      <c r="D240" s="25" t="s">
        <v>1123</v>
      </c>
      <c r="E240" s="25">
        <v>76.6</v>
      </c>
      <c r="F240" s="25">
        <v>63.5</v>
      </c>
      <c r="G240" s="25">
        <v>56</v>
      </c>
      <c r="H240" s="54">
        <f>(G240/F240*100)-100</f>
        <v>-11.811023622047244</v>
      </c>
      <c r="I240" s="64"/>
    </row>
    <row r="241" spans="1:9" ht="33.75" customHeight="1">
      <c r="A241" s="25"/>
      <c r="B241" s="22" t="s">
        <v>55</v>
      </c>
      <c r="C241" s="25" t="s">
        <v>930</v>
      </c>
      <c r="D241" s="25" t="s">
        <v>1123</v>
      </c>
      <c r="E241" s="25">
        <v>100</v>
      </c>
      <c r="F241" s="25">
        <v>100</v>
      </c>
      <c r="G241" s="25">
        <v>100</v>
      </c>
      <c r="H241" s="54">
        <f>(G241/F241*100)-100</f>
        <v>0</v>
      </c>
      <c r="I241" s="64"/>
    </row>
    <row r="242" spans="1:9" ht="15.75" customHeight="1">
      <c r="A242" s="263" t="s">
        <v>528</v>
      </c>
      <c r="B242" s="263"/>
      <c r="C242" s="263"/>
      <c r="D242" s="263"/>
      <c r="E242" s="263"/>
      <c r="F242" s="263"/>
      <c r="G242" s="263"/>
      <c r="H242" s="263"/>
      <c r="I242" s="263"/>
    </row>
    <row r="243" spans="1:9" s="53" customFormat="1" ht="56.25" customHeight="1">
      <c r="A243" s="25"/>
      <c r="B243" s="22" t="s">
        <v>88</v>
      </c>
      <c r="C243" s="25" t="s">
        <v>930</v>
      </c>
      <c r="D243" s="25" t="s">
        <v>1123</v>
      </c>
      <c r="E243" s="25">
        <v>18.5</v>
      </c>
      <c r="F243" s="25">
        <v>18.6</v>
      </c>
      <c r="G243" s="25">
        <v>19.6</v>
      </c>
      <c r="H243" s="54">
        <f>(G243/F243*100)-100</f>
        <v>5.376344086021504</v>
      </c>
      <c r="I243" s="64"/>
    </row>
    <row r="244" spans="1:9" ht="20.25" customHeight="1">
      <c r="A244" s="264" t="s">
        <v>89</v>
      </c>
      <c r="B244" s="264"/>
      <c r="C244" s="264"/>
      <c r="D244" s="264"/>
      <c r="E244" s="264"/>
      <c r="F244" s="264"/>
      <c r="G244" s="264"/>
      <c r="H244" s="264"/>
      <c r="I244" s="264"/>
    </row>
    <row r="245" spans="1:9" ht="24.75" customHeight="1">
      <c r="A245" s="25"/>
      <c r="B245" s="22" t="s">
        <v>90</v>
      </c>
      <c r="C245" s="25" t="s">
        <v>930</v>
      </c>
      <c r="D245" s="25" t="s">
        <v>91</v>
      </c>
      <c r="E245" s="25">
        <v>22</v>
      </c>
      <c r="F245" s="25">
        <v>22.5</v>
      </c>
      <c r="G245" s="25">
        <v>17.5</v>
      </c>
      <c r="H245" s="54">
        <f>(G245/F245*100)-100</f>
        <v>-22.222222222222214</v>
      </c>
      <c r="I245" s="64"/>
    </row>
    <row r="246" spans="1:9" ht="37.5" customHeight="1">
      <c r="A246" s="264" t="s">
        <v>92</v>
      </c>
      <c r="B246" s="264"/>
      <c r="C246" s="264"/>
      <c r="D246" s="264"/>
      <c r="E246" s="264"/>
      <c r="F246" s="264"/>
      <c r="G246" s="264"/>
      <c r="H246" s="264"/>
      <c r="I246" s="264"/>
    </row>
    <row r="247" spans="1:9" ht="38.25" customHeight="1">
      <c r="A247" s="25"/>
      <c r="B247" s="22" t="s">
        <v>93</v>
      </c>
      <c r="C247" s="25" t="s">
        <v>930</v>
      </c>
      <c r="D247" s="25" t="s">
        <v>1123</v>
      </c>
      <c r="E247" s="25">
        <v>100</v>
      </c>
      <c r="F247" s="25">
        <v>100</v>
      </c>
      <c r="G247" s="25">
        <v>100</v>
      </c>
      <c r="H247" s="54">
        <f>(G247/F247*100)-100</f>
        <v>0</v>
      </c>
      <c r="I247" s="64"/>
    </row>
    <row r="248" spans="1:9" ht="21" customHeight="1">
      <c r="A248" s="263" t="s">
        <v>529</v>
      </c>
      <c r="B248" s="263"/>
      <c r="C248" s="263"/>
      <c r="D248" s="263"/>
      <c r="E248" s="263"/>
      <c r="F248" s="263"/>
      <c r="G248" s="263"/>
      <c r="H248" s="263"/>
      <c r="I248" s="263"/>
    </row>
    <row r="249" spans="1:9" s="53" customFormat="1" ht="23.25" customHeight="1">
      <c r="A249" s="25"/>
      <c r="B249" s="22" t="s">
        <v>94</v>
      </c>
      <c r="C249" s="25" t="s">
        <v>930</v>
      </c>
      <c r="D249" s="25" t="s">
        <v>91</v>
      </c>
      <c r="E249" s="25">
        <v>380</v>
      </c>
      <c r="F249" s="25">
        <v>393</v>
      </c>
      <c r="G249" s="25">
        <v>559.4</v>
      </c>
      <c r="H249" s="54">
        <f>(G249/F249*100)-100</f>
        <v>42.34096692111959</v>
      </c>
      <c r="I249" s="64" t="s">
        <v>808</v>
      </c>
    </row>
    <row r="250" spans="1:9" ht="21" customHeight="1">
      <c r="A250" s="264" t="s">
        <v>95</v>
      </c>
      <c r="B250" s="264"/>
      <c r="C250" s="264"/>
      <c r="D250" s="264"/>
      <c r="E250" s="264"/>
      <c r="F250" s="264"/>
      <c r="G250" s="264"/>
      <c r="H250" s="264"/>
      <c r="I250" s="264"/>
    </row>
    <row r="251" spans="1:9" s="53" customFormat="1" ht="60.75" customHeight="1">
      <c r="A251" s="25"/>
      <c r="B251" s="22" t="s">
        <v>96</v>
      </c>
      <c r="C251" s="25" t="s">
        <v>930</v>
      </c>
      <c r="D251" s="25" t="s">
        <v>1123</v>
      </c>
      <c r="E251" s="25">
        <v>316.4</v>
      </c>
      <c r="F251" s="25">
        <v>319.2</v>
      </c>
      <c r="G251" s="25">
        <v>459.8</v>
      </c>
      <c r="H251" s="54">
        <f>(G251/F251*100)-100</f>
        <v>44.04761904761904</v>
      </c>
      <c r="I251" s="64" t="s">
        <v>808</v>
      </c>
    </row>
    <row r="252" spans="1:9" ht="27.75" customHeight="1">
      <c r="A252" s="264" t="s">
        <v>97</v>
      </c>
      <c r="B252" s="264"/>
      <c r="C252" s="264"/>
      <c r="D252" s="264"/>
      <c r="E252" s="264"/>
      <c r="F252" s="264"/>
      <c r="G252" s="264"/>
      <c r="H252" s="264"/>
      <c r="I252" s="264"/>
    </row>
    <row r="253" spans="1:9" ht="40.5" customHeight="1">
      <c r="A253" s="25"/>
      <c r="B253" s="22" t="s">
        <v>55</v>
      </c>
      <c r="C253" s="25" t="s">
        <v>930</v>
      </c>
      <c r="D253" s="25" t="s">
        <v>1123</v>
      </c>
      <c r="E253" s="25">
        <v>100</v>
      </c>
      <c r="F253" s="25">
        <v>100</v>
      </c>
      <c r="G253" s="25">
        <v>100</v>
      </c>
      <c r="H253" s="54">
        <f>(G253/F253*100)-100</f>
        <v>0</v>
      </c>
      <c r="I253" s="64"/>
    </row>
    <row r="254" spans="1:9" ht="37.5" customHeight="1">
      <c r="A254" s="264" t="s">
        <v>891</v>
      </c>
      <c r="B254" s="264"/>
      <c r="C254" s="264"/>
      <c r="D254" s="264"/>
      <c r="E254" s="264"/>
      <c r="F254" s="264"/>
      <c r="G254" s="264"/>
      <c r="H254" s="264"/>
      <c r="I254" s="264"/>
    </row>
    <row r="255" spans="1:9" ht="36" customHeight="1">
      <c r="A255" s="25"/>
      <c r="B255" s="22" t="s">
        <v>892</v>
      </c>
      <c r="C255" s="25" t="s">
        <v>930</v>
      </c>
      <c r="D255" s="25" t="s">
        <v>699</v>
      </c>
      <c r="E255" s="25">
        <v>10</v>
      </c>
      <c r="F255" s="25">
        <v>10</v>
      </c>
      <c r="G255" s="25">
        <v>10</v>
      </c>
      <c r="H255" s="54">
        <f>(G255/F255*100)-100</f>
        <v>0</v>
      </c>
      <c r="I255" s="64"/>
    </row>
    <row r="256" spans="1:9" ht="22.5" customHeight="1">
      <c r="A256" s="264" t="s">
        <v>252</v>
      </c>
      <c r="B256" s="264"/>
      <c r="C256" s="264"/>
      <c r="D256" s="264"/>
      <c r="E256" s="264"/>
      <c r="F256" s="264"/>
      <c r="G256" s="264"/>
      <c r="H256" s="264"/>
      <c r="I256" s="264"/>
    </row>
    <row r="257" spans="1:9" ht="31.5" customHeight="1">
      <c r="A257" s="25"/>
      <c r="B257" s="22" t="s">
        <v>60</v>
      </c>
      <c r="C257" s="25" t="s">
        <v>930</v>
      </c>
      <c r="D257" s="25" t="s">
        <v>699</v>
      </c>
      <c r="E257" s="25" t="s">
        <v>1124</v>
      </c>
      <c r="F257" s="25" t="s">
        <v>1124</v>
      </c>
      <c r="G257" s="25" t="s">
        <v>1124</v>
      </c>
      <c r="H257" s="25" t="s">
        <v>1124</v>
      </c>
      <c r="I257" s="64" t="s">
        <v>589</v>
      </c>
    </row>
    <row r="258" spans="1:9" ht="16.5" customHeight="1">
      <c r="A258" s="264" t="s">
        <v>69</v>
      </c>
      <c r="B258" s="264"/>
      <c r="C258" s="264"/>
      <c r="D258" s="264"/>
      <c r="E258" s="264"/>
      <c r="F258" s="264"/>
      <c r="G258" s="264"/>
      <c r="H258" s="264"/>
      <c r="I258" s="264"/>
    </row>
    <row r="259" spans="1:9" ht="37.5" customHeight="1">
      <c r="A259" s="25"/>
      <c r="B259" s="22" t="s">
        <v>60</v>
      </c>
      <c r="C259" s="25" t="s">
        <v>930</v>
      </c>
      <c r="D259" s="25" t="s">
        <v>699</v>
      </c>
      <c r="E259" s="29" t="s">
        <v>1124</v>
      </c>
      <c r="F259" s="25">
        <v>1</v>
      </c>
      <c r="G259" s="25">
        <v>1</v>
      </c>
      <c r="H259" s="54">
        <f>(G259/F259*100)-100</f>
        <v>0</v>
      </c>
      <c r="I259" s="64" t="s">
        <v>590</v>
      </c>
    </row>
    <row r="260" spans="1:9" ht="18" customHeight="1">
      <c r="A260" s="263" t="s">
        <v>530</v>
      </c>
      <c r="B260" s="263"/>
      <c r="C260" s="263"/>
      <c r="D260" s="263"/>
      <c r="E260" s="263"/>
      <c r="F260" s="263"/>
      <c r="G260" s="263"/>
      <c r="H260" s="263"/>
      <c r="I260" s="263"/>
    </row>
    <row r="261" spans="1:9" ht="32.25" customHeight="1">
      <c r="A261" s="25"/>
      <c r="B261" s="22" t="s">
        <v>893</v>
      </c>
      <c r="C261" s="25" t="s">
        <v>930</v>
      </c>
      <c r="D261" s="25" t="s">
        <v>85</v>
      </c>
      <c r="E261" s="25">
        <v>52.1</v>
      </c>
      <c r="F261" s="25">
        <v>54.05</v>
      </c>
      <c r="G261" s="25">
        <v>7.2</v>
      </c>
      <c r="H261" s="54">
        <f>(G261/F261*100)-100</f>
        <v>-86.67900092506937</v>
      </c>
      <c r="I261" s="64" t="s">
        <v>591</v>
      </c>
    </row>
    <row r="262" spans="1:9" ht="37.5" customHeight="1">
      <c r="A262" s="264" t="s">
        <v>1030</v>
      </c>
      <c r="B262" s="264"/>
      <c r="C262" s="264"/>
      <c r="D262" s="264"/>
      <c r="E262" s="264"/>
      <c r="F262" s="264"/>
      <c r="G262" s="264"/>
      <c r="H262" s="264"/>
      <c r="I262" s="264"/>
    </row>
    <row r="263" spans="1:9" ht="42.75" customHeight="1">
      <c r="A263" s="25"/>
      <c r="B263" s="22" t="s">
        <v>1031</v>
      </c>
      <c r="C263" s="25" t="s">
        <v>930</v>
      </c>
      <c r="D263" s="25" t="s">
        <v>1123</v>
      </c>
      <c r="E263" s="25">
        <v>108</v>
      </c>
      <c r="F263" s="25">
        <v>112</v>
      </c>
      <c r="G263" s="25">
        <v>11.8</v>
      </c>
      <c r="H263" s="54">
        <f aca="true" t="shared" si="5" ref="H263:H312">(G263/F263*100)-100</f>
        <v>-89.46428571428571</v>
      </c>
      <c r="I263" s="64" t="s">
        <v>591</v>
      </c>
    </row>
    <row r="264" spans="1:9" ht="36.75" customHeight="1">
      <c r="A264" s="25"/>
      <c r="B264" s="22" t="s">
        <v>55</v>
      </c>
      <c r="C264" s="25" t="s">
        <v>930</v>
      </c>
      <c r="D264" s="25" t="s">
        <v>1123</v>
      </c>
      <c r="E264" s="25">
        <v>100</v>
      </c>
      <c r="F264" s="25">
        <v>100</v>
      </c>
      <c r="G264" s="25">
        <v>100</v>
      </c>
      <c r="H264" s="54">
        <f t="shared" si="5"/>
        <v>0</v>
      </c>
      <c r="I264" s="64"/>
    </row>
    <row r="265" spans="1:9" ht="27.75" customHeight="1">
      <c r="A265" s="263" t="s">
        <v>531</v>
      </c>
      <c r="B265" s="263"/>
      <c r="C265" s="263"/>
      <c r="D265" s="263"/>
      <c r="E265" s="263"/>
      <c r="F265" s="263"/>
      <c r="G265" s="263"/>
      <c r="H265" s="263"/>
      <c r="I265" s="263"/>
    </row>
    <row r="266" spans="1:9" ht="27.75" customHeight="1">
      <c r="A266" s="25"/>
      <c r="B266" s="22" t="s">
        <v>1032</v>
      </c>
      <c r="C266" s="25" t="s">
        <v>930</v>
      </c>
      <c r="D266" s="25" t="s">
        <v>91</v>
      </c>
      <c r="E266" s="25">
        <v>11</v>
      </c>
      <c r="F266" s="25">
        <v>11.5</v>
      </c>
      <c r="G266" s="25">
        <v>8.9</v>
      </c>
      <c r="H266" s="54">
        <f t="shared" si="5"/>
        <v>-22.608695652173907</v>
      </c>
      <c r="I266" s="64"/>
    </row>
    <row r="267" spans="1:9" ht="27.75" customHeight="1">
      <c r="A267" s="264" t="s">
        <v>1033</v>
      </c>
      <c r="B267" s="264"/>
      <c r="C267" s="264"/>
      <c r="D267" s="264"/>
      <c r="E267" s="264"/>
      <c r="F267" s="264"/>
      <c r="G267" s="264"/>
      <c r="H267" s="264"/>
      <c r="I267" s="264"/>
    </row>
    <row r="268" spans="1:9" ht="27.75" customHeight="1">
      <c r="A268" s="25"/>
      <c r="B268" s="22" t="s">
        <v>1034</v>
      </c>
      <c r="C268" s="25" t="s">
        <v>930</v>
      </c>
      <c r="D268" s="25" t="s">
        <v>1123</v>
      </c>
      <c r="E268" s="25">
        <v>9.1</v>
      </c>
      <c r="F268" s="25">
        <v>9.1</v>
      </c>
      <c r="G268" s="25">
        <v>6.9</v>
      </c>
      <c r="H268" s="54">
        <f t="shared" si="5"/>
        <v>-24.17582417582416</v>
      </c>
      <c r="I268" s="64"/>
    </row>
    <row r="269" spans="1:9" ht="44.25" customHeight="1">
      <c r="A269" s="25"/>
      <c r="B269" s="22" t="s">
        <v>55</v>
      </c>
      <c r="C269" s="25" t="s">
        <v>930</v>
      </c>
      <c r="D269" s="25" t="s">
        <v>1123</v>
      </c>
      <c r="E269" s="25">
        <v>100</v>
      </c>
      <c r="F269" s="25">
        <v>100</v>
      </c>
      <c r="G269" s="25">
        <v>100</v>
      </c>
      <c r="H269" s="54">
        <f t="shared" si="5"/>
        <v>0</v>
      </c>
      <c r="I269" s="64"/>
    </row>
    <row r="270" spans="1:9" ht="22.5" customHeight="1">
      <c r="A270" s="263" t="s">
        <v>532</v>
      </c>
      <c r="B270" s="263"/>
      <c r="C270" s="263"/>
      <c r="D270" s="263"/>
      <c r="E270" s="263"/>
      <c r="F270" s="263"/>
      <c r="G270" s="263"/>
      <c r="H270" s="263"/>
      <c r="I270" s="263"/>
    </row>
    <row r="271" spans="1:9" ht="57.75" customHeight="1">
      <c r="A271" s="25"/>
      <c r="B271" s="22" t="s">
        <v>170</v>
      </c>
      <c r="C271" s="25" t="s">
        <v>930</v>
      </c>
      <c r="D271" s="25" t="s">
        <v>1123</v>
      </c>
      <c r="E271" s="25">
        <v>86</v>
      </c>
      <c r="F271" s="25">
        <v>86</v>
      </c>
      <c r="G271" s="25">
        <v>86</v>
      </c>
      <c r="H271" s="54">
        <f t="shared" si="5"/>
        <v>0</v>
      </c>
      <c r="I271" s="64"/>
    </row>
    <row r="272" spans="1:9" ht="67.5" customHeight="1">
      <c r="A272" s="25"/>
      <c r="B272" s="22" t="s">
        <v>171</v>
      </c>
      <c r="C272" s="25" t="s">
        <v>930</v>
      </c>
      <c r="D272" s="25" t="s">
        <v>1123</v>
      </c>
      <c r="E272" s="25">
        <v>95</v>
      </c>
      <c r="F272" s="25">
        <v>95</v>
      </c>
      <c r="G272" s="25">
        <v>88</v>
      </c>
      <c r="H272" s="54">
        <f t="shared" si="5"/>
        <v>-7.368421052631575</v>
      </c>
      <c r="I272" s="64" t="s">
        <v>890</v>
      </c>
    </row>
    <row r="273" spans="1:9" ht="30" customHeight="1">
      <c r="A273" s="264" t="s">
        <v>172</v>
      </c>
      <c r="B273" s="264"/>
      <c r="C273" s="264"/>
      <c r="D273" s="264"/>
      <c r="E273" s="264"/>
      <c r="F273" s="264"/>
      <c r="G273" s="264"/>
      <c r="H273" s="264"/>
      <c r="I273" s="264"/>
    </row>
    <row r="274" spans="1:9" ht="46.5" customHeight="1">
      <c r="A274" s="25"/>
      <c r="B274" s="22" t="s">
        <v>173</v>
      </c>
      <c r="C274" s="25" t="s">
        <v>930</v>
      </c>
      <c r="D274" s="25" t="s">
        <v>1123</v>
      </c>
      <c r="E274" s="25">
        <v>100</v>
      </c>
      <c r="F274" s="25">
        <v>100</v>
      </c>
      <c r="G274" s="25">
        <v>100</v>
      </c>
      <c r="H274" s="54">
        <f t="shared" si="5"/>
        <v>0</v>
      </c>
      <c r="I274" s="64"/>
    </row>
    <row r="275" spans="1:9" ht="19.5" customHeight="1">
      <c r="A275" s="264" t="s">
        <v>174</v>
      </c>
      <c r="B275" s="264"/>
      <c r="C275" s="264"/>
      <c r="D275" s="264"/>
      <c r="E275" s="264"/>
      <c r="F275" s="264"/>
      <c r="G275" s="264"/>
      <c r="H275" s="264"/>
      <c r="I275" s="264"/>
    </row>
    <row r="276" spans="1:9" ht="64.5" customHeight="1">
      <c r="A276" s="25"/>
      <c r="B276" s="22" t="s">
        <v>175</v>
      </c>
      <c r="C276" s="25" t="s">
        <v>930</v>
      </c>
      <c r="D276" s="25" t="s">
        <v>699</v>
      </c>
      <c r="E276" s="25">
        <v>29</v>
      </c>
      <c r="F276" s="25">
        <v>29</v>
      </c>
      <c r="G276" s="25">
        <v>29</v>
      </c>
      <c r="H276" s="54">
        <f t="shared" si="5"/>
        <v>0</v>
      </c>
      <c r="I276" s="64"/>
    </row>
    <row r="277" spans="1:9" ht="33" customHeight="1">
      <c r="A277" s="264" t="s">
        <v>601</v>
      </c>
      <c r="B277" s="264"/>
      <c r="C277" s="264"/>
      <c r="D277" s="264"/>
      <c r="E277" s="264"/>
      <c r="F277" s="264"/>
      <c r="G277" s="264"/>
      <c r="H277" s="264"/>
      <c r="I277" s="264"/>
    </row>
    <row r="278" spans="1:9" ht="98.25" customHeight="1">
      <c r="A278" s="25"/>
      <c r="B278" s="22" t="s">
        <v>942</v>
      </c>
      <c r="C278" s="25" t="s">
        <v>930</v>
      </c>
      <c r="D278" s="25" t="s">
        <v>1123</v>
      </c>
      <c r="E278" s="25">
        <v>100</v>
      </c>
      <c r="F278" s="25">
        <v>100</v>
      </c>
      <c r="G278" s="25">
        <v>100</v>
      </c>
      <c r="H278" s="54">
        <f t="shared" si="5"/>
        <v>0</v>
      </c>
      <c r="I278" s="64"/>
    </row>
    <row r="279" spans="1:9" ht="20.25" customHeight="1">
      <c r="A279" s="264" t="s">
        <v>943</v>
      </c>
      <c r="B279" s="264"/>
      <c r="C279" s="264"/>
      <c r="D279" s="264"/>
      <c r="E279" s="264"/>
      <c r="F279" s="264"/>
      <c r="G279" s="264"/>
      <c r="H279" s="264"/>
      <c r="I279" s="264"/>
    </row>
    <row r="280" spans="1:9" ht="87" customHeight="1">
      <c r="A280" s="25"/>
      <c r="B280" s="22" t="s">
        <v>98</v>
      </c>
      <c r="C280" s="25" t="s">
        <v>930</v>
      </c>
      <c r="D280" s="25" t="s">
        <v>1123</v>
      </c>
      <c r="E280" s="25">
        <v>100</v>
      </c>
      <c r="F280" s="25">
        <v>100</v>
      </c>
      <c r="G280" s="25">
        <v>100</v>
      </c>
      <c r="H280" s="54">
        <f t="shared" si="5"/>
        <v>0</v>
      </c>
      <c r="I280" s="64"/>
    </row>
    <row r="281" spans="1:9" s="53" customFormat="1" ht="16.5" customHeight="1">
      <c r="A281" s="155" t="s">
        <v>436</v>
      </c>
      <c r="B281" s="253" t="s">
        <v>294</v>
      </c>
      <c r="C281" s="254"/>
      <c r="D281" s="254"/>
      <c r="E281" s="254"/>
      <c r="F281" s="254"/>
      <c r="G281" s="254"/>
      <c r="H281" s="254"/>
      <c r="I281" s="255"/>
    </row>
    <row r="282" spans="1:9" ht="31.5">
      <c r="A282" s="28"/>
      <c r="B282" s="48" t="s">
        <v>99</v>
      </c>
      <c r="C282" s="25" t="s">
        <v>702</v>
      </c>
      <c r="D282" s="45" t="s">
        <v>100</v>
      </c>
      <c r="E282" s="25">
        <v>13.8</v>
      </c>
      <c r="F282" s="25">
        <v>13.5</v>
      </c>
      <c r="G282" s="25">
        <v>13.5</v>
      </c>
      <c r="H282" s="54">
        <f t="shared" si="5"/>
        <v>0</v>
      </c>
      <c r="I282" s="64"/>
    </row>
    <row r="283" spans="1:9" ht="15.75">
      <c r="A283" s="28"/>
      <c r="B283" s="48" t="s">
        <v>101</v>
      </c>
      <c r="C283" s="25" t="s">
        <v>930</v>
      </c>
      <c r="D283" s="45" t="s">
        <v>102</v>
      </c>
      <c r="E283" s="25">
        <v>70.4</v>
      </c>
      <c r="F283" s="25">
        <v>71.5</v>
      </c>
      <c r="G283" s="25">
        <v>70.4</v>
      </c>
      <c r="H283" s="54">
        <f t="shared" si="5"/>
        <v>-1.538461538461533</v>
      </c>
      <c r="I283" s="64"/>
    </row>
    <row r="284" spans="1:9" ht="78.75">
      <c r="A284" s="28"/>
      <c r="B284" s="48" t="s">
        <v>103</v>
      </c>
      <c r="C284" s="25" t="s">
        <v>930</v>
      </c>
      <c r="D284" s="45" t="s">
        <v>1123</v>
      </c>
      <c r="E284" s="25">
        <v>156.9</v>
      </c>
      <c r="F284" s="25">
        <v>137</v>
      </c>
      <c r="G284" s="25">
        <v>163.7</v>
      </c>
      <c r="H284" s="54">
        <f t="shared" si="5"/>
        <v>19.4890510948905</v>
      </c>
      <c r="I284" s="64"/>
    </row>
    <row r="285" spans="1:9" ht="78.75">
      <c r="A285" s="28"/>
      <c r="B285" s="48" t="s">
        <v>104</v>
      </c>
      <c r="C285" s="25" t="s">
        <v>930</v>
      </c>
      <c r="D285" s="179" t="s">
        <v>1123</v>
      </c>
      <c r="E285" s="25">
        <v>82.9</v>
      </c>
      <c r="F285" s="25">
        <v>79.3</v>
      </c>
      <c r="G285" s="25">
        <v>84.4</v>
      </c>
      <c r="H285" s="54">
        <f t="shared" si="5"/>
        <v>6.431273644388398</v>
      </c>
      <c r="I285" s="64"/>
    </row>
    <row r="286" spans="1:9" ht="63">
      <c r="A286" s="28"/>
      <c r="B286" s="48" t="s">
        <v>105</v>
      </c>
      <c r="C286" s="25" t="s">
        <v>930</v>
      </c>
      <c r="D286" s="179" t="s">
        <v>1123</v>
      </c>
      <c r="E286" s="41">
        <v>51.9</v>
      </c>
      <c r="F286" s="41">
        <v>52.4</v>
      </c>
      <c r="G286" s="41">
        <v>52.8</v>
      </c>
      <c r="H286" s="54">
        <f t="shared" si="5"/>
        <v>0.7633587786259426</v>
      </c>
      <c r="I286" s="180"/>
    </row>
    <row r="287" spans="1:9" ht="31.5">
      <c r="A287" s="28"/>
      <c r="B287" s="48" t="s">
        <v>106</v>
      </c>
      <c r="C287" s="25" t="s">
        <v>930</v>
      </c>
      <c r="D287" s="179" t="s">
        <v>107</v>
      </c>
      <c r="E287" s="55" t="s">
        <v>566</v>
      </c>
      <c r="F287" s="55" t="s">
        <v>566</v>
      </c>
      <c r="G287" s="55" t="s">
        <v>566</v>
      </c>
      <c r="H287" s="54">
        <f t="shared" si="5"/>
        <v>0</v>
      </c>
      <c r="I287" s="64"/>
    </row>
    <row r="288" spans="1:9" ht="15.75">
      <c r="A288" s="263" t="s">
        <v>1100</v>
      </c>
      <c r="B288" s="263"/>
      <c r="C288" s="263"/>
      <c r="D288" s="263"/>
      <c r="E288" s="287"/>
      <c r="F288" s="287"/>
      <c r="G288" s="287"/>
      <c r="H288" s="287"/>
      <c r="I288" s="279"/>
    </row>
    <row r="289" spans="1:9" ht="34.5" customHeight="1">
      <c r="A289" s="25"/>
      <c r="B289" s="48" t="s">
        <v>99</v>
      </c>
      <c r="C289" s="25" t="s">
        <v>702</v>
      </c>
      <c r="D289" s="179" t="s">
        <v>100</v>
      </c>
      <c r="E289" s="25">
        <v>13.8</v>
      </c>
      <c r="F289" s="25">
        <v>13.5</v>
      </c>
      <c r="G289" s="25">
        <v>13.5</v>
      </c>
      <c r="H289" s="54">
        <f t="shared" si="5"/>
        <v>0</v>
      </c>
      <c r="I289" s="181"/>
    </row>
    <row r="290" spans="1:9" ht="75.75" customHeight="1">
      <c r="A290" s="25"/>
      <c r="B290" s="22" t="s">
        <v>1101</v>
      </c>
      <c r="C290" s="25" t="s">
        <v>702</v>
      </c>
      <c r="D290" s="179" t="s">
        <v>1102</v>
      </c>
      <c r="E290" s="25">
        <v>0</v>
      </c>
      <c r="F290" s="25">
        <v>0</v>
      </c>
      <c r="G290" s="25">
        <v>0</v>
      </c>
      <c r="H290" s="54"/>
      <c r="I290" s="181"/>
    </row>
    <row r="291" spans="1:9" ht="65.25" customHeight="1">
      <c r="A291" s="25"/>
      <c r="B291" s="22" t="s">
        <v>1103</v>
      </c>
      <c r="C291" s="25" t="s">
        <v>702</v>
      </c>
      <c r="D291" s="179" t="s">
        <v>496</v>
      </c>
      <c r="E291" s="25">
        <v>6.8</v>
      </c>
      <c r="F291" s="25">
        <v>6.7</v>
      </c>
      <c r="G291" s="25">
        <v>3.5</v>
      </c>
      <c r="H291" s="54">
        <f t="shared" si="5"/>
        <v>-47.76119402985075</v>
      </c>
      <c r="I291" s="181"/>
    </row>
    <row r="292" spans="1:9" ht="65.25" customHeight="1">
      <c r="A292" s="25"/>
      <c r="B292" s="22" t="s">
        <v>497</v>
      </c>
      <c r="C292" s="25" t="s">
        <v>702</v>
      </c>
      <c r="D292" s="179" t="s">
        <v>498</v>
      </c>
      <c r="E292" s="25">
        <v>7.3</v>
      </c>
      <c r="F292" s="25">
        <v>5.9</v>
      </c>
      <c r="G292" s="25">
        <v>2.4</v>
      </c>
      <c r="H292" s="54">
        <f t="shared" si="5"/>
        <v>-59.32203389830509</v>
      </c>
      <c r="I292" s="181"/>
    </row>
    <row r="293" spans="1:9" ht="47.25" customHeight="1">
      <c r="A293" s="25"/>
      <c r="B293" s="22" t="s">
        <v>499</v>
      </c>
      <c r="C293" s="25" t="s">
        <v>702</v>
      </c>
      <c r="D293" s="179" t="s">
        <v>500</v>
      </c>
      <c r="E293" s="25">
        <v>740.6</v>
      </c>
      <c r="F293" s="25">
        <v>880.2</v>
      </c>
      <c r="G293" s="25">
        <v>578</v>
      </c>
      <c r="H293" s="54">
        <f t="shared" si="5"/>
        <v>-34.33310611224722</v>
      </c>
      <c r="I293" s="181"/>
    </row>
    <row r="294" spans="1:9" ht="41.25" customHeight="1">
      <c r="A294" s="25"/>
      <c r="B294" s="22" t="s">
        <v>501</v>
      </c>
      <c r="C294" s="25" t="s">
        <v>702</v>
      </c>
      <c r="D294" s="179" t="s">
        <v>500</v>
      </c>
      <c r="E294" s="25">
        <v>24.1</v>
      </c>
      <c r="F294" s="25">
        <v>13.7</v>
      </c>
      <c r="G294" s="25">
        <v>7.4</v>
      </c>
      <c r="H294" s="54">
        <f t="shared" si="5"/>
        <v>-45.98540145985402</v>
      </c>
      <c r="I294" s="181"/>
    </row>
    <row r="295" spans="1:9" ht="31.5">
      <c r="A295" s="25"/>
      <c r="B295" s="22" t="s">
        <v>502</v>
      </c>
      <c r="C295" s="25" t="s">
        <v>702</v>
      </c>
      <c r="D295" s="182" t="s">
        <v>1123</v>
      </c>
      <c r="E295" s="25">
        <v>29.4</v>
      </c>
      <c r="F295" s="25">
        <v>31</v>
      </c>
      <c r="G295" s="25">
        <v>8.4</v>
      </c>
      <c r="H295" s="54">
        <f t="shared" si="5"/>
        <v>-72.90322580645162</v>
      </c>
      <c r="I295" s="181"/>
    </row>
    <row r="296" spans="1:9" ht="31.5">
      <c r="A296" s="25"/>
      <c r="B296" s="22" t="s">
        <v>503</v>
      </c>
      <c r="C296" s="25" t="s">
        <v>702</v>
      </c>
      <c r="D296" s="182" t="s">
        <v>1123</v>
      </c>
      <c r="E296" s="25">
        <v>21</v>
      </c>
      <c r="F296" s="25">
        <v>21</v>
      </c>
      <c r="G296" s="25">
        <v>19</v>
      </c>
      <c r="H296" s="54">
        <f t="shared" si="5"/>
        <v>-9.523809523809518</v>
      </c>
      <c r="I296" s="181"/>
    </row>
    <row r="297" spans="1:9" ht="47.25" customHeight="1">
      <c r="A297" s="25"/>
      <c r="B297" s="22" t="s">
        <v>504</v>
      </c>
      <c r="C297" s="25" t="s">
        <v>702</v>
      </c>
      <c r="D297" s="179" t="s">
        <v>500</v>
      </c>
      <c r="E297" s="25">
        <v>23.2</v>
      </c>
      <c r="F297" s="25">
        <v>37.7</v>
      </c>
      <c r="G297" s="25">
        <v>11.6</v>
      </c>
      <c r="H297" s="54">
        <f t="shared" si="5"/>
        <v>-69.23076923076923</v>
      </c>
      <c r="I297" s="181"/>
    </row>
    <row r="298" spans="1:9" ht="31.5">
      <c r="A298" s="25"/>
      <c r="B298" s="22" t="s">
        <v>1126</v>
      </c>
      <c r="C298" s="25" t="s">
        <v>930</v>
      </c>
      <c r="D298" s="182" t="s">
        <v>1123</v>
      </c>
      <c r="E298" s="25">
        <v>80.75</v>
      </c>
      <c r="F298" s="25">
        <v>86.4</v>
      </c>
      <c r="G298" s="25">
        <v>75.7</v>
      </c>
      <c r="H298" s="54">
        <f t="shared" si="5"/>
        <v>-12.384259259259267</v>
      </c>
      <c r="I298" s="181"/>
    </row>
    <row r="299" spans="1:9" ht="36.75" customHeight="1">
      <c r="A299" s="264" t="s">
        <v>1127</v>
      </c>
      <c r="B299" s="264"/>
      <c r="C299" s="264"/>
      <c r="D299" s="264"/>
      <c r="E299" s="292"/>
      <c r="F299" s="292"/>
      <c r="G299" s="292"/>
      <c r="H299" s="292"/>
      <c r="I299" s="264"/>
    </row>
    <row r="300" spans="1:9" ht="15.75">
      <c r="A300" s="25"/>
      <c r="B300" s="48" t="s">
        <v>101</v>
      </c>
      <c r="C300" s="25" t="s">
        <v>930</v>
      </c>
      <c r="D300" s="179" t="s">
        <v>102</v>
      </c>
      <c r="E300" s="25">
        <v>70.4</v>
      </c>
      <c r="F300" s="25">
        <v>71.5</v>
      </c>
      <c r="G300" s="25">
        <v>70.4</v>
      </c>
      <c r="H300" s="54">
        <f t="shared" si="5"/>
        <v>-1.538461538461533</v>
      </c>
      <c r="I300" s="181"/>
    </row>
    <row r="301" spans="1:9" ht="36" customHeight="1">
      <c r="A301" s="264" t="s">
        <v>1162</v>
      </c>
      <c r="B301" s="264"/>
      <c r="C301" s="264"/>
      <c r="D301" s="264"/>
      <c r="E301" s="292"/>
      <c r="F301" s="292"/>
      <c r="G301" s="292"/>
      <c r="H301" s="292"/>
      <c r="I301" s="264"/>
    </row>
    <row r="302" spans="1:9" ht="31.5">
      <c r="A302" s="25"/>
      <c r="B302" s="48" t="s">
        <v>1163</v>
      </c>
      <c r="C302" s="25" t="s">
        <v>930</v>
      </c>
      <c r="D302" s="179" t="s">
        <v>699</v>
      </c>
      <c r="E302" s="25" t="s">
        <v>1124</v>
      </c>
      <c r="F302" s="25">
        <v>1</v>
      </c>
      <c r="G302" s="25">
        <v>1</v>
      </c>
      <c r="H302" s="54">
        <v>0</v>
      </c>
      <c r="I302" s="181"/>
    </row>
    <row r="303" spans="1:9" ht="15.75" customHeight="1">
      <c r="A303" s="263" t="s">
        <v>1128</v>
      </c>
      <c r="B303" s="263"/>
      <c r="C303" s="263"/>
      <c r="D303" s="263"/>
      <c r="E303" s="287"/>
      <c r="F303" s="287"/>
      <c r="G303" s="287"/>
      <c r="H303" s="287"/>
      <c r="I303" s="263"/>
    </row>
    <row r="304" spans="1:9" ht="47.25">
      <c r="A304" s="183"/>
      <c r="B304" s="48" t="s">
        <v>1129</v>
      </c>
      <c r="C304" s="25" t="s">
        <v>930</v>
      </c>
      <c r="D304" s="182" t="s">
        <v>1123</v>
      </c>
      <c r="E304" s="25">
        <v>96</v>
      </c>
      <c r="F304" s="25">
        <v>100</v>
      </c>
      <c r="G304" s="25">
        <v>94.3</v>
      </c>
      <c r="H304" s="54">
        <f t="shared" si="5"/>
        <v>-5.700000000000003</v>
      </c>
      <c r="I304" s="181"/>
    </row>
    <row r="305" spans="1:9" ht="15.75">
      <c r="A305" s="264" t="s">
        <v>1130</v>
      </c>
      <c r="B305" s="264"/>
      <c r="C305" s="264"/>
      <c r="D305" s="264"/>
      <c r="E305" s="292"/>
      <c r="F305" s="292"/>
      <c r="G305" s="292"/>
      <c r="H305" s="292"/>
      <c r="I305" s="264"/>
    </row>
    <row r="306" spans="1:9" ht="53.25" customHeight="1">
      <c r="A306" s="25"/>
      <c r="B306" s="22" t="s">
        <v>1131</v>
      </c>
      <c r="C306" s="25" t="s">
        <v>930</v>
      </c>
      <c r="D306" s="179" t="s">
        <v>1132</v>
      </c>
      <c r="E306" s="25">
        <v>26.1</v>
      </c>
      <c r="F306" s="25">
        <v>26</v>
      </c>
      <c r="G306" s="25">
        <v>27.2</v>
      </c>
      <c r="H306" s="54">
        <f t="shared" si="5"/>
        <v>4.615384615384627</v>
      </c>
      <c r="I306" s="181"/>
    </row>
    <row r="307" spans="1:9" ht="24.75" customHeight="1">
      <c r="A307" s="263" t="s">
        <v>1133</v>
      </c>
      <c r="B307" s="263"/>
      <c r="C307" s="263"/>
      <c r="D307" s="263"/>
      <c r="E307" s="287"/>
      <c r="F307" s="287"/>
      <c r="G307" s="287"/>
      <c r="H307" s="287"/>
      <c r="I307" s="263"/>
    </row>
    <row r="308" spans="1:9" ht="36.75" customHeight="1">
      <c r="A308" s="25"/>
      <c r="B308" s="48" t="s">
        <v>1134</v>
      </c>
      <c r="C308" s="25" t="s">
        <v>930</v>
      </c>
      <c r="D308" s="182" t="s">
        <v>1123</v>
      </c>
      <c r="E308" s="25">
        <v>87.5</v>
      </c>
      <c r="F308" s="25">
        <v>67</v>
      </c>
      <c r="G308" s="25">
        <v>94.86</v>
      </c>
      <c r="H308" s="54">
        <f>(G308/F308*100)-100</f>
        <v>41.58208955223881</v>
      </c>
      <c r="I308" s="181"/>
    </row>
    <row r="309" spans="1:9" ht="15.75">
      <c r="A309" s="264" t="s">
        <v>1135</v>
      </c>
      <c r="B309" s="264"/>
      <c r="C309" s="264"/>
      <c r="D309" s="264"/>
      <c r="E309" s="292"/>
      <c r="F309" s="292"/>
      <c r="G309" s="292"/>
      <c r="H309" s="292"/>
      <c r="I309" s="264"/>
    </row>
    <row r="310" spans="1:9" ht="63">
      <c r="A310" s="184"/>
      <c r="B310" s="44" t="s">
        <v>1136</v>
      </c>
      <c r="C310" s="41" t="s">
        <v>930</v>
      </c>
      <c r="D310" s="185" t="s">
        <v>1123</v>
      </c>
      <c r="E310" s="41">
        <v>61.1</v>
      </c>
      <c r="F310" s="41">
        <v>100</v>
      </c>
      <c r="G310" s="41">
        <v>85</v>
      </c>
      <c r="H310" s="54">
        <f>(G310/F310*100)-100</f>
        <v>-15</v>
      </c>
      <c r="I310" s="186"/>
    </row>
    <row r="311" spans="1:9" ht="15.75">
      <c r="A311" s="264" t="s">
        <v>782</v>
      </c>
      <c r="B311" s="264"/>
      <c r="C311" s="264"/>
      <c r="D311" s="264"/>
      <c r="E311" s="264"/>
      <c r="F311" s="264"/>
      <c r="G311" s="264"/>
      <c r="H311" s="264"/>
      <c r="I311" s="264"/>
    </row>
    <row r="312" spans="1:9" ht="31.5">
      <c r="A312" s="25"/>
      <c r="B312" s="22" t="s">
        <v>783</v>
      </c>
      <c r="C312" s="25"/>
      <c r="D312" s="25" t="s">
        <v>1123</v>
      </c>
      <c r="E312" s="25">
        <v>100</v>
      </c>
      <c r="F312" s="25">
        <v>100</v>
      </c>
      <c r="G312" s="25">
        <v>100</v>
      </c>
      <c r="H312" s="54">
        <f t="shared" si="5"/>
        <v>0</v>
      </c>
      <c r="I312" s="64"/>
    </row>
    <row r="313" spans="1:9" s="58" customFormat="1" ht="24.75" customHeight="1">
      <c r="A313" s="187" t="s">
        <v>437</v>
      </c>
      <c r="B313" s="253" t="s">
        <v>253</v>
      </c>
      <c r="C313" s="254"/>
      <c r="D313" s="254"/>
      <c r="E313" s="254"/>
      <c r="F313" s="254"/>
      <c r="G313" s="254"/>
      <c r="H313" s="254"/>
      <c r="I313" s="255"/>
    </row>
    <row r="314" spans="1:9" ht="105" customHeight="1">
      <c r="A314" s="25"/>
      <c r="B314" s="22" t="s">
        <v>324</v>
      </c>
      <c r="C314" s="25" t="s">
        <v>325</v>
      </c>
      <c r="D314" s="102" t="s">
        <v>1123</v>
      </c>
      <c r="E314" s="103">
        <v>100</v>
      </c>
      <c r="F314" s="103">
        <v>100</v>
      </c>
      <c r="G314" s="103">
        <v>100</v>
      </c>
      <c r="H314" s="103">
        <f>G314/F314*100-100</f>
        <v>0</v>
      </c>
      <c r="I314" s="103"/>
    </row>
    <row r="315" spans="1:9" ht="126" customHeight="1">
      <c r="A315" s="25"/>
      <c r="B315" s="22" t="s">
        <v>679</v>
      </c>
      <c r="C315" s="25" t="s">
        <v>325</v>
      </c>
      <c r="D315" s="103" t="s">
        <v>680</v>
      </c>
      <c r="E315" s="103">
        <v>945.541</v>
      </c>
      <c r="F315" s="103">
        <v>945.47</v>
      </c>
      <c r="G315" s="103">
        <v>532.8</v>
      </c>
      <c r="H315" s="104">
        <f aca="true" t="shared" si="6" ref="H315:H323">G315/F315*100-100</f>
        <v>-43.647074999735594</v>
      </c>
      <c r="I315" s="107" t="s">
        <v>921</v>
      </c>
    </row>
    <row r="316" spans="1:9" ht="74.25" customHeight="1">
      <c r="A316" s="25"/>
      <c r="B316" s="22" t="s">
        <v>131</v>
      </c>
      <c r="C316" s="25" t="s">
        <v>325</v>
      </c>
      <c r="D316" s="102" t="s">
        <v>1123</v>
      </c>
      <c r="E316" s="103">
        <v>60.5</v>
      </c>
      <c r="F316" s="103">
        <v>68.5</v>
      </c>
      <c r="G316" s="106">
        <v>69</v>
      </c>
      <c r="H316" s="104">
        <f t="shared" si="6"/>
        <v>0.7299270072992812</v>
      </c>
      <c r="I316" s="107" t="s">
        <v>922</v>
      </c>
    </row>
    <row r="317" spans="1:9" ht="72" customHeight="1">
      <c r="A317" s="25"/>
      <c r="B317" s="22" t="s">
        <v>132</v>
      </c>
      <c r="C317" s="25" t="s">
        <v>326</v>
      </c>
      <c r="D317" s="102" t="s">
        <v>1123</v>
      </c>
      <c r="E317" s="103">
        <v>0.82</v>
      </c>
      <c r="F317" s="103">
        <v>0.9</v>
      </c>
      <c r="G317" s="106">
        <v>0.8</v>
      </c>
      <c r="H317" s="104">
        <f t="shared" si="6"/>
        <v>-11.1111111111111</v>
      </c>
      <c r="I317" s="103"/>
    </row>
    <row r="318" spans="1:9" ht="65.25" customHeight="1">
      <c r="A318" s="25"/>
      <c r="B318" s="22" t="s">
        <v>133</v>
      </c>
      <c r="C318" s="25" t="s">
        <v>325</v>
      </c>
      <c r="D318" s="102" t="s">
        <v>1123</v>
      </c>
      <c r="E318" s="103">
        <v>79</v>
      </c>
      <c r="F318" s="103">
        <v>81</v>
      </c>
      <c r="G318" s="106">
        <v>81</v>
      </c>
      <c r="H318" s="104">
        <f t="shared" si="6"/>
        <v>0</v>
      </c>
      <c r="I318" s="103"/>
    </row>
    <row r="319" spans="1:9" ht="46.5" customHeight="1">
      <c r="A319" s="25"/>
      <c r="B319" s="22" t="s">
        <v>134</v>
      </c>
      <c r="C319" s="25" t="s">
        <v>325</v>
      </c>
      <c r="D319" s="102" t="s">
        <v>1123</v>
      </c>
      <c r="E319" s="103">
        <v>50</v>
      </c>
      <c r="F319" s="103">
        <v>52</v>
      </c>
      <c r="G319" s="106">
        <v>36</v>
      </c>
      <c r="H319" s="104">
        <f t="shared" si="6"/>
        <v>-30.769230769230774</v>
      </c>
      <c r="I319" s="107" t="s">
        <v>923</v>
      </c>
    </row>
    <row r="320" spans="1:9" ht="47.25" customHeight="1">
      <c r="A320" s="25"/>
      <c r="B320" s="22" t="s">
        <v>135</v>
      </c>
      <c r="C320" s="25" t="s">
        <v>325</v>
      </c>
      <c r="D320" s="102" t="s">
        <v>136</v>
      </c>
      <c r="E320" s="103">
        <v>6</v>
      </c>
      <c r="F320" s="103">
        <v>3</v>
      </c>
      <c r="G320" s="106">
        <v>2</v>
      </c>
      <c r="H320" s="104">
        <f t="shared" si="6"/>
        <v>-33.33333333333334</v>
      </c>
      <c r="I320" s="110" t="s">
        <v>924</v>
      </c>
    </row>
    <row r="321" spans="1:9" ht="66" customHeight="1">
      <c r="A321" s="25"/>
      <c r="B321" s="22" t="s">
        <v>1190</v>
      </c>
      <c r="C321" s="25" t="s">
        <v>325</v>
      </c>
      <c r="D321" s="102" t="s">
        <v>1123</v>
      </c>
      <c r="E321" s="103">
        <v>45</v>
      </c>
      <c r="F321" s="103">
        <v>55</v>
      </c>
      <c r="G321" s="106">
        <v>55</v>
      </c>
      <c r="H321" s="104">
        <f t="shared" si="6"/>
        <v>0</v>
      </c>
      <c r="I321" s="103"/>
    </row>
    <row r="322" spans="1:9" ht="48" customHeight="1">
      <c r="A322" s="25"/>
      <c r="B322" s="22" t="s">
        <v>1191</v>
      </c>
      <c r="C322" s="25" t="s">
        <v>325</v>
      </c>
      <c r="D322" s="102" t="s">
        <v>136</v>
      </c>
      <c r="E322" s="103">
        <v>8</v>
      </c>
      <c r="F322" s="103">
        <v>16</v>
      </c>
      <c r="G322" s="106">
        <v>13</v>
      </c>
      <c r="H322" s="104">
        <f t="shared" si="6"/>
        <v>-18.75</v>
      </c>
      <c r="I322" s="103"/>
    </row>
    <row r="323" spans="1:9" ht="48.75" customHeight="1">
      <c r="A323" s="25"/>
      <c r="B323" s="22" t="s">
        <v>1192</v>
      </c>
      <c r="C323" s="25" t="s">
        <v>325</v>
      </c>
      <c r="D323" s="102" t="s">
        <v>1123</v>
      </c>
      <c r="E323" s="103">
        <v>95</v>
      </c>
      <c r="F323" s="103">
        <v>95</v>
      </c>
      <c r="G323" s="109">
        <v>83</v>
      </c>
      <c r="H323" s="104">
        <f t="shared" si="6"/>
        <v>-12.63157894736841</v>
      </c>
      <c r="I323" s="103"/>
    </row>
    <row r="324" spans="1:9" ht="15.75">
      <c r="A324" s="263" t="s">
        <v>1193</v>
      </c>
      <c r="B324" s="263"/>
      <c r="C324" s="263"/>
      <c r="D324" s="263"/>
      <c r="E324" s="263"/>
      <c r="F324" s="263"/>
      <c r="G324" s="263"/>
      <c r="H324" s="263"/>
      <c r="I324" s="263"/>
    </row>
    <row r="325" spans="1:9" ht="78.75">
      <c r="A325" s="25"/>
      <c r="B325" s="22" t="s">
        <v>1194</v>
      </c>
      <c r="C325" s="25" t="s">
        <v>325</v>
      </c>
      <c r="D325" s="25" t="s">
        <v>1195</v>
      </c>
      <c r="E325" s="25">
        <v>100</v>
      </c>
      <c r="F325" s="25">
        <v>100</v>
      </c>
      <c r="G325" s="25">
        <v>100</v>
      </c>
      <c r="H325" s="29">
        <f>G325/F325*100-100</f>
        <v>0</v>
      </c>
      <c r="I325" s="64"/>
    </row>
    <row r="326" spans="1:9" ht="21" customHeight="1">
      <c r="A326" s="257" t="s">
        <v>541</v>
      </c>
      <c r="B326" s="258"/>
      <c r="C326" s="258"/>
      <c r="D326" s="258"/>
      <c r="E326" s="258"/>
      <c r="F326" s="258"/>
      <c r="G326" s="258"/>
      <c r="H326" s="258"/>
      <c r="I326" s="259"/>
    </row>
    <row r="327" spans="1:9" ht="54" customHeight="1">
      <c r="A327" s="55"/>
      <c r="B327" s="22" t="s">
        <v>542</v>
      </c>
      <c r="C327" s="25" t="s">
        <v>325</v>
      </c>
      <c r="D327" s="25" t="s">
        <v>694</v>
      </c>
      <c r="E327" s="157">
        <v>13899</v>
      </c>
      <c r="F327" s="157">
        <v>15306</v>
      </c>
      <c r="G327" s="157">
        <v>13424</v>
      </c>
      <c r="H327" s="29">
        <f>G327/F327*100-100</f>
        <v>-12.295831699986934</v>
      </c>
      <c r="I327" s="64"/>
    </row>
    <row r="328" spans="1:9" ht="36" customHeight="1">
      <c r="A328" s="264" t="s">
        <v>254</v>
      </c>
      <c r="B328" s="264"/>
      <c r="C328" s="264"/>
      <c r="D328" s="264"/>
      <c r="E328" s="264"/>
      <c r="F328" s="264"/>
      <c r="G328" s="264"/>
      <c r="H328" s="264"/>
      <c r="I328" s="264"/>
    </row>
    <row r="329" spans="1:9" ht="87" customHeight="1">
      <c r="A329" s="55"/>
      <c r="B329" s="22" t="s">
        <v>543</v>
      </c>
      <c r="C329" s="25" t="s">
        <v>325</v>
      </c>
      <c r="D329" s="25" t="s">
        <v>694</v>
      </c>
      <c r="E329" s="157">
        <v>1174</v>
      </c>
      <c r="F329" s="157">
        <v>1274</v>
      </c>
      <c r="G329" s="157">
        <v>1136</v>
      </c>
      <c r="H329" s="29">
        <f>G329/F329*100-100</f>
        <v>-10.832025117739406</v>
      </c>
      <c r="I329" s="64"/>
    </row>
    <row r="330" spans="1:9" ht="39" customHeight="1">
      <c r="A330" s="257" t="s">
        <v>327</v>
      </c>
      <c r="B330" s="258"/>
      <c r="C330" s="258"/>
      <c r="D330" s="258"/>
      <c r="E330" s="258"/>
      <c r="F330" s="258"/>
      <c r="G330" s="258"/>
      <c r="H330" s="258"/>
      <c r="I330" s="259"/>
    </row>
    <row r="331" spans="1:9" ht="94.5">
      <c r="A331" s="55"/>
      <c r="B331" s="22" t="s">
        <v>544</v>
      </c>
      <c r="C331" s="25" t="s">
        <v>325</v>
      </c>
      <c r="D331" s="25" t="s">
        <v>694</v>
      </c>
      <c r="E331" s="157">
        <v>12601</v>
      </c>
      <c r="F331" s="157">
        <v>13908</v>
      </c>
      <c r="G331" s="157">
        <v>12164</v>
      </c>
      <c r="H331" s="29">
        <f>G331/F331*100-100</f>
        <v>-12.539545585274652</v>
      </c>
      <c r="I331" s="64"/>
    </row>
    <row r="332" spans="1:9" ht="58.5" customHeight="1">
      <c r="A332" s="257" t="s">
        <v>255</v>
      </c>
      <c r="B332" s="258"/>
      <c r="C332" s="258"/>
      <c r="D332" s="258"/>
      <c r="E332" s="258"/>
      <c r="F332" s="258"/>
      <c r="G332" s="258"/>
      <c r="H332" s="258"/>
      <c r="I332" s="259"/>
    </row>
    <row r="333" spans="1:9" ht="120.75" customHeight="1">
      <c r="A333" s="55"/>
      <c r="B333" s="22" t="s">
        <v>602</v>
      </c>
      <c r="C333" s="25" t="s">
        <v>325</v>
      </c>
      <c r="D333" s="25" t="s">
        <v>694</v>
      </c>
      <c r="E333" s="25">
        <v>124</v>
      </c>
      <c r="F333" s="25">
        <v>124</v>
      </c>
      <c r="G333" s="25">
        <v>124</v>
      </c>
      <c r="H333" s="29">
        <f>G333/F333*100-100</f>
        <v>0</v>
      </c>
      <c r="I333" s="64"/>
    </row>
    <row r="334" spans="1:9" ht="21" customHeight="1">
      <c r="A334" s="257" t="s">
        <v>603</v>
      </c>
      <c r="B334" s="258"/>
      <c r="C334" s="258"/>
      <c r="D334" s="258"/>
      <c r="E334" s="258"/>
      <c r="F334" s="258"/>
      <c r="G334" s="258"/>
      <c r="H334" s="258"/>
      <c r="I334" s="259"/>
    </row>
    <row r="335" spans="1:9" ht="68.25" customHeight="1">
      <c r="A335" s="55" t="s">
        <v>615</v>
      </c>
      <c r="B335" s="22" t="s">
        <v>686</v>
      </c>
      <c r="C335" s="25" t="s">
        <v>325</v>
      </c>
      <c r="D335" s="25" t="s">
        <v>694</v>
      </c>
      <c r="E335" s="157">
        <v>10550</v>
      </c>
      <c r="F335" s="157">
        <v>11700</v>
      </c>
      <c r="G335" s="157">
        <v>10258</v>
      </c>
      <c r="H335" s="29">
        <f>G335/F335*100-100</f>
        <v>-12.32478632478633</v>
      </c>
      <c r="I335" s="64"/>
    </row>
    <row r="336" spans="1:9" ht="30" customHeight="1">
      <c r="A336" s="264" t="s">
        <v>256</v>
      </c>
      <c r="B336" s="264"/>
      <c r="C336" s="264"/>
      <c r="D336" s="264"/>
      <c r="E336" s="264"/>
      <c r="F336" s="264"/>
      <c r="G336" s="264"/>
      <c r="H336" s="264"/>
      <c r="I336" s="264"/>
    </row>
    <row r="337" spans="1:9" ht="94.5">
      <c r="A337" s="55"/>
      <c r="B337" s="22" t="s">
        <v>687</v>
      </c>
      <c r="C337" s="25" t="s">
        <v>325</v>
      </c>
      <c r="D337" s="25" t="s">
        <v>694</v>
      </c>
      <c r="E337" s="25">
        <v>165</v>
      </c>
      <c r="F337" s="25">
        <v>165</v>
      </c>
      <c r="G337" s="25">
        <v>160</v>
      </c>
      <c r="H337" s="29">
        <f>G337/F337*100-100</f>
        <v>-3.030303030303031</v>
      </c>
      <c r="I337" s="64"/>
    </row>
    <row r="338" spans="1:9" ht="23.25" customHeight="1">
      <c r="A338" s="257" t="s">
        <v>688</v>
      </c>
      <c r="B338" s="258"/>
      <c r="C338" s="258"/>
      <c r="D338" s="258"/>
      <c r="E338" s="258"/>
      <c r="F338" s="258"/>
      <c r="G338" s="258"/>
      <c r="H338" s="258"/>
      <c r="I338" s="259"/>
    </row>
    <row r="339" spans="1:9" ht="63">
      <c r="A339" s="55"/>
      <c r="B339" s="22" t="s">
        <v>689</v>
      </c>
      <c r="C339" s="25" t="s">
        <v>325</v>
      </c>
      <c r="D339" s="25" t="s">
        <v>694</v>
      </c>
      <c r="E339" s="25">
        <v>584</v>
      </c>
      <c r="F339" s="25">
        <v>550</v>
      </c>
      <c r="G339" s="25">
        <v>568</v>
      </c>
      <c r="H339" s="29">
        <f>G339/F339*100-100</f>
        <v>3.2727272727272663</v>
      </c>
      <c r="I339" s="64"/>
    </row>
    <row r="340" spans="1:9" ht="22.5" customHeight="1">
      <c r="A340" s="257" t="s">
        <v>934</v>
      </c>
      <c r="B340" s="258"/>
      <c r="C340" s="258"/>
      <c r="D340" s="258"/>
      <c r="E340" s="258"/>
      <c r="F340" s="258"/>
      <c r="G340" s="258"/>
      <c r="H340" s="258"/>
      <c r="I340" s="259"/>
    </row>
    <row r="341" spans="1:9" ht="66.75" customHeight="1">
      <c r="A341" s="55"/>
      <c r="B341" s="22" t="s">
        <v>935</v>
      </c>
      <c r="C341" s="25" t="s">
        <v>325</v>
      </c>
      <c r="D341" s="25" t="s">
        <v>694</v>
      </c>
      <c r="E341" s="25">
        <v>841</v>
      </c>
      <c r="F341" s="25">
        <v>850</v>
      </c>
      <c r="G341" s="25">
        <v>828</v>
      </c>
      <c r="H341" s="29">
        <f>G341/F341*100-100</f>
        <v>-2.588235294117652</v>
      </c>
      <c r="I341" s="64"/>
    </row>
    <row r="342" spans="1:9" ht="27" customHeight="1">
      <c r="A342" s="257" t="s">
        <v>936</v>
      </c>
      <c r="B342" s="258"/>
      <c r="C342" s="258"/>
      <c r="D342" s="258"/>
      <c r="E342" s="258"/>
      <c r="F342" s="258"/>
      <c r="G342" s="258"/>
      <c r="H342" s="258"/>
      <c r="I342" s="259"/>
    </row>
    <row r="343" spans="1:9" ht="68.25" customHeight="1">
      <c r="A343" s="55"/>
      <c r="B343" s="22" t="s">
        <v>937</v>
      </c>
      <c r="C343" s="25" t="s">
        <v>325</v>
      </c>
      <c r="D343" s="25" t="s">
        <v>694</v>
      </c>
      <c r="E343" s="157">
        <v>1425</v>
      </c>
      <c r="F343" s="157">
        <v>2200</v>
      </c>
      <c r="G343" s="157">
        <v>806</v>
      </c>
      <c r="H343" s="29">
        <f>G343/F343*100-100</f>
        <v>-63.36363636363636</v>
      </c>
      <c r="I343" s="116" t="s">
        <v>925</v>
      </c>
    </row>
    <row r="344" spans="1:9" ht="40.5" customHeight="1">
      <c r="A344" s="264" t="s">
        <v>938</v>
      </c>
      <c r="B344" s="264"/>
      <c r="C344" s="264"/>
      <c r="D344" s="264"/>
      <c r="E344" s="264"/>
      <c r="F344" s="264"/>
      <c r="G344" s="264"/>
      <c r="H344" s="264"/>
      <c r="I344" s="264"/>
    </row>
    <row r="345" spans="1:9" ht="62.25" customHeight="1">
      <c r="A345" s="55"/>
      <c r="B345" s="22" t="s">
        <v>939</v>
      </c>
      <c r="C345" s="25" t="s">
        <v>325</v>
      </c>
      <c r="D345" s="25" t="s">
        <v>694</v>
      </c>
      <c r="E345" s="25">
        <v>12</v>
      </c>
      <c r="F345" s="25">
        <v>25</v>
      </c>
      <c r="G345" s="25">
        <v>10</v>
      </c>
      <c r="H345" s="29">
        <f>G345/F345*100-100</f>
        <v>-60</v>
      </c>
      <c r="I345" s="116" t="s">
        <v>926</v>
      </c>
    </row>
    <row r="346" spans="1:9" ht="36" customHeight="1">
      <c r="A346" s="264" t="s">
        <v>940</v>
      </c>
      <c r="B346" s="264"/>
      <c r="C346" s="264"/>
      <c r="D346" s="264"/>
      <c r="E346" s="264"/>
      <c r="F346" s="264"/>
      <c r="G346" s="264"/>
      <c r="H346" s="264"/>
      <c r="I346" s="264"/>
    </row>
    <row r="347" spans="1:9" ht="63">
      <c r="A347" s="55"/>
      <c r="B347" s="22" t="s">
        <v>941</v>
      </c>
      <c r="C347" s="25" t="s">
        <v>325</v>
      </c>
      <c r="D347" s="25" t="s">
        <v>694</v>
      </c>
      <c r="E347" s="157">
        <v>1486</v>
      </c>
      <c r="F347" s="157">
        <v>1600</v>
      </c>
      <c r="G347" s="157">
        <v>1503</v>
      </c>
      <c r="H347" s="29">
        <f>G347/F347*100-100</f>
        <v>-6.0625</v>
      </c>
      <c r="I347" s="64"/>
    </row>
    <row r="348" spans="1:9" ht="18.75" customHeight="1">
      <c r="A348" s="264" t="s">
        <v>328</v>
      </c>
      <c r="B348" s="264"/>
      <c r="C348" s="264"/>
      <c r="D348" s="264"/>
      <c r="E348" s="264"/>
      <c r="F348" s="264"/>
      <c r="G348" s="264"/>
      <c r="H348" s="264"/>
      <c r="I348" s="264"/>
    </row>
    <row r="349" spans="1:9" ht="71.25" customHeight="1">
      <c r="A349" s="55"/>
      <c r="B349" s="22" t="s">
        <v>1138</v>
      </c>
      <c r="C349" s="25" t="s">
        <v>325</v>
      </c>
      <c r="D349" s="25" t="s">
        <v>694</v>
      </c>
      <c r="E349" s="25">
        <v>2</v>
      </c>
      <c r="F349" s="25">
        <v>2</v>
      </c>
      <c r="G349" s="25">
        <v>2</v>
      </c>
      <c r="H349" s="29">
        <f>G349/F349*100-100</f>
        <v>0</v>
      </c>
      <c r="I349" s="64"/>
    </row>
    <row r="350" spans="1:9" ht="45.75" customHeight="1">
      <c r="A350" s="264" t="s">
        <v>329</v>
      </c>
      <c r="B350" s="264"/>
      <c r="C350" s="264"/>
      <c r="D350" s="264"/>
      <c r="E350" s="264"/>
      <c r="F350" s="264"/>
      <c r="G350" s="264"/>
      <c r="H350" s="264"/>
      <c r="I350" s="264"/>
    </row>
    <row r="351" spans="1:9" ht="99" customHeight="1">
      <c r="A351" s="55"/>
      <c r="B351" s="22" t="s">
        <v>1139</v>
      </c>
      <c r="C351" s="25" t="s">
        <v>325</v>
      </c>
      <c r="D351" s="25" t="s">
        <v>694</v>
      </c>
      <c r="E351" s="25">
        <v>1</v>
      </c>
      <c r="F351" s="25">
        <v>1</v>
      </c>
      <c r="G351" s="25">
        <v>1</v>
      </c>
      <c r="H351" s="29">
        <f>G351/F351*100-100</f>
        <v>0</v>
      </c>
      <c r="I351" s="64"/>
    </row>
    <row r="352" spans="1:9" ht="24" customHeight="1">
      <c r="A352" s="257" t="s">
        <v>1140</v>
      </c>
      <c r="B352" s="258"/>
      <c r="C352" s="258"/>
      <c r="D352" s="258"/>
      <c r="E352" s="258"/>
      <c r="F352" s="258"/>
      <c r="G352" s="258"/>
      <c r="H352" s="258"/>
      <c r="I352" s="259"/>
    </row>
    <row r="353" spans="1:9" ht="81" customHeight="1">
      <c r="A353" s="55"/>
      <c r="B353" s="22" t="s">
        <v>1141</v>
      </c>
      <c r="C353" s="25" t="s">
        <v>325</v>
      </c>
      <c r="D353" s="25" t="s">
        <v>694</v>
      </c>
      <c r="E353" s="25">
        <v>1</v>
      </c>
      <c r="F353" s="25">
        <v>1</v>
      </c>
      <c r="G353" s="25">
        <v>1</v>
      </c>
      <c r="H353" s="29">
        <f>G353/F353*100-100</f>
        <v>0</v>
      </c>
      <c r="I353" s="64"/>
    </row>
    <row r="354" spans="1:9" ht="24.75" customHeight="1">
      <c r="A354" s="257" t="s">
        <v>1142</v>
      </c>
      <c r="B354" s="258"/>
      <c r="C354" s="258"/>
      <c r="D354" s="258"/>
      <c r="E354" s="258"/>
      <c r="F354" s="258"/>
      <c r="G354" s="258"/>
      <c r="H354" s="258"/>
      <c r="I354" s="259"/>
    </row>
    <row r="355" spans="1:9" ht="66" customHeight="1">
      <c r="A355" s="55"/>
      <c r="B355" s="22" t="s">
        <v>1143</v>
      </c>
      <c r="C355" s="25" t="s">
        <v>325</v>
      </c>
      <c r="D355" s="25" t="s">
        <v>694</v>
      </c>
      <c r="E355" s="157">
        <v>6075</v>
      </c>
      <c r="F355" s="157">
        <v>6130</v>
      </c>
      <c r="G355" s="157">
        <v>6050</v>
      </c>
      <c r="H355" s="29">
        <f>G355/F355*100-100</f>
        <v>-1.305057096247964</v>
      </c>
      <c r="I355" s="64"/>
    </row>
    <row r="356" spans="1:9" ht="18" customHeight="1">
      <c r="A356" s="264" t="s">
        <v>1144</v>
      </c>
      <c r="B356" s="264"/>
      <c r="C356" s="264"/>
      <c r="D356" s="264"/>
      <c r="E356" s="264"/>
      <c r="F356" s="264"/>
      <c r="G356" s="264"/>
      <c r="H356" s="264"/>
      <c r="I356" s="264"/>
    </row>
    <row r="357" spans="1:9" ht="39.75" customHeight="1">
      <c r="A357" s="55"/>
      <c r="B357" s="22" t="s">
        <v>1145</v>
      </c>
      <c r="C357" s="25" t="s">
        <v>325</v>
      </c>
      <c r="D357" s="25" t="s">
        <v>694</v>
      </c>
      <c r="E357" s="25">
        <v>15</v>
      </c>
      <c r="F357" s="25">
        <v>20</v>
      </c>
      <c r="G357" s="25">
        <v>14</v>
      </c>
      <c r="H357" s="25">
        <f>G357/F357*100-100</f>
        <v>-30</v>
      </c>
      <c r="I357" s="120" t="s">
        <v>924</v>
      </c>
    </row>
    <row r="358" spans="1:9" ht="24" customHeight="1">
      <c r="A358" s="257" t="s">
        <v>330</v>
      </c>
      <c r="B358" s="258"/>
      <c r="C358" s="258"/>
      <c r="D358" s="258"/>
      <c r="E358" s="258"/>
      <c r="F358" s="258"/>
      <c r="G358" s="258"/>
      <c r="H358" s="258"/>
      <c r="I358" s="259"/>
    </row>
    <row r="359" spans="1:9" ht="49.5" customHeight="1">
      <c r="A359" s="55"/>
      <c r="B359" s="22" t="s">
        <v>1146</v>
      </c>
      <c r="C359" s="25" t="s">
        <v>325</v>
      </c>
      <c r="D359" s="25" t="s">
        <v>694</v>
      </c>
      <c r="E359" s="25">
        <v>58</v>
      </c>
      <c r="F359" s="25">
        <v>62</v>
      </c>
      <c r="G359" s="25">
        <v>58</v>
      </c>
      <c r="H359" s="29">
        <f>G359/F359*100-100</f>
        <v>-6.451612903225808</v>
      </c>
      <c r="I359" s="64"/>
    </row>
    <row r="360" spans="1:9" ht="18" customHeight="1">
      <c r="A360" s="260" t="s">
        <v>995</v>
      </c>
      <c r="B360" s="261"/>
      <c r="C360" s="261"/>
      <c r="D360" s="261"/>
      <c r="E360" s="261"/>
      <c r="F360" s="261"/>
      <c r="G360" s="261"/>
      <c r="H360" s="261"/>
      <c r="I360" s="262"/>
    </row>
    <row r="361" spans="1:9" ht="45.75" customHeight="1">
      <c r="A361" s="31"/>
      <c r="B361" s="23" t="s">
        <v>996</v>
      </c>
      <c r="C361" s="12" t="s">
        <v>325</v>
      </c>
      <c r="D361" s="12" t="s">
        <v>694</v>
      </c>
      <c r="E361" s="12">
        <v>2</v>
      </c>
      <c r="F361" s="12">
        <v>3</v>
      </c>
      <c r="G361" s="12">
        <v>2</v>
      </c>
      <c r="H361" s="32">
        <f>G361/F361*100-100</f>
        <v>-33.33333333333334</v>
      </c>
      <c r="I361" s="112" t="s">
        <v>924</v>
      </c>
    </row>
    <row r="362" spans="1:9" ht="24.75" customHeight="1">
      <c r="A362" s="274" t="s">
        <v>997</v>
      </c>
      <c r="B362" s="274"/>
      <c r="C362" s="274"/>
      <c r="D362" s="274"/>
      <c r="E362" s="274"/>
      <c r="F362" s="274"/>
      <c r="G362" s="274"/>
      <c r="H362" s="274"/>
      <c r="I362" s="274"/>
    </row>
    <row r="363" spans="1:9" ht="63">
      <c r="A363" s="31"/>
      <c r="B363" s="23" t="s">
        <v>998</v>
      </c>
      <c r="C363" s="12" t="s">
        <v>325</v>
      </c>
      <c r="D363" s="12" t="s">
        <v>694</v>
      </c>
      <c r="E363" s="12">
        <v>2128</v>
      </c>
      <c r="F363" s="12">
        <v>2160</v>
      </c>
      <c r="G363" s="12">
        <v>1962</v>
      </c>
      <c r="H363" s="32">
        <f>G363/F363*100-100</f>
        <v>-9.166666666666671</v>
      </c>
      <c r="I363" s="37"/>
    </row>
    <row r="364" spans="1:9" ht="21.75" customHeight="1">
      <c r="A364" s="260" t="s">
        <v>999</v>
      </c>
      <c r="B364" s="261"/>
      <c r="C364" s="261"/>
      <c r="D364" s="261"/>
      <c r="E364" s="261"/>
      <c r="F364" s="261"/>
      <c r="G364" s="261"/>
      <c r="H364" s="261"/>
      <c r="I364" s="262"/>
    </row>
    <row r="365" spans="1:9" ht="63">
      <c r="A365" s="31"/>
      <c r="B365" s="23" t="s">
        <v>1000</v>
      </c>
      <c r="C365" s="12" t="s">
        <v>325</v>
      </c>
      <c r="D365" s="12" t="s">
        <v>694</v>
      </c>
      <c r="E365" s="12">
        <v>206</v>
      </c>
      <c r="F365" s="12">
        <v>220</v>
      </c>
      <c r="G365" s="12">
        <v>196</v>
      </c>
      <c r="H365" s="32">
        <f>G365/F365*100-100</f>
        <v>-10.909090909090907</v>
      </c>
      <c r="I365" s="37"/>
    </row>
    <row r="366" spans="1:9" ht="15.75" customHeight="1">
      <c r="A366" s="274" t="s">
        <v>1001</v>
      </c>
      <c r="B366" s="274"/>
      <c r="C366" s="274"/>
      <c r="D366" s="274"/>
      <c r="E366" s="274"/>
      <c r="F366" s="274"/>
      <c r="G366" s="274"/>
      <c r="H366" s="274"/>
      <c r="I366" s="274"/>
    </row>
    <row r="367" spans="1:9" ht="51.75" customHeight="1">
      <c r="A367" s="31"/>
      <c r="B367" s="23" t="s">
        <v>1002</v>
      </c>
      <c r="C367" s="12" t="s">
        <v>325</v>
      </c>
      <c r="D367" s="12" t="s">
        <v>694</v>
      </c>
      <c r="E367" s="12">
        <v>79</v>
      </c>
      <c r="F367" s="12">
        <v>120</v>
      </c>
      <c r="G367" s="12">
        <v>66</v>
      </c>
      <c r="H367" s="12">
        <f>G367/F367*100-100</f>
        <v>-44.99999999999999</v>
      </c>
      <c r="I367" s="114" t="s">
        <v>927</v>
      </c>
    </row>
    <row r="368" spans="1:9" s="53" customFormat="1" ht="24.75" customHeight="1">
      <c r="A368" s="264" t="s">
        <v>1003</v>
      </c>
      <c r="B368" s="264"/>
      <c r="C368" s="264"/>
      <c r="D368" s="264"/>
      <c r="E368" s="264"/>
      <c r="F368" s="264"/>
      <c r="G368" s="264"/>
      <c r="H368" s="264"/>
      <c r="I368" s="264"/>
    </row>
    <row r="369" spans="1:9" s="53" customFormat="1" ht="53.25" customHeight="1">
      <c r="A369" s="25"/>
      <c r="B369" s="33" t="s">
        <v>1004</v>
      </c>
      <c r="C369" s="12" t="s">
        <v>325</v>
      </c>
      <c r="D369" s="25" t="s">
        <v>694</v>
      </c>
      <c r="E369" s="25">
        <v>1006</v>
      </c>
      <c r="F369" s="25">
        <v>1060</v>
      </c>
      <c r="G369" s="25">
        <v>1174</v>
      </c>
      <c r="H369" s="29">
        <f>G369/F369*100-100</f>
        <v>10.754716981132077</v>
      </c>
      <c r="I369" s="116" t="s">
        <v>928</v>
      </c>
    </row>
    <row r="370" spans="1:9" s="53" customFormat="1" ht="65.25" customHeight="1">
      <c r="A370" s="25"/>
      <c r="B370" s="22" t="s">
        <v>1005</v>
      </c>
      <c r="C370" s="12" t="s">
        <v>325</v>
      </c>
      <c r="D370" s="25" t="s">
        <v>694</v>
      </c>
      <c r="E370" s="25">
        <v>188</v>
      </c>
      <c r="F370" s="25">
        <v>197</v>
      </c>
      <c r="G370" s="25">
        <v>191</v>
      </c>
      <c r="H370" s="29">
        <f>G370/F370*100</f>
        <v>96.95431472081218</v>
      </c>
      <c r="I370" s="115" t="s">
        <v>1014</v>
      </c>
    </row>
    <row r="371" spans="1:9" s="53" customFormat="1" ht="48" customHeight="1">
      <c r="A371" s="55"/>
      <c r="B371" s="22" t="s">
        <v>1006</v>
      </c>
      <c r="C371" s="12" t="s">
        <v>325</v>
      </c>
      <c r="D371" s="25" t="s">
        <v>694</v>
      </c>
      <c r="E371" s="25">
        <v>117</v>
      </c>
      <c r="F371" s="25">
        <v>110</v>
      </c>
      <c r="G371" s="25">
        <v>113</v>
      </c>
      <c r="H371" s="29">
        <f>G371/F371*100-100</f>
        <v>2.7272727272727337</v>
      </c>
      <c r="I371" s="116" t="s">
        <v>928</v>
      </c>
    </row>
    <row r="372" spans="1:9" ht="60.75" customHeight="1">
      <c r="A372" s="274" t="s">
        <v>1007</v>
      </c>
      <c r="B372" s="274"/>
      <c r="C372" s="274"/>
      <c r="D372" s="274"/>
      <c r="E372" s="274"/>
      <c r="F372" s="274"/>
      <c r="G372" s="274"/>
      <c r="H372" s="274"/>
      <c r="I372" s="274"/>
    </row>
    <row r="373" spans="1:9" ht="157.5" customHeight="1">
      <c r="A373" s="31"/>
      <c r="B373" s="23" t="s">
        <v>1008</v>
      </c>
      <c r="C373" s="12" t="s">
        <v>325</v>
      </c>
      <c r="D373" s="12" t="s">
        <v>694</v>
      </c>
      <c r="E373" s="12">
        <v>22</v>
      </c>
      <c r="F373" s="12">
        <v>25</v>
      </c>
      <c r="G373" s="12">
        <v>21</v>
      </c>
      <c r="H373" s="12">
        <f>G373/F373*100-100</f>
        <v>-16</v>
      </c>
      <c r="I373" s="37"/>
    </row>
    <row r="374" spans="1:9" ht="15.75">
      <c r="A374" s="274" t="s">
        <v>1009</v>
      </c>
      <c r="B374" s="274"/>
      <c r="C374" s="274"/>
      <c r="D374" s="274"/>
      <c r="E374" s="274"/>
      <c r="F374" s="274"/>
      <c r="G374" s="274"/>
      <c r="H374" s="274"/>
      <c r="I374" s="274"/>
    </row>
    <row r="375" spans="1:9" ht="43.5" customHeight="1">
      <c r="A375" s="31"/>
      <c r="B375" s="23" t="s">
        <v>1010</v>
      </c>
      <c r="C375" s="12" t="s">
        <v>325</v>
      </c>
      <c r="D375" s="12" t="s">
        <v>694</v>
      </c>
      <c r="E375" s="12">
        <v>120</v>
      </c>
      <c r="F375" s="12">
        <v>130</v>
      </c>
      <c r="G375" s="12">
        <v>65</v>
      </c>
      <c r="H375" s="32">
        <f>G375/F375*100-100</f>
        <v>-50</v>
      </c>
      <c r="I375" s="113" t="s">
        <v>927</v>
      </c>
    </row>
    <row r="376" spans="1:9" ht="26.25" customHeight="1">
      <c r="A376" s="260" t="s">
        <v>1011</v>
      </c>
      <c r="B376" s="261"/>
      <c r="C376" s="261"/>
      <c r="D376" s="261"/>
      <c r="E376" s="261"/>
      <c r="F376" s="261"/>
      <c r="G376" s="261"/>
      <c r="H376" s="261"/>
      <c r="I376" s="262"/>
    </row>
    <row r="377" spans="1:9" ht="67.5" customHeight="1">
      <c r="A377" s="31"/>
      <c r="B377" s="23" t="s">
        <v>66</v>
      </c>
      <c r="C377" s="12" t="s">
        <v>325</v>
      </c>
      <c r="D377" s="12" t="s">
        <v>694</v>
      </c>
      <c r="E377" s="12">
        <v>340</v>
      </c>
      <c r="F377" s="12">
        <v>360</v>
      </c>
      <c r="G377" s="12">
        <v>281</v>
      </c>
      <c r="H377" s="32">
        <f>G377/F377*100-100</f>
        <v>-21.944444444444443</v>
      </c>
      <c r="I377" s="37"/>
    </row>
    <row r="378" spans="1:9" ht="34.5" customHeight="1">
      <c r="A378" s="274" t="s">
        <v>1159</v>
      </c>
      <c r="B378" s="274"/>
      <c r="C378" s="274"/>
      <c r="D378" s="274"/>
      <c r="E378" s="274"/>
      <c r="F378" s="274"/>
      <c r="G378" s="274"/>
      <c r="H378" s="274"/>
      <c r="I378" s="274"/>
    </row>
    <row r="379" spans="1:9" ht="102" customHeight="1">
      <c r="A379" s="31"/>
      <c r="B379" s="23" t="s">
        <v>951</v>
      </c>
      <c r="C379" s="12" t="s">
        <v>325</v>
      </c>
      <c r="D379" s="12" t="s">
        <v>694</v>
      </c>
      <c r="E379" s="12">
        <v>175</v>
      </c>
      <c r="F379" s="12">
        <v>220</v>
      </c>
      <c r="G379" s="12">
        <v>95</v>
      </c>
      <c r="H379" s="32">
        <f>G379/F379*100-100</f>
        <v>-56.81818181818182</v>
      </c>
      <c r="I379" s="113" t="s">
        <v>927</v>
      </c>
    </row>
    <row r="380" spans="1:9" ht="33.75" customHeight="1">
      <c r="A380" s="274" t="s">
        <v>952</v>
      </c>
      <c r="B380" s="274"/>
      <c r="C380" s="274"/>
      <c r="D380" s="274"/>
      <c r="E380" s="274"/>
      <c r="F380" s="274"/>
      <c r="G380" s="274"/>
      <c r="H380" s="274"/>
      <c r="I380" s="274"/>
    </row>
    <row r="381" spans="1:9" ht="120" customHeight="1">
      <c r="A381" s="31"/>
      <c r="B381" s="23" t="s">
        <v>953</v>
      </c>
      <c r="C381" s="12" t="s">
        <v>325</v>
      </c>
      <c r="D381" s="12" t="s">
        <v>694</v>
      </c>
      <c r="E381" s="12">
        <v>506</v>
      </c>
      <c r="F381" s="12">
        <v>522</v>
      </c>
      <c r="G381" s="12">
        <v>469</v>
      </c>
      <c r="H381" s="32">
        <f>G381/F381*100-100</f>
        <v>-10.153256704980834</v>
      </c>
      <c r="I381" s="37"/>
    </row>
    <row r="382" spans="1:9" ht="19.5" customHeight="1">
      <c r="A382" s="274" t="s">
        <v>954</v>
      </c>
      <c r="B382" s="274"/>
      <c r="C382" s="274"/>
      <c r="D382" s="274"/>
      <c r="E382" s="274"/>
      <c r="F382" s="274"/>
      <c r="G382" s="274"/>
      <c r="H382" s="274"/>
      <c r="I382" s="274"/>
    </row>
    <row r="383" spans="1:9" ht="106.5" customHeight="1">
      <c r="A383" s="31"/>
      <c r="B383" s="23" t="s">
        <v>604</v>
      </c>
      <c r="C383" s="12" t="s">
        <v>325</v>
      </c>
      <c r="D383" s="12" t="s">
        <v>694</v>
      </c>
      <c r="E383" s="12">
        <v>241</v>
      </c>
      <c r="F383" s="12">
        <v>461</v>
      </c>
      <c r="G383" s="12">
        <v>360</v>
      </c>
      <c r="H383" s="32">
        <f>G383/F383*100-100</f>
        <v>-21.908893709327543</v>
      </c>
      <c r="I383" s="37"/>
    </row>
    <row r="384" spans="1:9" ht="23.25" customHeight="1">
      <c r="A384" s="274" t="s">
        <v>605</v>
      </c>
      <c r="B384" s="274"/>
      <c r="C384" s="274"/>
      <c r="D384" s="274"/>
      <c r="E384" s="274"/>
      <c r="F384" s="274"/>
      <c r="G384" s="274"/>
      <c r="H384" s="274"/>
      <c r="I384" s="274"/>
    </row>
    <row r="385" spans="1:9" ht="78" customHeight="1">
      <c r="A385" s="31"/>
      <c r="B385" s="23" t="s">
        <v>606</v>
      </c>
      <c r="C385" s="12" t="s">
        <v>325</v>
      </c>
      <c r="D385" s="12" t="s">
        <v>694</v>
      </c>
      <c r="E385" s="12">
        <v>3108</v>
      </c>
      <c r="F385" s="12">
        <v>3749</v>
      </c>
      <c r="G385" s="12">
        <v>3052</v>
      </c>
      <c r="H385" s="32">
        <f>G385/F385*100-100</f>
        <v>-18.59162443318219</v>
      </c>
      <c r="I385" s="37"/>
    </row>
    <row r="386" spans="1:9" ht="56.25" customHeight="1">
      <c r="A386" s="274" t="s">
        <v>607</v>
      </c>
      <c r="B386" s="274"/>
      <c r="C386" s="274"/>
      <c r="D386" s="274"/>
      <c r="E386" s="274"/>
      <c r="F386" s="274"/>
      <c r="G386" s="274"/>
      <c r="H386" s="274"/>
      <c r="I386" s="274"/>
    </row>
    <row r="387" spans="1:9" ht="61.5" customHeight="1">
      <c r="A387" s="31"/>
      <c r="B387" s="23" t="s">
        <v>608</v>
      </c>
      <c r="C387" s="12" t="s">
        <v>325</v>
      </c>
      <c r="D387" s="12" t="s">
        <v>609</v>
      </c>
      <c r="E387" s="12">
        <v>65545</v>
      </c>
      <c r="F387" s="12">
        <v>65600</v>
      </c>
      <c r="G387" s="12">
        <v>54456</v>
      </c>
      <c r="H387" s="32">
        <f>G387/F387*100-100</f>
        <v>-16.98780487804879</v>
      </c>
      <c r="I387" s="37"/>
    </row>
    <row r="388" spans="1:9" ht="39.75" customHeight="1">
      <c r="A388" s="274" t="s">
        <v>178</v>
      </c>
      <c r="B388" s="274"/>
      <c r="C388" s="274"/>
      <c r="D388" s="274"/>
      <c r="E388" s="274"/>
      <c r="F388" s="274"/>
      <c r="G388" s="274"/>
      <c r="H388" s="274"/>
      <c r="I388" s="274"/>
    </row>
    <row r="389" spans="1:9" ht="52.5" customHeight="1">
      <c r="A389" s="31"/>
      <c r="B389" s="23" t="s">
        <v>179</v>
      </c>
      <c r="C389" s="12" t="s">
        <v>325</v>
      </c>
      <c r="D389" s="12" t="s">
        <v>609</v>
      </c>
      <c r="E389" s="12">
        <v>65545</v>
      </c>
      <c r="F389" s="12">
        <v>65600</v>
      </c>
      <c r="G389" s="12">
        <v>54456</v>
      </c>
      <c r="H389" s="32">
        <f>G389/F389*100-100</f>
        <v>-16.98780487804879</v>
      </c>
      <c r="I389" s="37"/>
    </row>
    <row r="390" spans="1:9" ht="21.75" customHeight="1">
      <c r="A390" s="260" t="s">
        <v>180</v>
      </c>
      <c r="B390" s="261"/>
      <c r="C390" s="261"/>
      <c r="D390" s="261"/>
      <c r="E390" s="261"/>
      <c r="F390" s="261"/>
      <c r="G390" s="261"/>
      <c r="H390" s="261"/>
      <c r="I390" s="262"/>
    </row>
    <row r="391" spans="1:9" ht="49.5" customHeight="1">
      <c r="A391" s="12"/>
      <c r="B391" s="23" t="s">
        <v>181</v>
      </c>
      <c r="C391" s="12" t="s">
        <v>325</v>
      </c>
      <c r="D391" s="12" t="s">
        <v>609</v>
      </c>
      <c r="E391" s="12">
        <v>65545</v>
      </c>
      <c r="F391" s="12">
        <v>65600</v>
      </c>
      <c r="G391" s="12">
        <v>54456</v>
      </c>
      <c r="H391" s="32">
        <f>G391/F391*100-100</f>
        <v>-16.98780487804879</v>
      </c>
      <c r="I391" s="37"/>
    </row>
    <row r="392" spans="1:9" ht="54" customHeight="1">
      <c r="A392" s="12"/>
      <c r="B392" s="23" t="s">
        <v>182</v>
      </c>
      <c r="C392" s="12" t="s">
        <v>325</v>
      </c>
      <c r="D392" s="12" t="s">
        <v>183</v>
      </c>
      <c r="E392" s="12">
        <v>16</v>
      </c>
      <c r="F392" s="12">
        <v>16</v>
      </c>
      <c r="G392" s="12">
        <v>16</v>
      </c>
      <c r="H392" s="12">
        <f>G392/F392*100-100</f>
        <v>0</v>
      </c>
      <c r="I392" s="37"/>
    </row>
    <row r="393" spans="1:9" ht="60.75" customHeight="1">
      <c r="A393" s="31"/>
      <c r="B393" s="23" t="s">
        <v>184</v>
      </c>
      <c r="C393" s="12" t="s">
        <v>325</v>
      </c>
      <c r="D393" s="12" t="s">
        <v>609</v>
      </c>
      <c r="E393" s="12">
        <v>2544</v>
      </c>
      <c r="F393" s="12">
        <v>2550</v>
      </c>
      <c r="G393" s="12">
        <v>1881</v>
      </c>
      <c r="H393" s="32">
        <f>G393/F393*100-100</f>
        <v>-26.235294117647058</v>
      </c>
      <c r="I393" s="37"/>
    </row>
    <row r="394" spans="1:9" ht="32.25" customHeight="1">
      <c r="A394" s="274" t="s">
        <v>185</v>
      </c>
      <c r="B394" s="274"/>
      <c r="C394" s="274"/>
      <c r="D394" s="274"/>
      <c r="E394" s="274"/>
      <c r="F394" s="274"/>
      <c r="G394" s="274"/>
      <c r="H394" s="274"/>
      <c r="I394" s="274"/>
    </row>
    <row r="395" spans="1:9" ht="47.25">
      <c r="A395" s="31"/>
      <c r="B395" s="22" t="s">
        <v>186</v>
      </c>
      <c r="C395" s="12" t="s">
        <v>325</v>
      </c>
      <c r="D395" s="12" t="s">
        <v>694</v>
      </c>
      <c r="E395" s="25">
        <v>238</v>
      </c>
      <c r="F395" s="25">
        <v>335</v>
      </c>
      <c r="G395" s="25">
        <v>499</v>
      </c>
      <c r="H395" s="32">
        <f>G395/F395*100-100</f>
        <v>48.955223880597</v>
      </c>
      <c r="I395" s="112" t="s">
        <v>1015</v>
      </c>
    </row>
    <row r="396" spans="1:9" ht="15.75" customHeight="1">
      <c r="A396" s="260" t="s">
        <v>187</v>
      </c>
      <c r="B396" s="261"/>
      <c r="C396" s="261"/>
      <c r="D396" s="261"/>
      <c r="E396" s="261"/>
      <c r="F396" s="261"/>
      <c r="G396" s="261"/>
      <c r="H396" s="261"/>
      <c r="I396" s="262"/>
    </row>
    <row r="397" spans="1:9" ht="78.75">
      <c r="A397" s="31"/>
      <c r="B397" s="23" t="s">
        <v>188</v>
      </c>
      <c r="C397" s="12" t="s">
        <v>325</v>
      </c>
      <c r="D397" s="12" t="s">
        <v>694</v>
      </c>
      <c r="E397" s="12">
        <v>102</v>
      </c>
      <c r="F397" s="12">
        <v>115</v>
      </c>
      <c r="G397" s="12">
        <v>109</v>
      </c>
      <c r="H397" s="32">
        <f>G397/F397*100-100</f>
        <v>-5.217391304347828</v>
      </c>
      <c r="I397" s="37"/>
    </row>
    <row r="398" spans="1:9" ht="14.25" customHeight="1">
      <c r="A398" s="260" t="s">
        <v>189</v>
      </c>
      <c r="B398" s="261"/>
      <c r="C398" s="261"/>
      <c r="D398" s="261"/>
      <c r="E398" s="261"/>
      <c r="F398" s="261"/>
      <c r="G398" s="261"/>
      <c r="H398" s="261"/>
      <c r="I398" s="262"/>
    </row>
    <row r="399" spans="1:9" ht="60" customHeight="1">
      <c r="A399" s="31"/>
      <c r="B399" s="23" t="s">
        <v>190</v>
      </c>
      <c r="C399" s="12" t="s">
        <v>325</v>
      </c>
      <c r="D399" s="12" t="s">
        <v>694</v>
      </c>
      <c r="E399" s="12">
        <v>39</v>
      </c>
      <c r="F399" s="12">
        <v>39</v>
      </c>
      <c r="G399" s="12">
        <v>38</v>
      </c>
      <c r="H399" s="32">
        <f>G399/F399*100-100</f>
        <v>-2.564102564102569</v>
      </c>
      <c r="I399" s="37"/>
    </row>
    <row r="400" spans="1:9" ht="15" customHeight="1">
      <c r="A400" s="260" t="s">
        <v>191</v>
      </c>
      <c r="B400" s="261"/>
      <c r="C400" s="261"/>
      <c r="D400" s="261"/>
      <c r="E400" s="261"/>
      <c r="F400" s="261"/>
      <c r="G400" s="261"/>
      <c r="H400" s="261"/>
      <c r="I400" s="262"/>
    </row>
    <row r="401" spans="1:9" ht="110.25">
      <c r="A401" s="31"/>
      <c r="B401" s="23" t="s">
        <v>192</v>
      </c>
      <c r="C401" s="12" t="s">
        <v>325</v>
      </c>
      <c r="D401" s="12" t="s">
        <v>193</v>
      </c>
      <c r="E401" s="12">
        <v>100</v>
      </c>
      <c r="F401" s="12">
        <v>100</v>
      </c>
      <c r="G401" s="12">
        <v>100</v>
      </c>
      <c r="H401" s="12">
        <f>G401/F401*100-100</f>
        <v>0</v>
      </c>
      <c r="I401" s="37"/>
    </row>
    <row r="402" spans="1:9" ht="21.75" customHeight="1">
      <c r="A402" s="260" t="s">
        <v>194</v>
      </c>
      <c r="B402" s="261"/>
      <c r="C402" s="261"/>
      <c r="D402" s="261"/>
      <c r="E402" s="261"/>
      <c r="F402" s="261"/>
      <c r="G402" s="261"/>
      <c r="H402" s="261"/>
      <c r="I402" s="262"/>
    </row>
    <row r="403" spans="1:9" ht="63">
      <c r="A403" s="31"/>
      <c r="B403" s="23" t="s">
        <v>195</v>
      </c>
      <c r="C403" s="12" t="s">
        <v>325</v>
      </c>
      <c r="D403" s="12" t="s">
        <v>694</v>
      </c>
      <c r="E403" s="12">
        <v>127</v>
      </c>
      <c r="F403" s="12">
        <v>130</v>
      </c>
      <c r="G403" s="12">
        <v>97</v>
      </c>
      <c r="H403" s="32">
        <f>G403/F403*100-100</f>
        <v>-25.384615384615387</v>
      </c>
      <c r="I403" s="37"/>
    </row>
    <row r="404" spans="1:9" ht="22.5" customHeight="1">
      <c r="A404" s="260" t="s">
        <v>196</v>
      </c>
      <c r="B404" s="261"/>
      <c r="C404" s="261"/>
      <c r="D404" s="261"/>
      <c r="E404" s="261"/>
      <c r="F404" s="261"/>
      <c r="G404" s="261"/>
      <c r="H404" s="261"/>
      <c r="I404" s="262"/>
    </row>
    <row r="405" spans="1:9" ht="89.25" customHeight="1">
      <c r="A405" s="31"/>
      <c r="B405" s="23" t="s">
        <v>197</v>
      </c>
      <c r="C405" s="12" t="s">
        <v>325</v>
      </c>
      <c r="D405" s="12" t="s">
        <v>694</v>
      </c>
      <c r="E405" s="12"/>
      <c r="F405" s="12">
        <v>2261</v>
      </c>
      <c r="G405" s="12">
        <v>2261</v>
      </c>
      <c r="H405" s="32">
        <f>G405/F405*100-100</f>
        <v>0</v>
      </c>
      <c r="I405" s="37"/>
    </row>
    <row r="406" spans="1:9" ht="24.75" customHeight="1">
      <c r="A406" s="260" t="s">
        <v>198</v>
      </c>
      <c r="B406" s="261"/>
      <c r="C406" s="261"/>
      <c r="D406" s="261"/>
      <c r="E406" s="261"/>
      <c r="F406" s="261"/>
      <c r="G406" s="261"/>
      <c r="H406" s="261"/>
      <c r="I406" s="262"/>
    </row>
    <row r="407" spans="1:9" ht="63">
      <c r="A407" s="31"/>
      <c r="B407" s="23" t="s">
        <v>199</v>
      </c>
      <c r="C407" s="12" t="s">
        <v>325</v>
      </c>
      <c r="D407" s="12" t="s">
        <v>694</v>
      </c>
      <c r="E407" s="12">
        <v>50</v>
      </c>
      <c r="F407" s="12">
        <v>60</v>
      </c>
      <c r="G407" s="12">
        <v>60</v>
      </c>
      <c r="H407" s="12">
        <f>G407/F407*100-100</f>
        <v>0</v>
      </c>
      <c r="I407" s="37"/>
    </row>
    <row r="408" spans="1:9" ht="44.25" customHeight="1">
      <c r="A408" s="274" t="s">
        <v>1072</v>
      </c>
      <c r="B408" s="274"/>
      <c r="C408" s="274"/>
      <c r="D408" s="274"/>
      <c r="E408" s="274"/>
      <c r="F408" s="274"/>
      <c r="G408" s="274"/>
      <c r="H408" s="274"/>
      <c r="I408" s="274"/>
    </row>
    <row r="409" spans="1:9" ht="88.5" customHeight="1">
      <c r="A409" s="31"/>
      <c r="B409" s="23" t="s">
        <v>1073</v>
      </c>
      <c r="C409" s="12" t="s">
        <v>325</v>
      </c>
      <c r="D409" s="12" t="s">
        <v>694</v>
      </c>
      <c r="E409" s="12">
        <v>100</v>
      </c>
      <c r="F409" s="12">
        <v>100</v>
      </c>
      <c r="G409" s="12">
        <v>100</v>
      </c>
      <c r="H409" s="12">
        <f>G409/F409*100-100</f>
        <v>0</v>
      </c>
      <c r="I409" s="37"/>
    </row>
    <row r="410" spans="1:9" ht="25.5" customHeight="1">
      <c r="A410" s="260" t="s">
        <v>1074</v>
      </c>
      <c r="B410" s="261"/>
      <c r="C410" s="261"/>
      <c r="D410" s="261"/>
      <c r="E410" s="261"/>
      <c r="F410" s="261"/>
      <c r="G410" s="261"/>
      <c r="H410" s="261"/>
      <c r="I410" s="262"/>
    </row>
    <row r="411" spans="1:9" ht="79.5" customHeight="1">
      <c r="A411" s="31"/>
      <c r="B411" s="23" t="s">
        <v>1016</v>
      </c>
      <c r="C411" s="12" t="s">
        <v>325</v>
      </c>
      <c r="D411" s="12" t="s">
        <v>694</v>
      </c>
      <c r="E411" s="26"/>
      <c r="F411" s="12">
        <v>234</v>
      </c>
      <c r="G411" s="12">
        <v>217</v>
      </c>
      <c r="H411" s="32">
        <f>G411/F411*100-100</f>
        <v>-7.2649572649572605</v>
      </c>
      <c r="I411" s="37"/>
    </row>
    <row r="412" spans="1:9" ht="34.5" customHeight="1">
      <c r="A412" s="274" t="s">
        <v>331</v>
      </c>
      <c r="B412" s="274"/>
      <c r="C412" s="274"/>
      <c r="D412" s="274"/>
      <c r="E412" s="274"/>
      <c r="F412" s="274"/>
      <c r="G412" s="274"/>
      <c r="H412" s="274"/>
      <c r="I412" s="274"/>
    </row>
    <row r="413" spans="1:9" ht="60" customHeight="1">
      <c r="A413" s="31"/>
      <c r="B413" s="23" t="s">
        <v>1075</v>
      </c>
      <c r="C413" s="12" t="s">
        <v>325</v>
      </c>
      <c r="D413" s="12" t="s">
        <v>1076</v>
      </c>
      <c r="E413" s="26"/>
      <c r="F413" s="12">
        <v>132</v>
      </c>
      <c r="G413" s="12">
        <v>72</v>
      </c>
      <c r="H413" s="32">
        <f>G413/F413*100-100</f>
        <v>-45.45454545454546</v>
      </c>
      <c r="I413" s="118" t="s">
        <v>1017</v>
      </c>
    </row>
    <row r="414" spans="1:9" ht="39" customHeight="1">
      <c r="A414" s="274" t="s">
        <v>1077</v>
      </c>
      <c r="B414" s="274"/>
      <c r="C414" s="274"/>
      <c r="D414" s="274"/>
      <c r="E414" s="274"/>
      <c r="F414" s="274"/>
      <c r="G414" s="274"/>
      <c r="H414" s="274"/>
      <c r="I414" s="274"/>
    </row>
    <row r="415" spans="1:9" ht="98.25" customHeight="1">
      <c r="A415" s="31"/>
      <c r="B415" s="23" t="s">
        <v>1078</v>
      </c>
      <c r="C415" s="12" t="s">
        <v>325</v>
      </c>
      <c r="D415" s="12" t="s">
        <v>694</v>
      </c>
      <c r="E415" s="12">
        <v>54</v>
      </c>
      <c r="F415" s="12">
        <v>0</v>
      </c>
      <c r="G415" s="12">
        <v>0</v>
      </c>
      <c r="H415" s="34" t="e">
        <f>G415/F415*100-100</f>
        <v>#DIV/0!</v>
      </c>
      <c r="I415" s="37"/>
    </row>
    <row r="416" spans="1:9" ht="39" customHeight="1">
      <c r="A416" s="274" t="s">
        <v>1079</v>
      </c>
      <c r="B416" s="274"/>
      <c r="C416" s="274"/>
      <c r="D416" s="274"/>
      <c r="E416" s="274"/>
      <c r="F416" s="274"/>
      <c r="G416" s="274"/>
      <c r="H416" s="274"/>
      <c r="I416" s="274"/>
    </row>
    <row r="417" spans="1:9" ht="67.5" customHeight="1">
      <c r="A417" s="31"/>
      <c r="B417" s="23" t="s">
        <v>1080</v>
      </c>
      <c r="C417" s="12" t="s">
        <v>325</v>
      </c>
      <c r="D417" s="12" t="s">
        <v>694</v>
      </c>
      <c r="E417" s="12">
        <v>2</v>
      </c>
      <c r="F417" s="12">
        <v>0</v>
      </c>
      <c r="G417" s="12">
        <v>0</v>
      </c>
      <c r="H417" s="35" t="e">
        <f>G417/F417*100-100</f>
        <v>#DIV/0!</v>
      </c>
      <c r="I417" s="37"/>
    </row>
    <row r="418" spans="1:9" ht="15.75">
      <c r="A418" s="286" t="s">
        <v>1081</v>
      </c>
      <c r="B418" s="286"/>
      <c r="C418" s="286"/>
      <c r="D418" s="286"/>
      <c r="E418" s="286"/>
      <c r="F418" s="286"/>
      <c r="G418" s="286"/>
      <c r="H418" s="286"/>
      <c r="I418" s="286"/>
    </row>
    <row r="419" spans="1:9" ht="98.25" customHeight="1">
      <c r="A419" s="27"/>
      <c r="B419" s="23" t="s">
        <v>1082</v>
      </c>
      <c r="C419" s="12" t="s">
        <v>325</v>
      </c>
      <c r="D419" s="12" t="s">
        <v>1083</v>
      </c>
      <c r="E419" s="12">
        <v>945.541</v>
      </c>
      <c r="F419" s="12">
        <v>945.47</v>
      </c>
      <c r="G419" s="12">
        <v>532.8</v>
      </c>
      <c r="H419" s="32">
        <f>G419/F419*100-100</f>
        <v>-43.647074999735594</v>
      </c>
      <c r="I419" s="105" t="s">
        <v>921</v>
      </c>
    </row>
    <row r="420" spans="1:9" ht="62.25" customHeight="1">
      <c r="A420" s="31"/>
      <c r="B420" s="23" t="s">
        <v>1084</v>
      </c>
      <c r="C420" s="12" t="s">
        <v>325</v>
      </c>
      <c r="D420" s="12" t="s">
        <v>193</v>
      </c>
      <c r="E420" s="12">
        <v>60.5</v>
      </c>
      <c r="F420" s="12">
        <v>68.5</v>
      </c>
      <c r="G420" s="26">
        <v>69</v>
      </c>
      <c r="H420" s="32">
        <f>G420/F420*100-100</f>
        <v>0.7299270072992812</v>
      </c>
      <c r="I420" s="117" t="s">
        <v>922</v>
      </c>
    </row>
    <row r="421" spans="1:9" ht="35.25" customHeight="1">
      <c r="A421" s="280" t="s">
        <v>1085</v>
      </c>
      <c r="B421" s="281"/>
      <c r="C421" s="281"/>
      <c r="D421" s="281"/>
      <c r="E421" s="281"/>
      <c r="F421" s="281"/>
      <c r="G421" s="281"/>
      <c r="H421" s="281"/>
      <c r="I421" s="282"/>
    </row>
    <row r="422" spans="1:9" ht="25.5" customHeight="1">
      <c r="A422" s="260" t="s">
        <v>1086</v>
      </c>
      <c r="B422" s="261"/>
      <c r="C422" s="261"/>
      <c r="D422" s="261"/>
      <c r="E422" s="261"/>
      <c r="F422" s="261"/>
      <c r="G422" s="261"/>
      <c r="H422" s="261"/>
      <c r="I422" s="262"/>
    </row>
    <row r="423" spans="1:9" ht="85.5">
      <c r="A423" s="12"/>
      <c r="B423" s="23" t="s">
        <v>391</v>
      </c>
      <c r="C423" s="12" t="s">
        <v>325</v>
      </c>
      <c r="D423" s="12" t="s">
        <v>1083</v>
      </c>
      <c r="E423" s="12">
        <v>945.541</v>
      </c>
      <c r="F423" s="12">
        <v>945.47</v>
      </c>
      <c r="G423" s="12">
        <v>532.8</v>
      </c>
      <c r="H423" s="32">
        <f>G423/F423*100-100</f>
        <v>-43.647074999735594</v>
      </c>
      <c r="I423" s="105" t="s">
        <v>921</v>
      </c>
    </row>
    <row r="424" spans="1:9" ht="47.25">
      <c r="A424" s="12"/>
      <c r="B424" s="23" t="s">
        <v>392</v>
      </c>
      <c r="C424" s="12" t="s">
        <v>325</v>
      </c>
      <c r="D424" s="12" t="s">
        <v>193</v>
      </c>
      <c r="E424" s="12">
        <v>90</v>
      </c>
      <c r="F424" s="12">
        <v>90</v>
      </c>
      <c r="G424" s="12">
        <v>66</v>
      </c>
      <c r="H424" s="32">
        <f>G424/F424*100-100</f>
        <v>-26.66666666666667</v>
      </c>
      <c r="I424" s="37"/>
    </row>
    <row r="425" spans="1:9" ht="54.75" customHeight="1">
      <c r="A425" s="31"/>
      <c r="B425" s="23" t="s">
        <v>393</v>
      </c>
      <c r="C425" s="12" t="s">
        <v>325</v>
      </c>
      <c r="D425" s="12" t="s">
        <v>193</v>
      </c>
      <c r="E425" s="12">
        <v>60.5</v>
      </c>
      <c r="F425" s="12">
        <v>68.5</v>
      </c>
      <c r="G425" s="12">
        <v>69</v>
      </c>
      <c r="H425" s="32">
        <f>G425/F425*100-100</f>
        <v>0.7299270072992812</v>
      </c>
      <c r="I425" s="119" t="s">
        <v>922</v>
      </c>
    </row>
    <row r="426" spans="1:9" ht="15.75">
      <c r="A426" s="286" t="s">
        <v>394</v>
      </c>
      <c r="B426" s="286"/>
      <c r="C426" s="286"/>
      <c r="D426" s="286"/>
      <c r="E426" s="286"/>
      <c r="F426" s="286"/>
      <c r="G426" s="286"/>
      <c r="H426" s="286"/>
      <c r="I426" s="286"/>
    </row>
    <row r="427" spans="1:9" ht="54" customHeight="1">
      <c r="A427" s="27"/>
      <c r="B427" s="23" t="s">
        <v>395</v>
      </c>
      <c r="C427" s="12" t="s">
        <v>326</v>
      </c>
      <c r="D427" s="12" t="s">
        <v>1195</v>
      </c>
      <c r="E427" s="12">
        <v>0.82</v>
      </c>
      <c r="F427" s="12">
        <v>0.9</v>
      </c>
      <c r="G427" s="12">
        <v>0.8</v>
      </c>
      <c r="H427" s="32">
        <f>G427/F427*100-100</f>
        <v>-11.1111111111111</v>
      </c>
      <c r="I427" s="65"/>
    </row>
    <row r="428" spans="1:9" ht="63">
      <c r="A428" s="27"/>
      <c r="B428" s="23" t="s">
        <v>736</v>
      </c>
      <c r="C428" s="12" t="s">
        <v>325</v>
      </c>
      <c r="D428" s="12" t="s">
        <v>1195</v>
      </c>
      <c r="E428" s="12">
        <v>79</v>
      </c>
      <c r="F428" s="12">
        <v>81</v>
      </c>
      <c r="G428" s="12">
        <v>81</v>
      </c>
      <c r="H428" s="32">
        <f>G428/F428*100-100</f>
        <v>0</v>
      </c>
      <c r="I428" s="65"/>
    </row>
    <row r="429" spans="1:9" ht="77.25" customHeight="1">
      <c r="A429" s="31"/>
      <c r="B429" s="23" t="s">
        <v>737</v>
      </c>
      <c r="C429" s="12" t="s">
        <v>325</v>
      </c>
      <c r="D429" s="12" t="s">
        <v>1195</v>
      </c>
      <c r="E429" s="12">
        <v>50</v>
      </c>
      <c r="F429" s="12">
        <v>52</v>
      </c>
      <c r="G429" s="26">
        <v>36</v>
      </c>
      <c r="H429" s="32">
        <f>G429/F429*100-100</f>
        <v>-30.769230769230774</v>
      </c>
      <c r="I429" s="110" t="s">
        <v>1018</v>
      </c>
    </row>
    <row r="430" spans="1:9" ht="36.75" customHeight="1">
      <c r="A430" s="286" t="s">
        <v>738</v>
      </c>
      <c r="B430" s="286"/>
      <c r="C430" s="286"/>
      <c r="D430" s="286"/>
      <c r="E430" s="286"/>
      <c r="F430" s="286"/>
      <c r="G430" s="286"/>
      <c r="H430" s="286"/>
      <c r="I430" s="286"/>
    </row>
    <row r="431" spans="1:9" ht="38.25" customHeight="1">
      <c r="A431" s="274" t="s">
        <v>739</v>
      </c>
      <c r="B431" s="274"/>
      <c r="C431" s="274"/>
      <c r="D431" s="274"/>
      <c r="E431" s="274"/>
      <c r="F431" s="274"/>
      <c r="G431" s="274"/>
      <c r="H431" s="274"/>
      <c r="I431" s="274"/>
    </row>
    <row r="432" spans="1:9" ht="60" customHeight="1">
      <c r="A432" s="12"/>
      <c r="B432" s="23" t="s">
        <v>332</v>
      </c>
      <c r="C432" s="12" t="s">
        <v>326</v>
      </c>
      <c r="D432" s="12" t="s">
        <v>1195</v>
      </c>
      <c r="E432" s="12">
        <v>0.82</v>
      </c>
      <c r="F432" s="12">
        <v>0.9</v>
      </c>
      <c r="G432" s="12">
        <v>0.8</v>
      </c>
      <c r="H432" s="32">
        <f>G432/F432*100-100</f>
        <v>-11.1111111111111</v>
      </c>
      <c r="I432" s="37"/>
    </row>
    <row r="433" spans="1:9" ht="69.75" customHeight="1">
      <c r="A433" s="31"/>
      <c r="B433" s="23" t="s">
        <v>740</v>
      </c>
      <c r="C433" s="12" t="s">
        <v>325</v>
      </c>
      <c r="D433" s="12" t="s">
        <v>1195</v>
      </c>
      <c r="E433" s="12">
        <v>79</v>
      </c>
      <c r="F433" s="12">
        <v>81</v>
      </c>
      <c r="G433" s="12">
        <v>81</v>
      </c>
      <c r="H433" s="32">
        <f>G433/F433*100-100</f>
        <v>0</v>
      </c>
      <c r="I433" s="37"/>
    </row>
    <row r="434" spans="1:9" ht="18.75" customHeight="1">
      <c r="A434" s="260" t="s">
        <v>944</v>
      </c>
      <c r="B434" s="261"/>
      <c r="C434" s="261"/>
      <c r="D434" s="261"/>
      <c r="E434" s="261"/>
      <c r="F434" s="261"/>
      <c r="G434" s="261"/>
      <c r="H434" s="261"/>
      <c r="I434" s="262"/>
    </row>
    <row r="435" spans="1:9" ht="63" customHeight="1">
      <c r="A435" s="31"/>
      <c r="B435" s="23" t="s">
        <v>945</v>
      </c>
      <c r="C435" s="12" t="s">
        <v>325</v>
      </c>
      <c r="D435" s="12" t="s">
        <v>946</v>
      </c>
      <c r="E435" s="12">
        <v>15</v>
      </c>
      <c r="F435" s="12">
        <v>25</v>
      </c>
      <c r="G435" s="12">
        <v>6</v>
      </c>
      <c r="H435" s="32">
        <f>G435/F435*100-100</f>
        <v>-76</v>
      </c>
      <c r="I435" s="112" t="s">
        <v>1019</v>
      </c>
    </row>
    <row r="436" spans="1:9" ht="15.75">
      <c r="A436" s="274" t="s">
        <v>947</v>
      </c>
      <c r="B436" s="274"/>
      <c r="C436" s="274"/>
      <c r="D436" s="274"/>
      <c r="E436" s="274"/>
      <c r="F436" s="274"/>
      <c r="G436" s="274"/>
      <c r="H436" s="274"/>
      <c r="I436" s="274"/>
    </row>
    <row r="437" spans="1:9" ht="47.25">
      <c r="A437" s="31"/>
      <c r="B437" s="23" t="s">
        <v>948</v>
      </c>
      <c r="C437" s="12" t="s">
        <v>325</v>
      </c>
      <c r="D437" s="12" t="s">
        <v>946</v>
      </c>
      <c r="E437" s="12">
        <v>42</v>
      </c>
      <c r="F437" s="12">
        <v>45</v>
      </c>
      <c r="G437" s="12">
        <v>46</v>
      </c>
      <c r="H437" s="32">
        <f>G437/F437*100-100</f>
        <v>2.2222222222222143</v>
      </c>
      <c r="I437" s="37"/>
    </row>
    <row r="438" spans="1:9" ht="32.25" customHeight="1">
      <c r="A438" s="260" t="s">
        <v>949</v>
      </c>
      <c r="B438" s="261"/>
      <c r="C438" s="261"/>
      <c r="D438" s="261"/>
      <c r="E438" s="261"/>
      <c r="F438" s="261"/>
      <c r="G438" s="261"/>
      <c r="H438" s="261"/>
      <c r="I438" s="262"/>
    </row>
    <row r="439" spans="1:9" ht="78.75">
      <c r="A439" s="31"/>
      <c r="B439" s="23" t="s">
        <v>964</v>
      </c>
      <c r="C439" s="12" t="s">
        <v>325</v>
      </c>
      <c r="D439" s="12" t="s">
        <v>946</v>
      </c>
      <c r="E439" s="12">
        <v>105</v>
      </c>
      <c r="F439" s="12">
        <v>138</v>
      </c>
      <c r="G439" s="12">
        <v>96</v>
      </c>
      <c r="H439" s="32">
        <f>G439/F439*100-100</f>
        <v>-30.434782608695656</v>
      </c>
      <c r="I439" s="111" t="s">
        <v>1020</v>
      </c>
    </row>
    <row r="440" spans="1:9" ht="32.25" customHeight="1">
      <c r="A440" s="274" t="s">
        <v>811</v>
      </c>
      <c r="B440" s="274"/>
      <c r="C440" s="274"/>
      <c r="D440" s="274"/>
      <c r="E440" s="274"/>
      <c r="F440" s="274"/>
      <c r="G440" s="274"/>
      <c r="H440" s="274"/>
      <c r="I440" s="274"/>
    </row>
    <row r="441" spans="1:9" ht="63" customHeight="1">
      <c r="A441" s="31"/>
      <c r="B441" s="23" t="s">
        <v>812</v>
      </c>
      <c r="C441" s="12" t="s">
        <v>325</v>
      </c>
      <c r="D441" s="12" t="s">
        <v>946</v>
      </c>
      <c r="E441" s="12">
        <v>33</v>
      </c>
      <c r="F441" s="12">
        <v>40</v>
      </c>
      <c r="G441" s="12">
        <v>35</v>
      </c>
      <c r="H441" s="12">
        <f>G441/F441*100-100</f>
        <v>-12.5</v>
      </c>
      <c r="I441" s="111" t="s">
        <v>1021</v>
      </c>
    </row>
    <row r="442" spans="1:9" ht="36.75" customHeight="1">
      <c r="A442" s="286" t="s">
        <v>813</v>
      </c>
      <c r="B442" s="286"/>
      <c r="C442" s="286"/>
      <c r="D442" s="286"/>
      <c r="E442" s="286"/>
      <c r="F442" s="286"/>
      <c r="G442" s="286"/>
      <c r="H442" s="286"/>
      <c r="I442" s="286"/>
    </row>
    <row r="443" spans="1:9" s="53" customFormat="1" ht="35.25" customHeight="1">
      <c r="A443" s="264" t="s">
        <v>814</v>
      </c>
      <c r="B443" s="264"/>
      <c r="C443" s="264"/>
      <c r="D443" s="264"/>
      <c r="E443" s="264"/>
      <c r="F443" s="264"/>
      <c r="G443" s="264"/>
      <c r="H443" s="264"/>
      <c r="I443" s="264"/>
    </row>
    <row r="444" spans="1:9" s="53" customFormat="1" ht="78" customHeight="1">
      <c r="A444" s="55"/>
      <c r="B444" s="22" t="s">
        <v>815</v>
      </c>
      <c r="C444" s="12" t="s">
        <v>325</v>
      </c>
      <c r="D444" s="25" t="s">
        <v>946</v>
      </c>
      <c r="E444" s="25">
        <v>4851</v>
      </c>
      <c r="F444" s="25">
        <v>4900</v>
      </c>
      <c r="G444" s="25">
        <v>4938</v>
      </c>
      <c r="H444" s="32">
        <f>G444/F444*100-100</f>
        <v>0.7755102040816411</v>
      </c>
      <c r="I444" s="120" t="s">
        <v>1022</v>
      </c>
    </row>
    <row r="445" spans="1:9" ht="19.5" customHeight="1">
      <c r="A445" s="280" t="s">
        <v>816</v>
      </c>
      <c r="B445" s="281"/>
      <c r="C445" s="281"/>
      <c r="D445" s="281"/>
      <c r="E445" s="281"/>
      <c r="F445" s="281"/>
      <c r="G445" s="281"/>
      <c r="H445" s="281"/>
      <c r="I445" s="282"/>
    </row>
    <row r="446" spans="1:9" ht="19.5" customHeight="1">
      <c r="A446" s="260" t="s">
        <v>817</v>
      </c>
      <c r="B446" s="261"/>
      <c r="C446" s="261"/>
      <c r="D446" s="261"/>
      <c r="E446" s="261"/>
      <c r="F446" s="261"/>
      <c r="G446" s="261"/>
      <c r="H446" s="261"/>
      <c r="I446" s="262"/>
    </row>
    <row r="447" spans="1:9" ht="87.75" customHeight="1">
      <c r="A447" s="31"/>
      <c r="B447" s="23" t="s">
        <v>818</v>
      </c>
      <c r="C447" s="12" t="s">
        <v>325</v>
      </c>
      <c r="D447" s="12" t="s">
        <v>1195</v>
      </c>
      <c r="E447" s="12">
        <v>50</v>
      </c>
      <c r="F447" s="12">
        <v>52</v>
      </c>
      <c r="G447" s="26">
        <v>36</v>
      </c>
      <c r="H447" s="32">
        <f>G447/F447*100-100</f>
        <v>-30.769230769230774</v>
      </c>
      <c r="I447" s="112" t="s">
        <v>924</v>
      </c>
    </row>
    <row r="448" spans="1:9" ht="15.75">
      <c r="A448" s="274" t="s">
        <v>819</v>
      </c>
      <c r="B448" s="274"/>
      <c r="C448" s="274"/>
      <c r="D448" s="274"/>
      <c r="E448" s="274"/>
      <c r="F448" s="274"/>
      <c r="G448" s="274"/>
      <c r="H448" s="274"/>
      <c r="I448" s="274"/>
    </row>
    <row r="449" spans="1:9" ht="72" customHeight="1">
      <c r="A449" s="31"/>
      <c r="B449" s="23" t="s">
        <v>820</v>
      </c>
      <c r="C449" s="12" t="s">
        <v>325</v>
      </c>
      <c r="D449" s="12" t="s">
        <v>533</v>
      </c>
      <c r="E449" s="31" t="s">
        <v>821</v>
      </c>
      <c r="F449" s="31" t="s">
        <v>822</v>
      </c>
      <c r="G449" s="31" t="s">
        <v>822</v>
      </c>
      <c r="H449" s="34" t="e">
        <f>G449/F449*100-100</f>
        <v>#DIV/0!</v>
      </c>
      <c r="I449" s="37"/>
    </row>
    <row r="450" spans="1:9" ht="39" customHeight="1">
      <c r="A450" s="274" t="s">
        <v>334</v>
      </c>
      <c r="B450" s="274"/>
      <c r="C450" s="274"/>
      <c r="D450" s="274"/>
      <c r="E450" s="274"/>
      <c r="F450" s="274"/>
      <c r="G450" s="274"/>
      <c r="H450" s="274"/>
      <c r="I450" s="274"/>
    </row>
    <row r="451" spans="1:9" ht="66" customHeight="1">
      <c r="A451" s="31"/>
      <c r="B451" s="23" t="s">
        <v>823</v>
      </c>
      <c r="C451" s="12" t="s">
        <v>325</v>
      </c>
      <c r="D451" s="12" t="s">
        <v>946</v>
      </c>
      <c r="E451" s="12">
        <v>8</v>
      </c>
      <c r="F451" s="12">
        <v>7</v>
      </c>
      <c r="G451" s="12">
        <v>6</v>
      </c>
      <c r="H451" s="32">
        <f>G451/F451*100-100</f>
        <v>-14.285714285714292</v>
      </c>
      <c r="I451" s="37"/>
    </row>
    <row r="452" spans="1:9" ht="15.75">
      <c r="A452" s="274" t="s">
        <v>824</v>
      </c>
      <c r="B452" s="274"/>
      <c r="C452" s="274"/>
      <c r="D452" s="274"/>
      <c r="E452" s="274"/>
      <c r="F452" s="274"/>
      <c r="G452" s="274"/>
      <c r="H452" s="274"/>
      <c r="I452" s="274"/>
    </row>
    <row r="453" spans="1:9" ht="50.25" customHeight="1">
      <c r="A453" s="31"/>
      <c r="B453" s="23" t="s">
        <v>825</v>
      </c>
      <c r="C453" s="12" t="s">
        <v>325</v>
      </c>
      <c r="D453" s="12" t="s">
        <v>946</v>
      </c>
      <c r="E453" s="12">
        <v>510</v>
      </c>
      <c r="F453" s="12">
        <v>330</v>
      </c>
      <c r="G453" s="12">
        <v>0</v>
      </c>
      <c r="H453" s="32">
        <f>G453/F453*100-100</f>
        <v>-100</v>
      </c>
      <c r="I453" s="117" t="s">
        <v>1023</v>
      </c>
    </row>
    <row r="454" spans="1:9" ht="15.75">
      <c r="A454" s="274" t="s">
        <v>826</v>
      </c>
      <c r="B454" s="274"/>
      <c r="C454" s="274"/>
      <c r="D454" s="274"/>
      <c r="E454" s="274"/>
      <c r="F454" s="274"/>
      <c r="G454" s="274"/>
      <c r="H454" s="274"/>
      <c r="I454" s="274"/>
    </row>
    <row r="455" spans="1:9" ht="60" customHeight="1">
      <c r="A455" s="31"/>
      <c r="B455" s="23" t="s">
        <v>610</v>
      </c>
      <c r="C455" s="12" t="s">
        <v>325</v>
      </c>
      <c r="D455" s="12" t="s">
        <v>946</v>
      </c>
      <c r="E455" s="12">
        <v>50</v>
      </c>
      <c r="F455" s="12">
        <v>60</v>
      </c>
      <c r="G455" s="12">
        <v>58</v>
      </c>
      <c r="H455" s="32">
        <f>G455/F455*100-100</f>
        <v>-3.3333333333333286</v>
      </c>
      <c r="I455" s="117" t="s">
        <v>1024</v>
      </c>
    </row>
    <row r="456" spans="1:9" ht="15.75">
      <c r="A456" s="274" t="s">
        <v>611</v>
      </c>
      <c r="B456" s="274"/>
      <c r="C456" s="274"/>
      <c r="D456" s="274"/>
      <c r="E456" s="274"/>
      <c r="F456" s="274"/>
      <c r="G456" s="274"/>
      <c r="H456" s="274"/>
      <c r="I456" s="274"/>
    </row>
    <row r="457" spans="1:9" ht="55.5" customHeight="1">
      <c r="A457" s="31"/>
      <c r="B457" s="23" t="s">
        <v>154</v>
      </c>
      <c r="C457" s="12" t="s">
        <v>325</v>
      </c>
      <c r="D457" s="12" t="s">
        <v>748</v>
      </c>
      <c r="E457" s="12">
        <v>43</v>
      </c>
      <c r="F457" s="12">
        <v>0</v>
      </c>
      <c r="G457" s="12">
        <v>0</v>
      </c>
      <c r="H457" s="12"/>
      <c r="I457" s="121" t="s">
        <v>1025</v>
      </c>
    </row>
    <row r="458" spans="1:9" ht="64.5" customHeight="1">
      <c r="A458" s="31"/>
      <c r="B458" s="22" t="s">
        <v>1160</v>
      </c>
      <c r="C458" s="25" t="s">
        <v>325</v>
      </c>
      <c r="D458" s="25" t="s">
        <v>748</v>
      </c>
      <c r="E458" s="25">
        <v>0</v>
      </c>
      <c r="F458" s="25">
        <v>119</v>
      </c>
      <c r="G458" s="25">
        <v>118</v>
      </c>
      <c r="H458" s="32">
        <f>G458/F458*100-100</f>
        <v>-0.8403361344537785</v>
      </c>
      <c r="I458" s="64"/>
    </row>
    <row r="459" spans="1:9" ht="15.75">
      <c r="A459" s="274" t="s">
        <v>447</v>
      </c>
      <c r="B459" s="274"/>
      <c r="C459" s="274"/>
      <c r="D459" s="274"/>
      <c r="E459" s="274"/>
      <c r="F459" s="274"/>
      <c r="G459" s="274"/>
      <c r="H459" s="274"/>
      <c r="I459" s="274"/>
    </row>
    <row r="460" spans="1:9" ht="67.5" customHeight="1">
      <c r="A460" s="27"/>
      <c r="B460" s="23" t="s">
        <v>448</v>
      </c>
      <c r="C460" s="12" t="s">
        <v>325</v>
      </c>
      <c r="D460" s="12" t="s">
        <v>136</v>
      </c>
      <c r="E460" s="12">
        <v>6</v>
      </c>
      <c r="F460" s="12">
        <v>3</v>
      </c>
      <c r="G460" s="25">
        <v>2</v>
      </c>
      <c r="H460" s="32">
        <f>G460/F460*100-100</f>
        <v>-33.33333333333334</v>
      </c>
      <c r="I460" s="112" t="s">
        <v>924</v>
      </c>
    </row>
    <row r="461" spans="1:9" ht="66.75" customHeight="1">
      <c r="A461" s="31"/>
      <c r="B461" s="23" t="s">
        <v>333</v>
      </c>
      <c r="C461" s="12" t="s">
        <v>325</v>
      </c>
      <c r="D461" s="12" t="s">
        <v>1195</v>
      </c>
      <c r="E461" s="12">
        <v>45</v>
      </c>
      <c r="F461" s="12">
        <v>55</v>
      </c>
      <c r="G461" s="25">
        <v>55</v>
      </c>
      <c r="H461" s="32">
        <f>G461/F461*100-100</f>
        <v>0</v>
      </c>
      <c r="I461" s="37"/>
    </row>
    <row r="462" spans="1:9" ht="31.5" customHeight="1">
      <c r="A462" s="280" t="s">
        <v>449</v>
      </c>
      <c r="B462" s="281"/>
      <c r="C462" s="281"/>
      <c r="D462" s="281"/>
      <c r="E462" s="281"/>
      <c r="F462" s="281"/>
      <c r="G462" s="281"/>
      <c r="H462" s="281"/>
      <c r="I462" s="282"/>
    </row>
    <row r="463" spans="1:9" ht="34.5" customHeight="1">
      <c r="A463" s="274" t="s">
        <v>894</v>
      </c>
      <c r="B463" s="274"/>
      <c r="C463" s="274"/>
      <c r="D463" s="274"/>
      <c r="E463" s="274"/>
      <c r="F463" s="274"/>
      <c r="G463" s="274"/>
      <c r="H463" s="274"/>
      <c r="I463" s="274"/>
    </row>
    <row r="464" spans="1:9" ht="63">
      <c r="A464" s="31"/>
      <c r="B464" s="23" t="s">
        <v>240</v>
      </c>
      <c r="C464" s="12" t="s">
        <v>325</v>
      </c>
      <c r="D464" s="12" t="s">
        <v>136</v>
      </c>
      <c r="E464" s="12">
        <v>6</v>
      </c>
      <c r="F464" s="12">
        <v>3</v>
      </c>
      <c r="G464" s="12">
        <v>2</v>
      </c>
      <c r="H464" s="32">
        <f>G464/F464*100-100</f>
        <v>-33.33333333333334</v>
      </c>
      <c r="I464" s="112" t="s">
        <v>924</v>
      </c>
    </row>
    <row r="465" spans="1:9" ht="15.75">
      <c r="A465" s="264" t="s">
        <v>241</v>
      </c>
      <c r="B465" s="264"/>
      <c r="C465" s="264"/>
      <c r="D465" s="264"/>
      <c r="E465" s="264"/>
      <c r="F465" s="264"/>
      <c r="G465" s="264"/>
      <c r="H465" s="264"/>
      <c r="I465" s="264"/>
    </row>
    <row r="466" spans="1:9" ht="31.5">
      <c r="A466" s="31"/>
      <c r="B466" s="22" t="s">
        <v>242</v>
      </c>
      <c r="C466" s="12" t="s">
        <v>325</v>
      </c>
      <c r="D466" s="12" t="s">
        <v>136</v>
      </c>
      <c r="E466" s="12">
        <v>1</v>
      </c>
      <c r="F466" s="12">
        <v>1</v>
      </c>
      <c r="G466" s="26">
        <v>0</v>
      </c>
      <c r="H466" s="32">
        <f>G466/F466*100-100</f>
        <v>-100</v>
      </c>
      <c r="I466" s="108" t="s">
        <v>1026</v>
      </c>
    </row>
    <row r="467" spans="1:9" ht="37.5" customHeight="1">
      <c r="A467" s="260" t="s">
        <v>243</v>
      </c>
      <c r="B467" s="261"/>
      <c r="C467" s="261"/>
      <c r="D467" s="261"/>
      <c r="E467" s="261"/>
      <c r="F467" s="261"/>
      <c r="G467" s="261"/>
      <c r="H467" s="261"/>
      <c r="I467" s="262"/>
    </row>
    <row r="468" spans="1:9" ht="47.25">
      <c r="A468" s="31"/>
      <c r="B468" s="23" t="s">
        <v>244</v>
      </c>
      <c r="C468" s="12" t="s">
        <v>325</v>
      </c>
      <c r="D468" s="12" t="s">
        <v>136</v>
      </c>
      <c r="E468" s="12">
        <v>0</v>
      </c>
      <c r="F468" s="12">
        <v>0</v>
      </c>
      <c r="G468" s="12">
        <v>0</v>
      </c>
      <c r="H468" s="35" t="e">
        <f>G468/F468*100-100</f>
        <v>#DIV/0!</v>
      </c>
      <c r="I468" s="37"/>
    </row>
    <row r="469" spans="1:9" ht="35.25" customHeight="1">
      <c r="A469" s="260" t="s">
        <v>245</v>
      </c>
      <c r="B469" s="261"/>
      <c r="C469" s="261"/>
      <c r="D469" s="261"/>
      <c r="E469" s="261"/>
      <c r="F469" s="261"/>
      <c r="G469" s="261"/>
      <c r="H469" s="261"/>
      <c r="I469" s="262"/>
    </row>
    <row r="470" spans="1:9" ht="39" customHeight="1">
      <c r="A470" s="31"/>
      <c r="B470" s="23" t="s">
        <v>246</v>
      </c>
      <c r="C470" s="12" t="s">
        <v>325</v>
      </c>
      <c r="D470" s="12" t="s">
        <v>136</v>
      </c>
      <c r="E470" s="12">
        <v>0</v>
      </c>
      <c r="F470" s="12">
        <v>0</v>
      </c>
      <c r="G470" s="12">
        <v>0</v>
      </c>
      <c r="H470" s="35" t="e">
        <f>G470/F470*100-100</f>
        <v>#DIV/0!</v>
      </c>
      <c r="I470" s="37"/>
    </row>
    <row r="471" spans="1:9" ht="22.5" customHeight="1">
      <c r="A471" s="274" t="s">
        <v>247</v>
      </c>
      <c r="B471" s="274"/>
      <c r="C471" s="274"/>
      <c r="D471" s="274"/>
      <c r="E471" s="274"/>
      <c r="F471" s="274"/>
      <c r="G471" s="274"/>
      <c r="H471" s="274"/>
      <c r="I471" s="274"/>
    </row>
    <row r="472" spans="1:9" ht="50.25" customHeight="1">
      <c r="A472" s="31"/>
      <c r="B472" s="23" t="s">
        <v>248</v>
      </c>
      <c r="C472" s="12" t="s">
        <v>678</v>
      </c>
      <c r="D472" s="12" t="s">
        <v>136</v>
      </c>
      <c r="E472" s="12">
        <v>0</v>
      </c>
      <c r="F472" s="12">
        <v>0</v>
      </c>
      <c r="G472" s="12">
        <v>0</v>
      </c>
      <c r="H472" s="35" t="e">
        <f>G472/F472*100-100</f>
        <v>#DIV/0!</v>
      </c>
      <c r="I472" s="37"/>
    </row>
    <row r="473" spans="1:9" ht="15.75">
      <c r="A473" s="274" t="s">
        <v>249</v>
      </c>
      <c r="B473" s="274"/>
      <c r="C473" s="274"/>
      <c r="D473" s="274"/>
      <c r="E473" s="274"/>
      <c r="F473" s="274"/>
      <c r="G473" s="274"/>
      <c r="H473" s="274"/>
      <c r="I473" s="274"/>
    </row>
    <row r="474" spans="1:9" ht="54" customHeight="1">
      <c r="A474" s="31"/>
      <c r="B474" s="23" t="s">
        <v>335</v>
      </c>
      <c r="C474" s="12" t="s">
        <v>325</v>
      </c>
      <c r="D474" s="12" t="s">
        <v>136</v>
      </c>
      <c r="E474" s="25">
        <v>2</v>
      </c>
      <c r="F474" s="25">
        <v>0</v>
      </c>
      <c r="G474" s="25">
        <v>0</v>
      </c>
      <c r="H474" s="35" t="e">
        <f>G474/F474*100-100</f>
        <v>#DIV/0!</v>
      </c>
      <c r="I474" s="37"/>
    </row>
    <row r="475" spans="1:9" ht="15.75">
      <c r="A475" s="286" t="s">
        <v>848</v>
      </c>
      <c r="B475" s="286"/>
      <c r="C475" s="286"/>
      <c r="D475" s="286"/>
      <c r="E475" s="286"/>
      <c r="F475" s="286"/>
      <c r="G475" s="286"/>
      <c r="H475" s="286"/>
      <c r="I475" s="286"/>
    </row>
    <row r="476" spans="1:9" ht="27" customHeight="1">
      <c r="A476" s="260" t="s">
        <v>849</v>
      </c>
      <c r="B476" s="261"/>
      <c r="C476" s="261"/>
      <c r="D476" s="261"/>
      <c r="E476" s="261"/>
      <c r="F476" s="261"/>
      <c r="G476" s="261"/>
      <c r="H476" s="261"/>
      <c r="I476" s="262"/>
    </row>
    <row r="477" spans="1:9" ht="61.5" customHeight="1">
      <c r="A477" s="31"/>
      <c r="B477" s="23" t="s">
        <v>336</v>
      </c>
      <c r="C477" s="12" t="s">
        <v>325</v>
      </c>
      <c r="D477" s="12" t="s">
        <v>1195</v>
      </c>
      <c r="E477" s="12">
        <v>45</v>
      </c>
      <c r="F477" s="12">
        <v>55</v>
      </c>
      <c r="G477" s="26">
        <v>55</v>
      </c>
      <c r="H477" s="32">
        <f>G477/F477*100-100</f>
        <v>0</v>
      </c>
      <c r="I477" s="37"/>
    </row>
    <row r="478" spans="1:9" ht="15.75">
      <c r="A478" s="274" t="s">
        <v>850</v>
      </c>
      <c r="B478" s="274"/>
      <c r="C478" s="274"/>
      <c r="D478" s="274"/>
      <c r="E478" s="274"/>
      <c r="F478" s="274"/>
      <c r="G478" s="274"/>
      <c r="H478" s="274"/>
      <c r="I478" s="274"/>
    </row>
    <row r="479" spans="1:9" ht="51" customHeight="1">
      <c r="A479" s="31"/>
      <c r="B479" s="23" t="s">
        <v>851</v>
      </c>
      <c r="C479" s="12" t="s">
        <v>325</v>
      </c>
      <c r="D479" s="12" t="s">
        <v>946</v>
      </c>
      <c r="E479" s="12">
        <v>60</v>
      </c>
      <c r="F479" s="12">
        <v>65</v>
      </c>
      <c r="G479" s="26">
        <v>65</v>
      </c>
      <c r="H479" s="32">
        <f>G479/F479*100-100</f>
        <v>0</v>
      </c>
      <c r="I479" s="37"/>
    </row>
    <row r="480" spans="1:9" ht="54.75" customHeight="1">
      <c r="A480" s="274" t="s">
        <v>852</v>
      </c>
      <c r="B480" s="274"/>
      <c r="C480" s="274"/>
      <c r="D480" s="274"/>
      <c r="E480" s="274"/>
      <c r="F480" s="274"/>
      <c r="G480" s="274"/>
      <c r="H480" s="274"/>
      <c r="I480" s="274"/>
    </row>
    <row r="481" spans="1:9" ht="54" customHeight="1">
      <c r="A481" s="31"/>
      <c r="B481" s="23" t="s">
        <v>853</v>
      </c>
      <c r="C481" s="12" t="s">
        <v>325</v>
      </c>
      <c r="D481" s="12" t="s">
        <v>1195</v>
      </c>
      <c r="E481" s="12">
        <v>87</v>
      </c>
      <c r="F481" s="12">
        <v>95</v>
      </c>
      <c r="G481" s="25">
        <v>95</v>
      </c>
      <c r="H481" s="12">
        <f>G481/F481*100-100</f>
        <v>0</v>
      </c>
      <c r="I481" s="37"/>
    </row>
    <row r="482" spans="1:9" s="53" customFormat="1" ht="36.75" customHeight="1">
      <c r="A482" s="264" t="s">
        <v>337</v>
      </c>
      <c r="B482" s="264"/>
      <c r="C482" s="264"/>
      <c r="D482" s="264"/>
      <c r="E482" s="264"/>
      <c r="F482" s="264"/>
      <c r="G482" s="264"/>
      <c r="H482" s="264"/>
      <c r="I482" s="264"/>
    </row>
    <row r="483" spans="1:9" s="53" customFormat="1" ht="63">
      <c r="A483" s="55"/>
      <c r="B483" s="22" t="s">
        <v>854</v>
      </c>
      <c r="C483" s="25" t="s">
        <v>325</v>
      </c>
      <c r="D483" s="25" t="s">
        <v>1195</v>
      </c>
      <c r="E483" s="25">
        <v>100</v>
      </c>
      <c r="F483" s="25">
        <v>100</v>
      </c>
      <c r="G483" s="26">
        <v>100</v>
      </c>
      <c r="H483" s="12">
        <f>G483/F483*100-100</f>
        <v>0</v>
      </c>
      <c r="I483" s="64"/>
    </row>
    <row r="484" spans="1:9" ht="37.5" customHeight="1">
      <c r="A484" s="274" t="s">
        <v>855</v>
      </c>
      <c r="B484" s="274"/>
      <c r="C484" s="274"/>
      <c r="D484" s="274"/>
      <c r="E484" s="274"/>
      <c r="F484" s="274"/>
      <c r="G484" s="274"/>
      <c r="H484" s="274"/>
      <c r="I484" s="274"/>
    </row>
    <row r="485" spans="1:9" ht="50.25" customHeight="1">
      <c r="A485" s="31"/>
      <c r="B485" s="23" t="s">
        <v>856</v>
      </c>
      <c r="C485" s="12" t="s">
        <v>325</v>
      </c>
      <c r="D485" s="12" t="s">
        <v>946</v>
      </c>
      <c r="E485" s="12">
        <v>66</v>
      </c>
      <c r="F485" s="12">
        <v>80</v>
      </c>
      <c r="G485" s="12"/>
      <c r="H485" s="12">
        <f>G485/F485*100-100</f>
        <v>-100</v>
      </c>
      <c r="I485" s="112" t="s">
        <v>1027</v>
      </c>
    </row>
    <row r="486" spans="1:9" ht="48" customHeight="1">
      <c r="A486" s="274" t="s">
        <v>338</v>
      </c>
      <c r="B486" s="274"/>
      <c r="C486" s="274"/>
      <c r="D486" s="274"/>
      <c r="E486" s="274"/>
      <c r="F486" s="274"/>
      <c r="G486" s="274"/>
      <c r="H486" s="274"/>
      <c r="I486" s="274"/>
    </row>
    <row r="487" spans="1:9" ht="63">
      <c r="A487" s="31"/>
      <c r="B487" s="23" t="s">
        <v>857</v>
      </c>
      <c r="C487" s="12" t="s">
        <v>325</v>
      </c>
      <c r="D487" s="12" t="s">
        <v>946</v>
      </c>
      <c r="E487" s="25">
        <v>260</v>
      </c>
      <c r="F487" s="25">
        <v>260</v>
      </c>
      <c r="G487" s="26">
        <v>260</v>
      </c>
      <c r="H487" s="12">
        <f>G487/F487*100-100</f>
        <v>0</v>
      </c>
      <c r="I487" s="37"/>
    </row>
    <row r="488" spans="1:9" ht="21.75" customHeight="1">
      <c r="A488" s="274" t="s">
        <v>858</v>
      </c>
      <c r="B488" s="274"/>
      <c r="C488" s="274"/>
      <c r="D488" s="274"/>
      <c r="E488" s="274"/>
      <c r="F488" s="274"/>
      <c r="G488" s="274"/>
      <c r="H488" s="274"/>
      <c r="I488" s="274"/>
    </row>
    <row r="489" spans="1:9" ht="63">
      <c r="A489" s="31"/>
      <c r="B489" s="23" t="s">
        <v>859</v>
      </c>
      <c r="C489" s="12" t="s">
        <v>325</v>
      </c>
      <c r="D489" s="12" t="s">
        <v>946</v>
      </c>
      <c r="E489" s="12">
        <v>180</v>
      </c>
      <c r="F489" s="12">
        <v>180</v>
      </c>
      <c r="G489" s="26">
        <v>180</v>
      </c>
      <c r="H489" s="12">
        <f>G489/F489*100-100</f>
        <v>0</v>
      </c>
      <c r="I489" s="37"/>
    </row>
    <row r="490" spans="1:9" ht="24.75" customHeight="1">
      <c r="A490" s="260" t="s">
        <v>860</v>
      </c>
      <c r="B490" s="261"/>
      <c r="C490" s="261"/>
      <c r="D490" s="261"/>
      <c r="E490" s="261"/>
      <c r="F490" s="261"/>
      <c r="G490" s="261"/>
      <c r="H490" s="261"/>
      <c r="I490" s="262"/>
    </row>
    <row r="491" spans="1:9" ht="63.75" customHeight="1">
      <c r="A491" s="31"/>
      <c r="B491" s="23" t="s">
        <v>861</v>
      </c>
      <c r="C491" s="12" t="s">
        <v>325</v>
      </c>
      <c r="D491" s="12" t="s">
        <v>946</v>
      </c>
      <c r="E491" s="12">
        <v>5</v>
      </c>
      <c r="F491" s="12">
        <v>5</v>
      </c>
      <c r="G491" s="26">
        <v>0</v>
      </c>
      <c r="H491" s="12">
        <f>G491/F491*100-100</f>
        <v>-100</v>
      </c>
      <c r="I491" s="37"/>
    </row>
    <row r="492" spans="1:9" ht="41.25" customHeight="1">
      <c r="A492" s="274" t="s">
        <v>339</v>
      </c>
      <c r="B492" s="274"/>
      <c r="C492" s="274"/>
      <c r="D492" s="274"/>
      <c r="E492" s="274"/>
      <c r="F492" s="274"/>
      <c r="G492" s="274"/>
      <c r="H492" s="274"/>
      <c r="I492" s="274"/>
    </row>
    <row r="493" spans="1:9" ht="52.5" customHeight="1">
      <c r="A493" s="31"/>
      <c r="B493" s="23" t="s">
        <v>862</v>
      </c>
      <c r="C493" s="12" t="s">
        <v>325</v>
      </c>
      <c r="D493" s="12" t="s">
        <v>946</v>
      </c>
      <c r="E493" s="25">
        <v>300</v>
      </c>
      <c r="F493" s="25">
        <v>400</v>
      </c>
      <c r="G493" s="26">
        <v>300</v>
      </c>
      <c r="H493" s="12">
        <f>G493/F493*100-100</f>
        <v>-25</v>
      </c>
      <c r="I493" s="122" t="s">
        <v>1028</v>
      </c>
    </row>
    <row r="494" spans="1:9" ht="23.25" customHeight="1">
      <c r="A494" s="260" t="s">
        <v>450</v>
      </c>
      <c r="B494" s="261"/>
      <c r="C494" s="261"/>
      <c r="D494" s="261"/>
      <c r="E494" s="261"/>
      <c r="F494" s="261"/>
      <c r="G494" s="261"/>
      <c r="H494" s="261"/>
      <c r="I494" s="262"/>
    </row>
    <row r="495" spans="1:9" ht="58.5" customHeight="1">
      <c r="A495" s="31"/>
      <c r="B495" s="23" t="s">
        <v>451</v>
      </c>
      <c r="C495" s="12" t="s">
        <v>325</v>
      </c>
      <c r="D495" s="12" t="s">
        <v>136</v>
      </c>
      <c r="E495" s="12">
        <v>0</v>
      </c>
      <c r="F495" s="12">
        <v>4</v>
      </c>
      <c r="G495" s="26">
        <v>4</v>
      </c>
      <c r="H495" s="12">
        <f>G495/F495*100-100</f>
        <v>0</v>
      </c>
      <c r="I495" s="37"/>
    </row>
    <row r="496" spans="1:9" ht="21" customHeight="1">
      <c r="A496" s="280" t="s">
        <v>452</v>
      </c>
      <c r="B496" s="281"/>
      <c r="C496" s="281"/>
      <c r="D496" s="281"/>
      <c r="E496" s="281"/>
      <c r="F496" s="281"/>
      <c r="G496" s="281"/>
      <c r="H496" s="281"/>
      <c r="I496" s="282"/>
    </row>
    <row r="497" spans="1:9" ht="24.75" customHeight="1">
      <c r="A497" s="260" t="s">
        <v>453</v>
      </c>
      <c r="B497" s="261"/>
      <c r="C497" s="261"/>
      <c r="D497" s="261"/>
      <c r="E497" s="261"/>
      <c r="F497" s="261"/>
      <c r="G497" s="261"/>
      <c r="H497" s="261"/>
      <c r="I497" s="262"/>
    </row>
    <row r="498" spans="1:9" ht="69.75" customHeight="1">
      <c r="A498" s="31"/>
      <c r="B498" s="23" t="s">
        <v>340</v>
      </c>
      <c r="C498" s="12" t="s">
        <v>325</v>
      </c>
      <c r="D498" s="12" t="s">
        <v>136</v>
      </c>
      <c r="E498" s="12">
        <v>11</v>
      </c>
      <c r="F498" s="12">
        <v>11</v>
      </c>
      <c r="G498" s="26">
        <v>11</v>
      </c>
      <c r="H498" s="12">
        <f>G498/F498*100-100</f>
        <v>0</v>
      </c>
      <c r="I498" s="37"/>
    </row>
    <row r="499" spans="1:9" ht="15.75">
      <c r="A499" s="286" t="s">
        <v>1067</v>
      </c>
      <c r="B499" s="286"/>
      <c r="C499" s="286"/>
      <c r="D499" s="286"/>
      <c r="E499" s="286"/>
      <c r="F499" s="286"/>
      <c r="G499" s="286"/>
      <c r="H499" s="286"/>
      <c r="I499" s="286"/>
    </row>
    <row r="500" spans="1:9" ht="52.5" customHeight="1">
      <c r="A500" s="31"/>
      <c r="B500" s="23" t="s">
        <v>1068</v>
      </c>
      <c r="C500" s="12" t="s">
        <v>325</v>
      </c>
      <c r="D500" s="12" t="s">
        <v>136</v>
      </c>
      <c r="E500" s="12">
        <v>8</v>
      </c>
      <c r="F500" s="12">
        <v>16</v>
      </c>
      <c r="G500" s="26">
        <v>13</v>
      </c>
      <c r="H500" s="12">
        <f>G500/F500*100-100</f>
        <v>-18.75</v>
      </c>
      <c r="I500" s="37"/>
    </row>
    <row r="501" spans="1:9" ht="15.75">
      <c r="A501" s="286" t="s">
        <v>1069</v>
      </c>
      <c r="B501" s="286"/>
      <c r="C501" s="286"/>
      <c r="D501" s="286"/>
      <c r="E501" s="286"/>
      <c r="F501" s="286"/>
      <c r="G501" s="286"/>
      <c r="H501" s="286"/>
      <c r="I501" s="286"/>
    </row>
    <row r="502" spans="1:9" ht="36.75" customHeight="1">
      <c r="A502" s="274" t="s">
        <v>1070</v>
      </c>
      <c r="B502" s="274"/>
      <c r="C502" s="274"/>
      <c r="D502" s="274"/>
      <c r="E502" s="274"/>
      <c r="F502" s="274"/>
      <c r="G502" s="274"/>
      <c r="H502" s="274"/>
      <c r="I502" s="274"/>
    </row>
    <row r="503" spans="1:9" ht="86.25" customHeight="1">
      <c r="A503" s="31"/>
      <c r="B503" s="23" t="s">
        <v>1071</v>
      </c>
      <c r="C503" s="12" t="s">
        <v>325</v>
      </c>
      <c r="D503" s="12" t="s">
        <v>136</v>
      </c>
      <c r="E503" s="12">
        <v>4</v>
      </c>
      <c r="F503" s="12">
        <v>16</v>
      </c>
      <c r="G503" s="26">
        <v>9</v>
      </c>
      <c r="H503" s="12">
        <f>G503/F503*100-100</f>
        <v>-43.75</v>
      </c>
      <c r="I503" s="108" t="s">
        <v>1026</v>
      </c>
    </row>
    <row r="504" spans="1:9" ht="38.25" customHeight="1">
      <c r="A504" s="264" t="s">
        <v>341</v>
      </c>
      <c r="B504" s="264"/>
      <c r="C504" s="264"/>
      <c r="D504" s="264"/>
      <c r="E504" s="264"/>
      <c r="F504" s="264"/>
      <c r="G504" s="264"/>
      <c r="H504" s="264"/>
      <c r="I504" s="264"/>
    </row>
    <row r="505" spans="1:9" ht="110.25">
      <c r="A505" s="31"/>
      <c r="B505" s="22" t="s">
        <v>691</v>
      </c>
      <c r="C505" s="12" t="s">
        <v>325</v>
      </c>
      <c r="D505" s="12" t="s">
        <v>692</v>
      </c>
      <c r="E505" s="12">
        <v>1</v>
      </c>
      <c r="F505" s="12">
        <v>0</v>
      </c>
      <c r="G505" s="12">
        <v>3</v>
      </c>
      <c r="H505" s="35" t="e">
        <f>G505/F505*100-100</f>
        <v>#DIV/0!</v>
      </c>
      <c r="I505" s="123" t="s">
        <v>1029</v>
      </c>
    </row>
    <row r="506" spans="1:9" ht="36.75" customHeight="1">
      <c r="A506" s="264" t="s">
        <v>343</v>
      </c>
      <c r="B506" s="264"/>
      <c r="C506" s="264"/>
      <c r="D506" s="264"/>
      <c r="E506" s="264"/>
      <c r="F506" s="264"/>
      <c r="G506" s="264"/>
      <c r="H506" s="264"/>
      <c r="I506" s="264"/>
    </row>
    <row r="507" spans="1:9" ht="94.5" customHeight="1">
      <c r="A507" s="31"/>
      <c r="B507" s="22" t="s">
        <v>157</v>
      </c>
      <c r="C507" s="12" t="s">
        <v>325</v>
      </c>
      <c r="D507" s="12" t="s">
        <v>158</v>
      </c>
      <c r="E507" s="12">
        <v>3</v>
      </c>
      <c r="F507" s="12">
        <v>0</v>
      </c>
      <c r="G507" s="26">
        <v>1</v>
      </c>
      <c r="H507" s="35" t="e">
        <f>G507/F507*100</f>
        <v>#DIV/0!</v>
      </c>
      <c r="I507" s="37"/>
    </row>
    <row r="508" spans="1:9" ht="20.25" customHeight="1">
      <c r="A508" s="280" t="s">
        <v>159</v>
      </c>
      <c r="B508" s="281"/>
      <c r="C508" s="281"/>
      <c r="D508" s="281"/>
      <c r="E508" s="281"/>
      <c r="F508" s="281"/>
      <c r="G508" s="281"/>
      <c r="H508" s="281"/>
      <c r="I508" s="282"/>
    </row>
    <row r="509" spans="1:9" ht="49.5" customHeight="1">
      <c r="A509" s="31"/>
      <c r="B509" s="23" t="s">
        <v>342</v>
      </c>
      <c r="C509" s="12" t="s">
        <v>325</v>
      </c>
      <c r="D509" s="12" t="s">
        <v>1195</v>
      </c>
      <c r="E509" s="12">
        <v>95</v>
      </c>
      <c r="F509" s="12">
        <v>95</v>
      </c>
      <c r="G509" s="25">
        <v>83</v>
      </c>
      <c r="H509" s="32">
        <f>G509/F509*100-100</f>
        <v>-12.63157894736841</v>
      </c>
      <c r="I509" s="37"/>
    </row>
    <row r="510" spans="1:9" ht="18" customHeight="1">
      <c r="A510" s="280" t="s">
        <v>160</v>
      </c>
      <c r="B510" s="281"/>
      <c r="C510" s="281"/>
      <c r="D510" s="281"/>
      <c r="E510" s="281"/>
      <c r="F510" s="281"/>
      <c r="G510" s="281"/>
      <c r="H510" s="281"/>
      <c r="I510" s="282"/>
    </row>
    <row r="511" spans="1:9" ht="17.25" customHeight="1">
      <c r="A511" s="260" t="s">
        <v>161</v>
      </c>
      <c r="B511" s="261"/>
      <c r="C511" s="261"/>
      <c r="D511" s="261"/>
      <c r="E511" s="261"/>
      <c r="F511" s="261"/>
      <c r="G511" s="261"/>
      <c r="H511" s="261"/>
      <c r="I511" s="262"/>
    </row>
    <row r="512" spans="1:9" ht="35.25" customHeight="1">
      <c r="A512" s="31"/>
      <c r="B512" s="23" t="s">
        <v>162</v>
      </c>
      <c r="C512" s="12" t="s">
        <v>325</v>
      </c>
      <c r="D512" s="12" t="s">
        <v>1195</v>
      </c>
      <c r="E512" s="12">
        <v>95</v>
      </c>
      <c r="F512" s="12">
        <v>95</v>
      </c>
      <c r="G512" s="25">
        <v>83</v>
      </c>
      <c r="H512" s="32">
        <f>G512/F512*100-100</f>
        <v>-12.63157894736841</v>
      </c>
      <c r="I512" s="37"/>
    </row>
    <row r="513" spans="1:9" ht="34.5" customHeight="1">
      <c r="A513" s="274" t="s">
        <v>163</v>
      </c>
      <c r="B513" s="274"/>
      <c r="C513" s="274"/>
      <c r="D513" s="274"/>
      <c r="E513" s="274"/>
      <c r="F513" s="274"/>
      <c r="G513" s="274"/>
      <c r="H513" s="274"/>
      <c r="I513" s="274"/>
    </row>
    <row r="514" spans="1:9" ht="33" customHeight="1">
      <c r="A514" s="31"/>
      <c r="B514" s="23" t="s">
        <v>164</v>
      </c>
      <c r="C514" s="12" t="s">
        <v>325</v>
      </c>
      <c r="D514" s="12" t="s">
        <v>165</v>
      </c>
      <c r="E514" s="12">
        <v>95</v>
      </c>
      <c r="F514" s="12">
        <v>95</v>
      </c>
      <c r="G514" s="25">
        <v>83</v>
      </c>
      <c r="H514" s="32">
        <f>G514/F514*100-100</f>
        <v>-12.63157894736841</v>
      </c>
      <c r="I514" s="37"/>
    </row>
    <row r="515" spans="1:9" ht="16.5" customHeight="1">
      <c r="A515" s="260" t="s">
        <v>166</v>
      </c>
      <c r="B515" s="261"/>
      <c r="C515" s="261"/>
      <c r="D515" s="261"/>
      <c r="E515" s="261"/>
      <c r="F515" s="261"/>
      <c r="G515" s="261"/>
      <c r="H515" s="261"/>
      <c r="I515" s="262"/>
    </row>
    <row r="516" spans="1:9" ht="39" customHeight="1">
      <c r="A516" s="31"/>
      <c r="B516" s="23" t="s">
        <v>1161</v>
      </c>
      <c r="C516" s="12" t="s">
        <v>325</v>
      </c>
      <c r="D516" s="12" t="s">
        <v>1195</v>
      </c>
      <c r="E516" s="12">
        <v>100</v>
      </c>
      <c r="F516" s="12">
        <v>100</v>
      </c>
      <c r="G516" s="26">
        <v>100</v>
      </c>
      <c r="H516" s="12">
        <f>G516/F516*100-100</f>
        <v>0</v>
      </c>
      <c r="I516" s="37"/>
    </row>
    <row r="517" spans="1:9" ht="23.25" customHeight="1">
      <c r="A517" s="260" t="s">
        <v>167</v>
      </c>
      <c r="B517" s="261"/>
      <c r="C517" s="261"/>
      <c r="D517" s="261"/>
      <c r="E517" s="261"/>
      <c r="F517" s="261"/>
      <c r="G517" s="261"/>
      <c r="H517" s="261"/>
      <c r="I517" s="262"/>
    </row>
    <row r="518" spans="1:9" ht="94.5" customHeight="1">
      <c r="A518" s="31"/>
      <c r="B518" s="23" t="s">
        <v>168</v>
      </c>
      <c r="C518" s="12" t="s">
        <v>325</v>
      </c>
      <c r="D518" s="12" t="s">
        <v>1195</v>
      </c>
      <c r="E518" s="12">
        <v>100</v>
      </c>
      <c r="F518" s="12">
        <v>100</v>
      </c>
      <c r="G518" s="26">
        <v>100</v>
      </c>
      <c r="H518" s="12">
        <f>G518/F518*100-100</f>
        <v>0</v>
      </c>
      <c r="I518" s="37"/>
    </row>
    <row r="519" spans="1:9" ht="26.25" customHeight="1">
      <c r="A519" s="274" t="s">
        <v>169</v>
      </c>
      <c r="B519" s="274"/>
      <c r="C519" s="274"/>
      <c r="D519" s="274"/>
      <c r="E519" s="274"/>
      <c r="F519" s="274"/>
      <c r="G519" s="274"/>
      <c r="H519" s="274"/>
      <c r="I519" s="274"/>
    </row>
    <row r="520" spans="1:9" ht="47.25">
      <c r="A520" s="31"/>
      <c r="B520" s="23" t="s">
        <v>778</v>
      </c>
      <c r="C520" s="12" t="s">
        <v>325</v>
      </c>
      <c r="D520" s="12" t="s">
        <v>158</v>
      </c>
      <c r="E520" s="12">
        <v>120</v>
      </c>
      <c r="F520" s="12">
        <v>130</v>
      </c>
      <c r="G520" s="12">
        <v>65</v>
      </c>
      <c r="H520" s="32">
        <f>G520/F520*100-100</f>
        <v>-50</v>
      </c>
      <c r="I520" s="113" t="s">
        <v>927</v>
      </c>
    </row>
    <row r="521" spans="1:9" s="58" customFormat="1" ht="27.75" customHeight="1">
      <c r="A521" s="60" t="s">
        <v>438</v>
      </c>
      <c r="B521" s="253" t="s">
        <v>773</v>
      </c>
      <c r="C521" s="254"/>
      <c r="D521" s="254"/>
      <c r="E521" s="254"/>
      <c r="F521" s="254"/>
      <c r="G521" s="254"/>
      <c r="H521" s="254"/>
      <c r="I521" s="255"/>
    </row>
    <row r="522" spans="1:9" s="58" customFormat="1" ht="15.75">
      <c r="A522" s="25">
        <v>1</v>
      </c>
      <c r="B522" s="22" t="s">
        <v>735</v>
      </c>
      <c r="C522" s="25"/>
      <c r="D522" s="25"/>
      <c r="E522" s="25"/>
      <c r="F522" s="25"/>
      <c r="G522" s="25"/>
      <c r="H522" s="25"/>
      <c r="I522" s="64"/>
    </row>
    <row r="523" spans="1:9" s="58" customFormat="1" ht="31.5">
      <c r="A523" s="25"/>
      <c r="B523" s="22" t="s">
        <v>15</v>
      </c>
      <c r="C523" s="25" t="s">
        <v>930</v>
      </c>
      <c r="D523" s="25" t="s">
        <v>1123</v>
      </c>
      <c r="E523" s="25">
        <v>30</v>
      </c>
      <c r="F523" s="25">
        <v>31</v>
      </c>
      <c r="G523" s="25">
        <v>30.7</v>
      </c>
      <c r="H523" s="54">
        <f aca="true" t="shared" si="7" ref="H523:H528">(G523/F523*100)-100</f>
        <v>-0.9677419354838719</v>
      </c>
      <c r="I523" s="64"/>
    </row>
    <row r="524" spans="1:9" s="58" customFormat="1" ht="31.5">
      <c r="A524" s="25"/>
      <c r="B524" s="22" t="s">
        <v>16</v>
      </c>
      <c r="C524" s="25" t="s">
        <v>930</v>
      </c>
      <c r="D524" s="25" t="s">
        <v>1123</v>
      </c>
      <c r="E524" s="25">
        <v>44</v>
      </c>
      <c r="F524" s="25">
        <v>46</v>
      </c>
      <c r="G524" s="25">
        <v>45.5</v>
      </c>
      <c r="H524" s="54">
        <f t="shared" si="7"/>
        <v>-1.0869565217391397</v>
      </c>
      <c r="I524" s="64"/>
    </row>
    <row r="525" spans="1:9" s="58" customFormat="1" ht="78" customHeight="1">
      <c r="A525" s="25"/>
      <c r="B525" s="22" t="s">
        <v>17</v>
      </c>
      <c r="C525" s="25"/>
      <c r="D525" s="25" t="s">
        <v>1123</v>
      </c>
      <c r="E525" s="25">
        <v>1.05</v>
      </c>
      <c r="F525" s="25">
        <v>1.1</v>
      </c>
      <c r="G525" s="25">
        <v>0.8</v>
      </c>
      <c r="H525" s="54">
        <f t="shared" si="7"/>
        <v>-27.272727272727266</v>
      </c>
      <c r="I525" s="64" t="s">
        <v>654</v>
      </c>
    </row>
    <row r="526" spans="1:9" s="58" customFormat="1" ht="31.5">
      <c r="A526" s="25"/>
      <c r="B526" s="22" t="s">
        <v>18</v>
      </c>
      <c r="C526" s="25" t="s">
        <v>930</v>
      </c>
      <c r="D526" s="25" t="s">
        <v>1123</v>
      </c>
      <c r="E526" s="25">
        <v>4.9</v>
      </c>
      <c r="F526" s="25">
        <v>5.1</v>
      </c>
      <c r="G526" s="25">
        <v>5.05</v>
      </c>
      <c r="H526" s="54">
        <f t="shared" si="7"/>
        <v>-0.9803921568627345</v>
      </c>
      <c r="I526" s="64"/>
    </row>
    <row r="527" spans="1:9" s="58" customFormat="1" ht="15.75">
      <c r="A527" s="25"/>
      <c r="B527" s="22" t="s">
        <v>19</v>
      </c>
      <c r="C527" s="25" t="s">
        <v>930</v>
      </c>
      <c r="D527" s="25" t="s">
        <v>102</v>
      </c>
      <c r="E527" s="25">
        <v>71</v>
      </c>
      <c r="F527" s="25">
        <v>71.5</v>
      </c>
      <c r="G527" s="25">
        <v>70.4</v>
      </c>
      <c r="H527" s="54">
        <f t="shared" si="7"/>
        <v>-1.538461538461533</v>
      </c>
      <c r="I527" s="64"/>
    </row>
    <row r="528" spans="1:9" s="58" customFormat="1" ht="44.25" customHeight="1">
      <c r="A528" s="25"/>
      <c r="B528" s="22" t="s">
        <v>20</v>
      </c>
      <c r="C528" s="25" t="s">
        <v>930</v>
      </c>
      <c r="D528" s="25" t="s">
        <v>1123</v>
      </c>
      <c r="E528" s="25">
        <v>32.6</v>
      </c>
      <c r="F528" s="25">
        <v>33.6</v>
      </c>
      <c r="G528" s="25">
        <v>33.3</v>
      </c>
      <c r="H528" s="54">
        <f t="shared" si="7"/>
        <v>-0.892857142857153</v>
      </c>
      <c r="I528" s="64"/>
    </row>
    <row r="529" spans="1:9" s="58" customFormat="1" ht="15.75">
      <c r="A529" s="265" t="s">
        <v>21</v>
      </c>
      <c r="B529" s="266"/>
      <c r="C529" s="266"/>
      <c r="D529" s="266"/>
      <c r="E529" s="266"/>
      <c r="F529" s="266"/>
      <c r="G529" s="266"/>
      <c r="H529" s="266"/>
      <c r="I529" s="267"/>
    </row>
    <row r="530" spans="1:9" s="58" customFormat="1" ht="15.75">
      <c r="A530" s="25" t="s">
        <v>932</v>
      </c>
      <c r="B530" s="22" t="s">
        <v>735</v>
      </c>
      <c r="C530" s="25"/>
      <c r="D530" s="25"/>
      <c r="E530" s="25"/>
      <c r="F530" s="25"/>
      <c r="G530" s="25"/>
      <c r="H530" s="25"/>
      <c r="I530" s="64"/>
    </row>
    <row r="531" spans="1:9" s="58" customFormat="1" ht="31.5">
      <c r="A531" s="25"/>
      <c r="B531" s="22" t="s">
        <v>15</v>
      </c>
      <c r="C531" s="25" t="s">
        <v>930</v>
      </c>
      <c r="D531" s="25" t="s">
        <v>1123</v>
      </c>
      <c r="E531" s="25">
        <v>30</v>
      </c>
      <c r="F531" s="25">
        <v>31</v>
      </c>
      <c r="G531" s="25">
        <v>30.7</v>
      </c>
      <c r="H531" s="188">
        <f>(G531/F531*100)-100</f>
        <v>-0.9677419354838719</v>
      </c>
      <c r="I531" s="64"/>
    </row>
    <row r="532" spans="1:9" s="58" customFormat="1" ht="31.5">
      <c r="A532" s="25"/>
      <c r="B532" s="22" t="s">
        <v>16</v>
      </c>
      <c r="C532" s="25" t="s">
        <v>930</v>
      </c>
      <c r="D532" s="25" t="s">
        <v>1123</v>
      </c>
      <c r="E532" s="25">
        <v>44</v>
      </c>
      <c r="F532" s="25">
        <v>46</v>
      </c>
      <c r="G532" s="25">
        <v>45.5</v>
      </c>
      <c r="H532" s="188">
        <f>(G532/F532*100)-100</f>
        <v>-1.0869565217391397</v>
      </c>
      <c r="I532" s="64"/>
    </row>
    <row r="533" spans="1:9" s="58" customFormat="1" ht="63">
      <c r="A533" s="25"/>
      <c r="B533" s="22" t="s">
        <v>17</v>
      </c>
      <c r="C533" s="25" t="s">
        <v>930</v>
      </c>
      <c r="D533" s="25" t="s">
        <v>1123</v>
      </c>
      <c r="E533" s="25">
        <v>1.05</v>
      </c>
      <c r="F533" s="25">
        <v>1.1</v>
      </c>
      <c r="G533" s="25">
        <v>0.8</v>
      </c>
      <c r="H533" s="188">
        <f>(G533/F533*100)-100</f>
        <v>-27.272727272727266</v>
      </c>
      <c r="I533" s="64" t="s">
        <v>654</v>
      </c>
    </row>
    <row r="534" spans="1:9" s="58" customFormat="1" ht="33.75" customHeight="1">
      <c r="A534" s="257" t="s">
        <v>22</v>
      </c>
      <c r="B534" s="258"/>
      <c r="C534" s="258"/>
      <c r="D534" s="258"/>
      <c r="E534" s="258"/>
      <c r="F534" s="258"/>
      <c r="G534" s="258"/>
      <c r="H534" s="258"/>
      <c r="I534" s="259"/>
    </row>
    <row r="535" spans="1:9" s="58" customFormat="1" ht="15.75">
      <c r="A535" s="25" t="s">
        <v>620</v>
      </c>
      <c r="B535" s="22" t="s">
        <v>837</v>
      </c>
      <c r="C535" s="25"/>
      <c r="D535" s="25"/>
      <c r="E535" s="25"/>
      <c r="F535" s="25"/>
      <c r="G535" s="25"/>
      <c r="H535" s="25"/>
      <c r="I535" s="64"/>
    </row>
    <row r="536" spans="1:9" s="58" customFormat="1" ht="31.5">
      <c r="A536" s="25"/>
      <c r="B536" s="22" t="s">
        <v>23</v>
      </c>
      <c r="C536" s="25" t="s">
        <v>930</v>
      </c>
      <c r="D536" s="25" t="s">
        <v>1123</v>
      </c>
      <c r="E536" s="25">
        <v>44</v>
      </c>
      <c r="F536" s="25">
        <v>46</v>
      </c>
      <c r="G536" s="25">
        <v>45.5</v>
      </c>
      <c r="H536" s="157">
        <f>(G536/F536*100)-100</f>
        <v>-1.0869565217391397</v>
      </c>
      <c r="I536" s="64"/>
    </row>
    <row r="537" spans="1:9" s="58" customFormat="1" ht="31.5">
      <c r="A537" s="25"/>
      <c r="B537" s="22" t="s">
        <v>24</v>
      </c>
      <c r="C537" s="25" t="s">
        <v>25</v>
      </c>
      <c r="D537" s="25" t="s">
        <v>1123</v>
      </c>
      <c r="E537" s="25">
        <v>95</v>
      </c>
      <c r="F537" s="25">
        <v>95</v>
      </c>
      <c r="G537" s="25">
        <v>95</v>
      </c>
      <c r="H537" s="157">
        <f>(G537/F537*100)-100</f>
        <v>0</v>
      </c>
      <c r="I537" s="64"/>
    </row>
    <row r="538" spans="1:9" s="58" customFormat="1" ht="61.5" customHeight="1">
      <c r="A538" s="257" t="s">
        <v>26</v>
      </c>
      <c r="B538" s="258"/>
      <c r="C538" s="258"/>
      <c r="D538" s="258"/>
      <c r="E538" s="258"/>
      <c r="F538" s="258"/>
      <c r="G538" s="258"/>
      <c r="H538" s="258"/>
      <c r="I538" s="259"/>
    </row>
    <row r="539" spans="1:9" s="58" customFormat="1" ht="15.75">
      <c r="A539" s="25"/>
      <c r="B539" s="22" t="s">
        <v>837</v>
      </c>
      <c r="C539" s="25"/>
      <c r="D539" s="25"/>
      <c r="E539" s="25"/>
      <c r="F539" s="25"/>
      <c r="G539" s="25"/>
      <c r="H539" s="25"/>
      <c r="I539" s="64"/>
    </row>
    <row r="540" spans="1:9" s="58" customFormat="1" ht="63">
      <c r="A540" s="25"/>
      <c r="B540" s="22" t="s">
        <v>27</v>
      </c>
      <c r="C540" s="25" t="s">
        <v>930</v>
      </c>
      <c r="D540" s="25" t="s">
        <v>1123</v>
      </c>
      <c r="E540" s="25">
        <v>0</v>
      </c>
      <c r="F540" s="25">
        <v>90</v>
      </c>
      <c r="G540" s="25">
        <v>90</v>
      </c>
      <c r="H540" s="188">
        <f>(G540/F540*100)-100</f>
        <v>0</v>
      </c>
      <c r="I540" s="64"/>
    </row>
    <row r="541" spans="1:9" s="58" customFormat="1" ht="15.75">
      <c r="A541" s="257" t="s">
        <v>284</v>
      </c>
      <c r="B541" s="258"/>
      <c r="C541" s="258"/>
      <c r="D541" s="258"/>
      <c r="E541" s="258"/>
      <c r="F541" s="258"/>
      <c r="G541" s="258"/>
      <c r="H541" s="258"/>
      <c r="I541" s="259"/>
    </row>
    <row r="542" spans="1:9" s="58" customFormat="1" ht="15.75">
      <c r="A542" s="25"/>
      <c r="B542" s="22" t="s">
        <v>837</v>
      </c>
      <c r="C542" s="25"/>
      <c r="D542" s="25"/>
      <c r="E542" s="25"/>
      <c r="F542" s="25"/>
      <c r="G542" s="25"/>
      <c r="H542" s="188"/>
      <c r="I542" s="64"/>
    </row>
    <row r="543" spans="1:9" s="58" customFormat="1" ht="31.5">
      <c r="A543" s="25"/>
      <c r="B543" s="22" t="s">
        <v>15</v>
      </c>
      <c r="C543" s="25" t="s">
        <v>930</v>
      </c>
      <c r="D543" s="25" t="s">
        <v>1123</v>
      </c>
      <c r="E543" s="25">
        <v>30</v>
      </c>
      <c r="F543" s="25">
        <v>31</v>
      </c>
      <c r="G543" s="25">
        <v>30.5</v>
      </c>
      <c r="H543" s="188">
        <f>(G543/F543*100)-100</f>
        <v>-1.6129032258064484</v>
      </c>
      <c r="I543" s="64"/>
    </row>
    <row r="544" spans="1:9" s="58" customFormat="1" ht="21" customHeight="1">
      <c r="A544" s="257" t="s">
        <v>285</v>
      </c>
      <c r="B544" s="258"/>
      <c r="C544" s="258"/>
      <c r="D544" s="258"/>
      <c r="E544" s="258"/>
      <c r="F544" s="258"/>
      <c r="G544" s="258"/>
      <c r="H544" s="258"/>
      <c r="I544" s="259"/>
    </row>
    <row r="545" spans="1:9" s="58" customFormat="1" ht="15.75">
      <c r="A545" s="25"/>
      <c r="B545" s="22" t="s">
        <v>837</v>
      </c>
      <c r="C545" s="25"/>
      <c r="D545" s="25"/>
      <c r="E545" s="25"/>
      <c r="F545" s="25"/>
      <c r="G545" s="25"/>
      <c r="H545" s="25"/>
      <c r="I545" s="64"/>
    </row>
    <row r="546" spans="1:9" s="58" customFormat="1" ht="57.75" customHeight="1">
      <c r="A546" s="25"/>
      <c r="B546" s="22" t="s">
        <v>1147</v>
      </c>
      <c r="C546" s="25" t="s">
        <v>930</v>
      </c>
      <c r="D546" s="25" t="s">
        <v>694</v>
      </c>
      <c r="E546" s="25">
        <v>12</v>
      </c>
      <c r="F546" s="25">
        <v>0</v>
      </c>
      <c r="G546" s="25">
        <v>0</v>
      </c>
      <c r="H546" s="25">
        <v>0</v>
      </c>
      <c r="I546" s="64"/>
    </row>
    <row r="547" spans="1:9" s="58" customFormat="1" ht="15.75">
      <c r="A547" s="265" t="s">
        <v>1148</v>
      </c>
      <c r="B547" s="266"/>
      <c r="C547" s="266"/>
      <c r="D547" s="266"/>
      <c r="E547" s="266"/>
      <c r="F547" s="266"/>
      <c r="G547" s="266"/>
      <c r="H547" s="266"/>
      <c r="I547" s="267"/>
    </row>
    <row r="548" spans="1:9" s="58" customFormat="1" ht="15.75">
      <c r="A548" s="25"/>
      <c r="B548" s="22" t="s">
        <v>735</v>
      </c>
      <c r="C548" s="25"/>
      <c r="D548" s="25"/>
      <c r="E548" s="25"/>
      <c r="F548" s="25"/>
      <c r="G548" s="25"/>
      <c r="H548" s="25"/>
      <c r="I548" s="64"/>
    </row>
    <row r="549" spans="1:9" s="58" customFormat="1" ht="24" customHeight="1">
      <c r="A549" s="25"/>
      <c r="B549" s="22" t="s">
        <v>1149</v>
      </c>
      <c r="C549" s="25" t="s">
        <v>930</v>
      </c>
      <c r="D549" s="25" t="s">
        <v>1123</v>
      </c>
      <c r="E549" s="25">
        <v>4.9</v>
      </c>
      <c r="F549" s="25">
        <v>5.1</v>
      </c>
      <c r="G549" s="25">
        <v>5.05</v>
      </c>
      <c r="H549" s="188">
        <f>(G549/F549*100)-100</f>
        <v>-0.9803921568627345</v>
      </c>
      <c r="I549" s="64"/>
    </row>
    <row r="550" spans="1:9" s="58" customFormat="1" ht="33.75" customHeight="1">
      <c r="A550" s="257" t="s">
        <v>1150</v>
      </c>
      <c r="B550" s="258"/>
      <c r="C550" s="258"/>
      <c r="D550" s="258"/>
      <c r="E550" s="258"/>
      <c r="F550" s="258"/>
      <c r="G550" s="258"/>
      <c r="H550" s="258"/>
      <c r="I550" s="259"/>
    </row>
    <row r="551" spans="1:9" s="58" customFormat="1" ht="15.75">
      <c r="A551" s="55" t="s">
        <v>1151</v>
      </c>
      <c r="B551" s="22" t="s">
        <v>837</v>
      </c>
      <c r="C551" s="25"/>
      <c r="D551" s="25"/>
      <c r="E551" s="25"/>
      <c r="F551" s="25"/>
      <c r="G551" s="25"/>
      <c r="H551" s="188"/>
      <c r="I551" s="64"/>
    </row>
    <row r="552" spans="1:9" s="58" customFormat="1" ht="31.5">
      <c r="A552" s="55"/>
      <c r="B552" s="22" t="s">
        <v>24</v>
      </c>
      <c r="C552" s="25" t="s">
        <v>25</v>
      </c>
      <c r="D552" s="25" t="s">
        <v>1123</v>
      </c>
      <c r="E552" s="25">
        <v>95</v>
      </c>
      <c r="F552" s="25">
        <v>95</v>
      </c>
      <c r="G552" s="25">
        <v>95</v>
      </c>
      <c r="H552" s="188">
        <f>(G552/F552*100)-100</f>
        <v>0</v>
      </c>
      <c r="I552" s="64"/>
    </row>
    <row r="553" spans="1:9" s="58" customFormat="1" ht="26.25" customHeight="1">
      <c r="A553" s="275" t="s">
        <v>545</v>
      </c>
      <c r="B553" s="276"/>
      <c r="C553" s="276"/>
      <c r="D553" s="276"/>
      <c r="E553" s="276"/>
      <c r="F553" s="276"/>
      <c r="G553" s="276"/>
      <c r="H553" s="276"/>
      <c r="I553" s="277"/>
    </row>
    <row r="554" spans="1:9" s="58" customFormat="1" ht="15.75">
      <c r="A554" s="55"/>
      <c r="B554" s="22" t="s">
        <v>837</v>
      </c>
      <c r="C554" s="25"/>
      <c r="D554" s="25"/>
      <c r="E554" s="25"/>
      <c r="F554" s="25"/>
      <c r="G554" s="25"/>
      <c r="H554" s="188"/>
      <c r="I554" s="64"/>
    </row>
    <row r="555" spans="1:9" s="58" customFormat="1" ht="47.25">
      <c r="A555" s="55"/>
      <c r="B555" s="22" t="s">
        <v>546</v>
      </c>
      <c r="C555" s="25" t="s">
        <v>930</v>
      </c>
      <c r="D555" s="25" t="s">
        <v>699</v>
      </c>
      <c r="E555" s="25">
        <v>26</v>
      </c>
      <c r="F555" s="25">
        <v>27</v>
      </c>
      <c r="G555" s="25">
        <v>20</v>
      </c>
      <c r="H555" s="188">
        <f>(G555/F555*100)-100</f>
        <v>-25.925925925925924</v>
      </c>
      <c r="I555" s="64" t="s">
        <v>655</v>
      </c>
    </row>
    <row r="556" spans="1:9" s="58" customFormat="1" ht="15.75">
      <c r="A556" s="271" t="s">
        <v>547</v>
      </c>
      <c r="B556" s="272"/>
      <c r="C556" s="272"/>
      <c r="D556" s="272"/>
      <c r="E556" s="272"/>
      <c r="F556" s="272"/>
      <c r="G556" s="272"/>
      <c r="H556" s="272"/>
      <c r="I556" s="273"/>
    </row>
    <row r="557" spans="1:9" s="58" customFormat="1" ht="15.75">
      <c r="A557" s="55"/>
      <c r="B557" s="22" t="s">
        <v>735</v>
      </c>
      <c r="C557" s="25"/>
      <c r="D557" s="25"/>
      <c r="E557" s="25"/>
      <c r="F557" s="25"/>
      <c r="G557" s="25"/>
      <c r="H557" s="188"/>
      <c r="I557" s="64"/>
    </row>
    <row r="558" spans="1:9" s="58" customFormat="1" ht="31.5">
      <c r="A558" s="55"/>
      <c r="B558" s="22" t="s">
        <v>15</v>
      </c>
      <c r="C558" s="25" t="s">
        <v>930</v>
      </c>
      <c r="D558" s="25" t="s">
        <v>1123</v>
      </c>
      <c r="E558" s="25">
        <v>30</v>
      </c>
      <c r="F558" s="25">
        <v>31</v>
      </c>
      <c r="G558" s="25">
        <v>30.7</v>
      </c>
      <c r="H558" s="188">
        <f>(G558/F558*100)-100</f>
        <v>-0.9677419354838719</v>
      </c>
      <c r="I558" s="64"/>
    </row>
    <row r="559" spans="1:9" s="58" customFormat="1" ht="15.75">
      <c r="A559" s="275" t="s">
        <v>548</v>
      </c>
      <c r="B559" s="276"/>
      <c r="C559" s="276"/>
      <c r="D559" s="276"/>
      <c r="E559" s="276"/>
      <c r="F559" s="276"/>
      <c r="G559" s="276"/>
      <c r="H559" s="276"/>
      <c r="I559" s="277"/>
    </row>
    <row r="560" spans="1:9" s="58" customFormat="1" ht="15.75">
      <c r="A560" s="55"/>
      <c r="B560" s="22" t="s">
        <v>837</v>
      </c>
      <c r="C560" s="25"/>
      <c r="D560" s="25"/>
      <c r="E560" s="25"/>
      <c r="F560" s="25"/>
      <c r="G560" s="25"/>
      <c r="H560" s="188"/>
      <c r="I560" s="64"/>
    </row>
    <row r="561" spans="1:9" s="58" customFormat="1" ht="15.75">
      <c r="A561" s="55"/>
      <c r="B561" s="22" t="s">
        <v>19</v>
      </c>
      <c r="C561" s="25" t="s">
        <v>930</v>
      </c>
      <c r="D561" s="25" t="s">
        <v>102</v>
      </c>
      <c r="E561" s="25">
        <v>71</v>
      </c>
      <c r="F561" s="25">
        <v>71.5</v>
      </c>
      <c r="G561" s="25">
        <v>70.4</v>
      </c>
      <c r="H561" s="188">
        <f>(G561/F561*100)-100</f>
        <v>-1.538461538461533</v>
      </c>
      <c r="I561" s="64"/>
    </row>
    <row r="562" spans="1:9" s="58" customFormat="1" ht="15.75">
      <c r="A562" s="25"/>
      <c r="B562" s="22" t="s">
        <v>20</v>
      </c>
      <c r="C562" s="25" t="s">
        <v>930</v>
      </c>
      <c r="D562" s="25" t="s">
        <v>1123</v>
      </c>
      <c r="E562" s="25">
        <v>32.6</v>
      </c>
      <c r="F562" s="25">
        <v>33.6</v>
      </c>
      <c r="G562" s="25">
        <v>33.3</v>
      </c>
      <c r="H562" s="188">
        <f>(G562/F562*100)-100</f>
        <v>-0.892857142857153</v>
      </c>
      <c r="I562" s="64"/>
    </row>
    <row r="563" spans="1:9" s="58" customFormat="1" ht="18" customHeight="1">
      <c r="A563" s="265" t="s">
        <v>549</v>
      </c>
      <c r="B563" s="266"/>
      <c r="C563" s="266"/>
      <c r="D563" s="266"/>
      <c r="E563" s="266"/>
      <c r="F563" s="266"/>
      <c r="G563" s="266"/>
      <c r="H563" s="266"/>
      <c r="I563" s="267"/>
    </row>
    <row r="564" spans="1:9" s="58" customFormat="1" ht="15.75">
      <c r="A564" s="25"/>
      <c r="B564" s="22" t="s">
        <v>735</v>
      </c>
      <c r="C564" s="25"/>
      <c r="D564" s="25"/>
      <c r="E564" s="25"/>
      <c r="F564" s="25"/>
      <c r="G564" s="25"/>
      <c r="H564" s="25"/>
      <c r="I564" s="64"/>
    </row>
    <row r="565" spans="1:9" s="58" customFormat="1" ht="31.5">
      <c r="A565" s="25"/>
      <c r="B565" s="22" t="s">
        <v>550</v>
      </c>
      <c r="C565" s="25" t="s">
        <v>25</v>
      </c>
      <c r="D565" s="25" t="s">
        <v>1123</v>
      </c>
      <c r="E565" s="25">
        <v>95</v>
      </c>
      <c r="F565" s="25">
        <v>95</v>
      </c>
      <c r="G565" s="25">
        <v>95</v>
      </c>
      <c r="H565" s="25">
        <v>0</v>
      </c>
      <c r="I565" s="64"/>
    </row>
    <row r="566" spans="1:9" s="58" customFormat="1" ht="15.75">
      <c r="A566" s="257" t="s">
        <v>551</v>
      </c>
      <c r="B566" s="258"/>
      <c r="C566" s="258"/>
      <c r="D566" s="258"/>
      <c r="E566" s="258"/>
      <c r="F566" s="258"/>
      <c r="G566" s="258"/>
      <c r="H566" s="258"/>
      <c r="I566" s="259"/>
    </row>
    <row r="567" spans="1:9" s="58" customFormat="1" ht="15.75">
      <c r="A567" s="25"/>
      <c r="B567" s="22" t="s">
        <v>837</v>
      </c>
      <c r="C567" s="25"/>
      <c r="D567" s="25"/>
      <c r="E567" s="25"/>
      <c r="F567" s="25"/>
      <c r="G567" s="25"/>
      <c r="H567" s="25"/>
      <c r="I567" s="64"/>
    </row>
    <row r="568" spans="1:9" s="58" customFormat="1" ht="31.5">
      <c r="A568" s="25"/>
      <c r="B568" s="22" t="s">
        <v>550</v>
      </c>
      <c r="C568" s="25" t="s">
        <v>25</v>
      </c>
      <c r="D568" s="25" t="s">
        <v>1123</v>
      </c>
      <c r="E568" s="25">
        <v>95</v>
      </c>
      <c r="F568" s="25">
        <v>95</v>
      </c>
      <c r="G568" s="25">
        <v>95</v>
      </c>
      <c r="H568" s="25">
        <v>0</v>
      </c>
      <c r="I568" s="64"/>
    </row>
    <row r="569" spans="1:9" s="58" customFormat="1" ht="39" customHeight="1">
      <c r="A569" s="257" t="s">
        <v>552</v>
      </c>
      <c r="B569" s="258"/>
      <c r="C569" s="258"/>
      <c r="D569" s="258"/>
      <c r="E569" s="258"/>
      <c r="F569" s="258"/>
      <c r="G569" s="258"/>
      <c r="H569" s="258"/>
      <c r="I569" s="259"/>
    </row>
    <row r="570" spans="1:9" s="58" customFormat="1" ht="15.75">
      <c r="A570" s="25"/>
      <c r="B570" s="22" t="s">
        <v>837</v>
      </c>
      <c r="C570" s="25"/>
      <c r="D570" s="25"/>
      <c r="E570" s="25"/>
      <c r="F570" s="25"/>
      <c r="G570" s="25"/>
      <c r="H570" s="25"/>
      <c r="I570" s="64"/>
    </row>
    <row r="571" spans="1:9" s="58" customFormat="1" ht="15.75">
      <c r="A571" s="25"/>
      <c r="B571" s="22" t="s">
        <v>553</v>
      </c>
      <c r="C571" s="25" t="s">
        <v>25</v>
      </c>
      <c r="D571" s="25" t="s">
        <v>1123</v>
      </c>
      <c r="E571" s="25">
        <v>100</v>
      </c>
      <c r="F571" s="25">
        <v>100</v>
      </c>
      <c r="G571" s="25">
        <v>100</v>
      </c>
      <c r="H571" s="25">
        <v>0</v>
      </c>
      <c r="I571" s="64"/>
    </row>
    <row r="572" spans="1:9" s="58" customFormat="1" ht="36" customHeight="1">
      <c r="A572" s="62" t="s">
        <v>439</v>
      </c>
      <c r="B572" s="256" t="s">
        <v>1113</v>
      </c>
      <c r="C572" s="256"/>
      <c r="D572" s="256"/>
      <c r="E572" s="256"/>
      <c r="F572" s="256"/>
      <c r="G572" s="256"/>
      <c r="H572" s="256"/>
      <c r="I572" s="256"/>
    </row>
    <row r="573" spans="1:9" s="58" customFormat="1" ht="47.25">
      <c r="A573" s="26"/>
      <c r="B573" s="36" t="s">
        <v>539</v>
      </c>
      <c r="C573" s="26" t="s">
        <v>930</v>
      </c>
      <c r="D573" s="26" t="s">
        <v>1123</v>
      </c>
      <c r="E573" s="26">
        <v>20.5</v>
      </c>
      <c r="F573" s="85">
        <v>20.7</v>
      </c>
      <c r="G573" s="85">
        <v>15.8</v>
      </c>
      <c r="H573" s="86">
        <f>G573/F573*100-100</f>
        <v>-23.671497584541058</v>
      </c>
      <c r="I573" s="87" t="s">
        <v>65</v>
      </c>
    </row>
    <row r="574" spans="1:9" s="58" customFormat="1" ht="110.25">
      <c r="A574" s="26"/>
      <c r="B574" s="36" t="s">
        <v>1035</v>
      </c>
      <c r="C574" s="26" t="s">
        <v>930</v>
      </c>
      <c r="D574" s="26" t="s">
        <v>1123</v>
      </c>
      <c r="E574" s="26">
        <v>100</v>
      </c>
      <c r="F574" s="85">
        <v>100</v>
      </c>
      <c r="G574" s="85">
        <v>100</v>
      </c>
      <c r="H574" s="86">
        <f>G574/F574*100-100</f>
        <v>0</v>
      </c>
      <c r="I574" s="88"/>
    </row>
    <row r="575" spans="1:9" s="58" customFormat="1" ht="116.25" customHeight="1">
      <c r="A575" s="26"/>
      <c r="B575" s="36" t="s">
        <v>868</v>
      </c>
      <c r="C575" s="26" t="s">
        <v>930</v>
      </c>
      <c r="D575" s="26" t="s">
        <v>1123</v>
      </c>
      <c r="E575" s="26">
        <v>77.8</v>
      </c>
      <c r="F575" s="85">
        <v>75</v>
      </c>
      <c r="G575" s="85">
        <v>77.8</v>
      </c>
      <c r="H575" s="86">
        <f>G575/F575*100-100</f>
        <v>3.73333333333332</v>
      </c>
      <c r="I575" s="23" t="s">
        <v>1104</v>
      </c>
    </row>
    <row r="576" spans="1:9" s="58" customFormat="1" ht="47.25">
      <c r="A576" s="26"/>
      <c r="B576" s="36" t="s">
        <v>1105</v>
      </c>
      <c r="C576" s="26" t="s">
        <v>930</v>
      </c>
      <c r="D576" s="26" t="s">
        <v>1106</v>
      </c>
      <c r="E576" s="26">
        <v>44.4</v>
      </c>
      <c r="F576" s="89">
        <v>42</v>
      </c>
      <c r="G576" s="89">
        <v>0</v>
      </c>
      <c r="H576" s="86">
        <f>G576/F576*100-100</f>
        <v>-100</v>
      </c>
      <c r="I576" s="87" t="s">
        <v>540</v>
      </c>
    </row>
    <row r="577" spans="1:9" s="58" customFormat="1" ht="15.75">
      <c r="A577" s="296" t="s">
        <v>931</v>
      </c>
      <c r="B577" s="296"/>
      <c r="C577" s="296"/>
      <c r="D577" s="296"/>
      <c r="E577" s="296"/>
      <c r="F577" s="296"/>
      <c r="G577" s="296"/>
      <c r="H577" s="296"/>
      <c r="I577" s="296"/>
    </row>
    <row r="578" spans="1:9" s="58" customFormat="1" ht="63">
      <c r="A578" s="26"/>
      <c r="B578" s="36" t="s">
        <v>1107</v>
      </c>
      <c r="C578" s="26" t="s">
        <v>930</v>
      </c>
      <c r="D578" s="26" t="s">
        <v>1123</v>
      </c>
      <c r="E578" s="26">
        <v>77.8</v>
      </c>
      <c r="F578" s="85">
        <v>75</v>
      </c>
      <c r="G578" s="85">
        <v>77.8</v>
      </c>
      <c r="H578" s="86">
        <f>G578/F578*100-100</f>
        <v>3.73333333333332</v>
      </c>
      <c r="I578" s="23" t="s">
        <v>1104</v>
      </c>
    </row>
    <row r="579" spans="1:9" s="58" customFormat="1" ht="47.25" customHeight="1">
      <c r="A579" s="296" t="s">
        <v>933</v>
      </c>
      <c r="B579" s="296"/>
      <c r="C579" s="296"/>
      <c r="D579" s="296"/>
      <c r="E579" s="296"/>
      <c r="F579" s="296"/>
      <c r="G579" s="296"/>
      <c r="H579" s="296"/>
      <c r="I579" s="296"/>
    </row>
    <row r="580" spans="1:9" s="58" customFormat="1" ht="31.5">
      <c r="A580" s="61"/>
      <c r="B580" s="36" t="s">
        <v>1108</v>
      </c>
      <c r="C580" s="26"/>
      <c r="D580" s="26" t="s">
        <v>699</v>
      </c>
      <c r="E580" s="26">
        <v>3</v>
      </c>
      <c r="F580" s="85">
        <v>4</v>
      </c>
      <c r="G580" s="85">
        <v>0</v>
      </c>
      <c r="H580" s="86">
        <f>G580/F580*100-100</f>
        <v>-100</v>
      </c>
      <c r="I580" s="87" t="s">
        <v>65</v>
      </c>
    </row>
    <row r="581" spans="1:9" s="58" customFormat="1" ht="51" customHeight="1">
      <c r="A581" s="296" t="s">
        <v>613</v>
      </c>
      <c r="B581" s="296"/>
      <c r="C581" s="296"/>
      <c r="D581" s="296"/>
      <c r="E581" s="296"/>
      <c r="F581" s="296"/>
      <c r="G581" s="296"/>
      <c r="H581" s="296"/>
      <c r="I581" s="296"/>
    </row>
    <row r="582" spans="1:9" s="58" customFormat="1" ht="47.25">
      <c r="A582" s="61"/>
      <c r="B582" s="36" t="s">
        <v>1109</v>
      </c>
      <c r="C582" s="26" t="s">
        <v>930</v>
      </c>
      <c r="D582" s="26" t="s">
        <v>1123</v>
      </c>
      <c r="E582" s="26">
        <v>20.5</v>
      </c>
      <c r="F582" s="85">
        <v>20.7</v>
      </c>
      <c r="G582" s="85">
        <v>15.8</v>
      </c>
      <c r="H582" s="86">
        <f>G582/F582*100-100</f>
        <v>-23.671497584541058</v>
      </c>
      <c r="I582" s="87" t="s">
        <v>65</v>
      </c>
    </row>
    <row r="583" spans="1:9" s="58" customFormat="1" ht="110.25">
      <c r="A583" s="61"/>
      <c r="B583" s="36" t="s">
        <v>1110</v>
      </c>
      <c r="C583" s="26"/>
      <c r="D583" s="26" t="s">
        <v>1123</v>
      </c>
      <c r="E583" s="26">
        <v>100</v>
      </c>
      <c r="F583" s="85">
        <v>100</v>
      </c>
      <c r="G583" s="85">
        <v>100</v>
      </c>
      <c r="H583" s="86">
        <f>G583/F583*100-100</f>
        <v>0</v>
      </c>
      <c r="I583" s="90"/>
    </row>
    <row r="584" spans="1:9" ht="38.25" customHeight="1">
      <c r="A584" s="274" t="s">
        <v>616</v>
      </c>
      <c r="B584" s="274"/>
      <c r="C584" s="274"/>
      <c r="D584" s="274"/>
      <c r="E584" s="274"/>
      <c r="F584" s="274"/>
      <c r="G584" s="274"/>
      <c r="H584" s="274"/>
      <c r="I584" s="274"/>
    </row>
    <row r="585" spans="1:9" ht="63">
      <c r="A585" s="12"/>
      <c r="B585" s="37" t="s">
        <v>1111</v>
      </c>
      <c r="C585" s="12"/>
      <c r="D585" s="12" t="s">
        <v>1112</v>
      </c>
      <c r="E585" s="12">
        <v>260</v>
      </c>
      <c r="F585" s="12">
        <v>260</v>
      </c>
      <c r="G585" s="12">
        <v>195</v>
      </c>
      <c r="H585" s="12">
        <f>G585/F585*100-100</f>
        <v>-25</v>
      </c>
      <c r="I585" s="87" t="s">
        <v>65</v>
      </c>
    </row>
    <row r="586" spans="1:9" ht="78.75">
      <c r="A586" s="12"/>
      <c r="B586" s="37" t="s">
        <v>28</v>
      </c>
      <c r="C586" s="12"/>
      <c r="D586" s="12" t="s">
        <v>1112</v>
      </c>
      <c r="E586" s="12">
        <v>1590</v>
      </c>
      <c r="F586" s="12">
        <v>1612</v>
      </c>
      <c r="G586" s="12">
        <v>874</v>
      </c>
      <c r="H586" s="86">
        <f>G586/F586*100-100</f>
        <v>-45.78163771712159</v>
      </c>
      <c r="I586" s="87" t="s">
        <v>65</v>
      </c>
    </row>
    <row r="587" spans="1:9" ht="63">
      <c r="A587" s="12"/>
      <c r="B587" s="37" t="s">
        <v>29</v>
      </c>
      <c r="C587" s="12"/>
      <c r="D587" s="12" t="s">
        <v>30</v>
      </c>
      <c r="E587" s="12">
        <v>6200</v>
      </c>
      <c r="F587" s="12">
        <v>6200</v>
      </c>
      <c r="G587" s="12">
        <v>4848</v>
      </c>
      <c r="H587" s="24">
        <f>G587/F587*100-100</f>
        <v>-21.806451612903217</v>
      </c>
      <c r="I587" s="87" t="s">
        <v>65</v>
      </c>
    </row>
    <row r="588" spans="1:9" ht="99.75" customHeight="1">
      <c r="A588" s="12" t="s">
        <v>31</v>
      </c>
      <c r="B588" s="37" t="s">
        <v>32</v>
      </c>
      <c r="C588" s="12"/>
      <c r="D588" s="12" t="s">
        <v>1112</v>
      </c>
      <c r="E588" s="12">
        <v>85</v>
      </c>
      <c r="F588" s="12">
        <v>87</v>
      </c>
      <c r="G588" s="12">
        <v>65</v>
      </c>
      <c r="H588" s="24">
        <f>G588/F588*100-100</f>
        <v>-25.287356321839084</v>
      </c>
      <c r="I588" s="87" t="s">
        <v>65</v>
      </c>
    </row>
    <row r="589" spans="1:9" ht="78.75">
      <c r="A589" s="12"/>
      <c r="B589" s="37" t="s">
        <v>33</v>
      </c>
      <c r="C589" s="12"/>
      <c r="D589" s="12" t="s">
        <v>1112</v>
      </c>
      <c r="E589" s="12">
        <v>82</v>
      </c>
      <c r="F589" s="12">
        <v>84</v>
      </c>
      <c r="G589" s="12">
        <v>63</v>
      </c>
      <c r="H589" s="24">
        <f>G589/F589*100-100</f>
        <v>-25</v>
      </c>
      <c r="I589" s="87" t="s">
        <v>65</v>
      </c>
    </row>
    <row r="590" spans="1:9" ht="32.25" customHeight="1">
      <c r="A590" s="274" t="s">
        <v>34</v>
      </c>
      <c r="B590" s="274"/>
      <c r="C590" s="274"/>
      <c r="D590" s="274"/>
      <c r="E590" s="274"/>
      <c r="F590" s="274"/>
      <c r="G590" s="274"/>
      <c r="H590" s="274"/>
      <c r="I590" s="274"/>
    </row>
    <row r="591" spans="1:9" ht="63">
      <c r="A591" s="12"/>
      <c r="B591" s="23" t="s">
        <v>35</v>
      </c>
      <c r="C591" s="12" t="s">
        <v>930</v>
      </c>
      <c r="D591" s="12" t="s">
        <v>30</v>
      </c>
      <c r="E591" s="12">
        <v>10</v>
      </c>
      <c r="F591" s="12">
        <v>39</v>
      </c>
      <c r="G591" s="12">
        <v>2.5</v>
      </c>
      <c r="H591" s="24">
        <f>G591/F591*100-100</f>
        <v>-93.58974358974359</v>
      </c>
      <c r="I591" s="23" t="s">
        <v>65</v>
      </c>
    </row>
    <row r="592" spans="1:9" ht="15.75">
      <c r="A592" s="274" t="s">
        <v>617</v>
      </c>
      <c r="B592" s="274"/>
      <c r="C592" s="274"/>
      <c r="D592" s="274"/>
      <c r="E592" s="274"/>
      <c r="F592" s="274"/>
      <c r="G592" s="274"/>
      <c r="H592" s="274"/>
      <c r="I592" s="274"/>
    </row>
    <row r="593" spans="1:9" ht="47.25">
      <c r="A593" s="26"/>
      <c r="B593" s="36" t="s">
        <v>741</v>
      </c>
      <c r="C593" s="26" t="s">
        <v>930</v>
      </c>
      <c r="D593" s="26" t="s">
        <v>1123</v>
      </c>
      <c r="E593" s="26">
        <v>44.4</v>
      </c>
      <c r="F593" s="89">
        <v>42</v>
      </c>
      <c r="G593" s="89">
        <v>0</v>
      </c>
      <c r="H593" s="24">
        <f>G593/F593*100-100</f>
        <v>-100</v>
      </c>
      <c r="I593" s="87" t="s">
        <v>540</v>
      </c>
    </row>
    <row r="594" spans="1:9" ht="15.75">
      <c r="A594" s="274" t="s">
        <v>618</v>
      </c>
      <c r="B594" s="274"/>
      <c r="C594" s="274"/>
      <c r="D594" s="274"/>
      <c r="E594" s="274"/>
      <c r="F594" s="274"/>
      <c r="G594" s="274"/>
      <c r="H594" s="274"/>
      <c r="I594" s="274"/>
    </row>
    <row r="595" spans="1:9" ht="63">
      <c r="A595" s="12"/>
      <c r="B595" s="23" t="s">
        <v>742</v>
      </c>
      <c r="C595" s="12"/>
      <c r="D595" s="12" t="s">
        <v>699</v>
      </c>
      <c r="E595" s="12">
        <v>1</v>
      </c>
      <c r="F595" s="85">
        <v>1</v>
      </c>
      <c r="G595" s="85">
        <v>0</v>
      </c>
      <c r="H595" s="24">
        <f>G595/F595*100-100</f>
        <v>-100</v>
      </c>
      <c r="I595" s="91" t="s">
        <v>540</v>
      </c>
    </row>
    <row r="596" spans="1:9" s="58" customFormat="1" ht="15.75">
      <c r="A596" s="278">
        <v>9</v>
      </c>
      <c r="B596" s="299" t="s">
        <v>121</v>
      </c>
      <c r="C596" s="300"/>
      <c r="D596" s="300"/>
      <c r="E596" s="300"/>
      <c r="F596" s="300"/>
      <c r="G596" s="300"/>
      <c r="H596" s="300"/>
      <c r="I596" s="301"/>
    </row>
    <row r="597" spans="1:9" s="58" customFormat="1" ht="15.75">
      <c r="A597" s="279"/>
      <c r="B597" s="302"/>
      <c r="C597" s="303"/>
      <c r="D597" s="303"/>
      <c r="E597" s="303"/>
      <c r="F597" s="303"/>
      <c r="G597" s="303"/>
      <c r="H597" s="303"/>
      <c r="I597" s="304"/>
    </row>
    <row r="598" spans="1:9" ht="15.75">
      <c r="A598" s="25"/>
      <c r="B598" s="22" t="s">
        <v>735</v>
      </c>
      <c r="C598" s="25"/>
      <c r="D598" s="25"/>
      <c r="E598" s="25"/>
      <c r="F598" s="25"/>
      <c r="G598" s="25"/>
      <c r="H598" s="25"/>
      <c r="I598" s="64"/>
    </row>
    <row r="599" spans="1:9" ht="31.5">
      <c r="A599" s="25"/>
      <c r="B599" s="22" t="s">
        <v>827</v>
      </c>
      <c r="C599" s="25" t="s">
        <v>930</v>
      </c>
      <c r="D599" s="25" t="s">
        <v>699</v>
      </c>
      <c r="E599" s="141">
        <v>9521</v>
      </c>
      <c r="F599" s="141">
        <v>9700</v>
      </c>
      <c r="G599" s="141">
        <v>9545</v>
      </c>
      <c r="H599" s="29">
        <f>(G599/F599-1)*100</f>
        <v>-1.5979381443299023</v>
      </c>
      <c r="I599" s="64"/>
    </row>
    <row r="600" spans="1:9" ht="31.5">
      <c r="A600" s="25"/>
      <c r="B600" s="22" t="s">
        <v>828</v>
      </c>
      <c r="C600" s="25" t="s">
        <v>930</v>
      </c>
      <c r="D600" s="25" t="s">
        <v>1215</v>
      </c>
      <c r="E600" s="141">
        <v>602</v>
      </c>
      <c r="F600" s="141">
        <v>625</v>
      </c>
      <c r="G600" s="141">
        <v>608</v>
      </c>
      <c r="H600" s="29">
        <f>(G600/F600-1)*100</f>
        <v>-2.72</v>
      </c>
      <c r="I600" s="64"/>
    </row>
    <row r="601" spans="1:9" ht="31.5">
      <c r="A601" s="25"/>
      <c r="B601" s="22" t="s">
        <v>829</v>
      </c>
      <c r="C601" s="25" t="s">
        <v>930</v>
      </c>
      <c r="D601" s="25" t="s">
        <v>1123</v>
      </c>
      <c r="E601" s="141">
        <v>24.75</v>
      </c>
      <c r="F601" s="141">
        <v>24.95</v>
      </c>
      <c r="G601" s="141">
        <v>22.2</v>
      </c>
      <c r="H601" s="29">
        <f>(G601/F601-1)*100</f>
        <v>-11.022044088176353</v>
      </c>
      <c r="I601" s="64"/>
    </row>
    <row r="602" spans="1:9" ht="18" customHeight="1">
      <c r="A602" s="265" t="s">
        <v>830</v>
      </c>
      <c r="B602" s="266"/>
      <c r="C602" s="266"/>
      <c r="D602" s="266"/>
      <c r="E602" s="266"/>
      <c r="F602" s="266"/>
      <c r="G602" s="266"/>
      <c r="H602" s="266"/>
      <c r="I602" s="267"/>
    </row>
    <row r="603" spans="1:9" ht="15.75">
      <c r="A603" s="25"/>
      <c r="B603" s="22" t="s">
        <v>735</v>
      </c>
      <c r="C603" s="25"/>
      <c r="D603" s="25"/>
      <c r="E603" s="25"/>
      <c r="F603" s="25"/>
      <c r="G603" s="25"/>
      <c r="H603" s="25"/>
      <c r="I603" s="64"/>
    </row>
    <row r="604" spans="1:9" ht="63">
      <c r="A604" s="25"/>
      <c r="B604" s="22" t="s">
        <v>831</v>
      </c>
      <c r="C604" s="25" t="s">
        <v>930</v>
      </c>
      <c r="D604" s="25" t="s">
        <v>832</v>
      </c>
      <c r="E604" s="141">
        <v>451.2</v>
      </c>
      <c r="F604" s="141">
        <v>498.7</v>
      </c>
      <c r="G604" s="141">
        <v>307.5</v>
      </c>
      <c r="H604" s="29">
        <f>(G604/F604-1)*100</f>
        <v>-38.33968317625826</v>
      </c>
      <c r="I604" s="25" t="s">
        <v>122</v>
      </c>
    </row>
    <row r="605" spans="1:9" ht="15.75">
      <c r="A605" s="25"/>
      <c r="B605" s="22" t="s">
        <v>833</v>
      </c>
      <c r="C605" s="25" t="s">
        <v>930</v>
      </c>
      <c r="D605" s="25" t="s">
        <v>834</v>
      </c>
      <c r="E605" s="141">
        <v>3.74</v>
      </c>
      <c r="F605" s="141">
        <v>4.15</v>
      </c>
      <c r="G605" s="141">
        <v>2.56</v>
      </c>
      <c r="H605" s="29">
        <f>(G605/F605-1)*100</f>
        <v>-38.3132530120482</v>
      </c>
      <c r="I605" s="141"/>
    </row>
    <row r="606" spans="1:9" ht="31.5">
      <c r="A606" s="25"/>
      <c r="B606" s="22" t="s">
        <v>827</v>
      </c>
      <c r="C606" s="25" t="s">
        <v>930</v>
      </c>
      <c r="D606" s="25" t="s">
        <v>699</v>
      </c>
      <c r="E606" s="141">
        <v>9521</v>
      </c>
      <c r="F606" s="141">
        <v>9700</v>
      </c>
      <c r="G606" s="141">
        <v>9545</v>
      </c>
      <c r="H606" s="29">
        <f>(G606/F606-1)*100</f>
        <v>-1.5979381443299023</v>
      </c>
      <c r="I606" s="25"/>
    </row>
    <row r="607" spans="1:9" ht="47.25">
      <c r="A607" s="25"/>
      <c r="B607" s="22" t="s">
        <v>835</v>
      </c>
      <c r="C607" s="25" t="s">
        <v>930</v>
      </c>
      <c r="D607" s="25" t="s">
        <v>699</v>
      </c>
      <c r="E607" s="141">
        <v>81</v>
      </c>
      <c r="F607" s="141">
        <v>81.5</v>
      </c>
      <c r="G607" s="141">
        <v>81</v>
      </c>
      <c r="H607" s="29">
        <f>(G607/F607-1)*100</f>
        <v>-0.6134969325153339</v>
      </c>
      <c r="I607" s="141"/>
    </row>
    <row r="608" spans="1:9" ht="15.75">
      <c r="A608" s="264" t="s">
        <v>836</v>
      </c>
      <c r="B608" s="264"/>
      <c r="C608" s="264"/>
      <c r="D608" s="264"/>
      <c r="E608" s="264"/>
      <c r="F608" s="264"/>
      <c r="G608" s="264"/>
      <c r="H608" s="264"/>
      <c r="I608" s="264"/>
    </row>
    <row r="609" spans="1:9" ht="15.75">
      <c r="A609" s="55"/>
      <c r="B609" s="22" t="s">
        <v>837</v>
      </c>
      <c r="C609" s="25"/>
      <c r="D609" s="25"/>
      <c r="E609" s="25"/>
      <c r="F609" s="25"/>
      <c r="G609" s="25"/>
      <c r="H609" s="25"/>
      <c r="I609" s="64"/>
    </row>
    <row r="610" spans="1:10" ht="15.75">
      <c r="A610" s="25"/>
      <c r="B610" s="22" t="s">
        <v>838</v>
      </c>
      <c r="C610" s="25" t="s">
        <v>930</v>
      </c>
      <c r="D610" s="25" t="s">
        <v>694</v>
      </c>
      <c r="E610" s="25">
        <v>35</v>
      </c>
      <c r="F610" s="141">
        <v>37</v>
      </c>
      <c r="G610" s="141">
        <v>37</v>
      </c>
      <c r="H610" s="29">
        <f>(G610/F610-1)*100</f>
        <v>0</v>
      </c>
      <c r="I610" s="29"/>
      <c r="J610" s="85"/>
    </row>
    <row r="611" spans="1:10" ht="94.5">
      <c r="A611" s="25"/>
      <c r="B611" s="22" t="s">
        <v>839</v>
      </c>
      <c r="C611" s="25" t="s">
        <v>930</v>
      </c>
      <c r="D611" s="25" t="s">
        <v>699</v>
      </c>
      <c r="E611" s="25">
        <v>6</v>
      </c>
      <c r="F611" s="141">
        <v>7</v>
      </c>
      <c r="G611" s="141">
        <v>7</v>
      </c>
      <c r="H611" s="29">
        <f>(G611/F611-1)*100</f>
        <v>0</v>
      </c>
      <c r="I611" s="29"/>
      <c r="J611" s="12" t="s">
        <v>919</v>
      </c>
    </row>
    <row r="612" spans="1:9" ht="15.75">
      <c r="A612" s="264" t="s">
        <v>840</v>
      </c>
      <c r="B612" s="264"/>
      <c r="C612" s="264"/>
      <c r="D612" s="264"/>
      <c r="E612" s="264"/>
      <c r="F612" s="264"/>
      <c r="G612" s="264"/>
      <c r="H612" s="264"/>
      <c r="I612" s="264"/>
    </row>
    <row r="613" spans="1:9" ht="15.75">
      <c r="A613" s="55"/>
      <c r="B613" s="22" t="s">
        <v>837</v>
      </c>
      <c r="C613" s="25"/>
      <c r="D613" s="25"/>
      <c r="E613" s="25"/>
      <c r="F613" s="25"/>
      <c r="G613" s="25"/>
      <c r="H613" s="25"/>
      <c r="I613" s="64"/>
    </row>
    <row r="614" spans="1:9" ht="15.75">
      <c r="A614" s="25"/>
      <c r="B614" s="22" t="s">
        <v>841</v>
      </c>
      <c r="C614" s="25" t="s">
        <v>930</v>
      </c>
      <c r="D614" s="25" t="s">
        <v>694</v>
      </c>
      <c r="E614" s="141">
        <v>98</v>
      </c>
      <c r="F614" s="141">
        <v>108</v>
      </c>
      <c r="G614" s="141">
        <v>108</v>
      </c>
      <c r="H614" s="29">
        <f>(G614/F614-1)*100</f>
        <v>0</v>
      </c>
      <c r="I614" s="64"/>
    </row>
    <row r="615" spans="1:9" ht="47.25">
      <c r="A615" s="25"/>
      <c r="B615" s="22" t="s">
        <v>842</v>
      </c>
      <c r="C615" s="25" t="s">
        <v>930</v>
      </c>
      <c r="D615" s="25" t="s">
        <v>699</v>
      </c>
      <c r="E615" s="141">
        <v>9</v>
      </c>
      <c r="F615" s="141">
        <v>10</v>
      </c>
      <c r="G615" s="141">
        <v>10</v>
      </c>
      <c r="H615" s="29">
        <f>(G615/F615-1)*100</f>
        <v>0</v>
      </c>
      <c r="I615" s="64"/>
    </row>
    <row r="616" spans="1:9" ht="21" customHeight="1">
      <c r="A616" s="265" t="s">
        <v>843</v>
      </c>
      <c r="B616" s="266"/>
      <c r="C616" s="266"/>
      <c r="D616" s="266"/>
      <c r="E616" s="266"/>
      <c r="F616" s="266"/>
      <c r="G616" s="266"/>
      <c r="H616" s="266"/>
      <c r="I616" s="267"/>
    </row>
    <row r="617" spans="1:9" ht="15.75">
      <c r="A617" s="25"/>
      <c r="B617" s="22" t="s">
        <v>735</v>
      </c>
      <c r="C617" s="25"/>
      <c r="D617" s="25"/>
      <c r="E617" s="25"/>
      <c r="F617" s="25"/>
      <c r="G617" s="25"/>
      <c r="H617" s="25"/>
      <c r="I617" s="64"/>
    </row>
    <row r="618" spans="1:9" ht="15.75">
      <c r="A618" s="25"/>
      <c r="B618" s="22" t="s">
        <v>844</v>
      </c>
      <c r="C618" s="25" t="s">
        <v>930</v>
      </c>
      <c r="D618" s="25" t="s">
        <v>845</v>
      </c>
      <c r="E618" s="141">
        <v>16.6</v>
      </c>
      <c r="F618" s="141">
        <v>19.5</v>
      </c>
      <c r="G618" s="141">
        <v>14.9</v>
      </c>
      <c r="H618" s="29">
        <f>(G618/F618-1)*100</f>
        <v>-23.589743589743584</v>
      </c>
      <c r="I618" s="64"/>
    </row>
    <row r="619" spans="1:9" ht="15.75">
      <c r="A619" s="25"/>
      <c r="B619" s="22" t="s">
        <v>846</v>
      </c>
      <c r="C619" s="25" t="s">
        <v>930</v>
      </c>
      <c r="D619" s="25" t="s">
        <v>834</v>
      </c>
      <c r="E619" s="141">
        <v>131.6</v>
      </c>
      <c r="F619" s="141">
        <v>161</v>
      </c>
      <c r="G619" s="141">
        <v>124.4</v>
      </c>
      <c r="H619" s="29">
        <f>(G619/F619-1)*100</f>
        <v>-22.73291925465838</v>
      </c>
      <c r="I619" s="64"/>
    </row>
    <row r="620" spans="1:9" ht="15.75">
      <c r="A620" s="25"/>
      <c r="B620" s="22" t="s">
        <v>847</v>
      </c>
      <c r="C620" s="25" t="s">
        <v>930</v>
      </c>
      <c r="D620" s="25" t="s">
        <v>703</v>
      </c>
      <c r="E620" s="141">
        <v>72.6</v>
      </c>
      <c r="F620" s="141">
        <v>75.2</v>
      </c>
      <c r="G620" s="141">
        <v>73.4</v>
      </c>
      <c r="H620" s="29">
        <f>(G620/F620-1)*100</f>
        <v>-2.393617021276595</v>
      </c>
      <c r="I620" s="64"/>
    </row>
    <row r="621" spans="1:9" ht="31.5">
      <c r="A621" s="25"/>
      <c r="B621" s="22" t="s">
        <v>511</v>
      </c>
      <c r="C621" s="25" t="s">
        <v>930</v>
      </c>
      <c r="D621" s="25" t="s">
        <v>1215</v>
      </c>
      <c r="E621" s="141">
        <v>602</v>
      </c>
      <c r="F621" s="141">
        <v>625</v>
      </c>
      <c r="G621" s="141">
        <v>608</v>
      </c>
      <c r="H621" s="29">
        <f>(G621/F621-1)*100</f>
        <v>-2.72</v>
      </c>
      <c r="I621" s="64"/>
    </row>
    <row r="622" spans="1:9" ht="15.75">
      <c r="A622" s="264" t="s">
        <v>512</v>
      </c>
      <c r="B622" s="264"/>
      <c r="C622" s="264"/>
      <c r="D622" s="264"/>
      <c r="E622" s="264"/>
      <c r="F622" s="264"/>
      <c r="G622" s="264"/>
      <c r="H622" s="264"/>
      <c r="I622" s="264"/>
    </row>
    <row r="623" spans="1:9" ht="15.75">
      <c r="A623" s="55"/>
      <c r="B623" s="22" t="s">
        <v>837</v>
      </c>
      <c r="C623" s="25"/>
      <c r="D623" s="25"/>
      <c r="E623" s="25"/>
      <c r="F623" s="25"/>
      <c r="G623" s="25"/>
      <c r="H623" s="25"/>
      <c r="I623" s="64"/>
    </row>
    <row r="624" spans="1:9" ht="36" customHeight="1">
      <c r="A624" s="25"/>
      <c r="B624" s="22" t="s">
        <v>513</v>
      </c>
      <c r="C624" s="25" t="s">
        <v>930</v>
      </c>
      <c r="D624" s="25" t="s">
        <v>694</v>
      </c>
      <c r="E624" s="141">
        <v>63</v>
      </c>
      <c r="F624" s="141">
        <v>67</v>
      </c>
      <c r="G624" s="141">
        <v>0</v>
      </c>
      <c r="H624" s="29">
        <f>(G624/F624-1)*100</f>
        <v>-100</v>
      </c>
      <c r="I624" s="64"/>
    </row>
    <row r="625" spans="1:9" ht="31.5">
      <c r="A625" s="25"/>
      <c r="B625" s="22" t="s">
        <v>514</v>
      </c>
      <c r="C625" s="25" t="s">
        <v>930</v>
      </c>
      <c r="D625" s="25" t="s">
        <v>699</v>
      </c>
      <c r="E625" s="141">
        <v>20</v>
      </c>
      <c r="F625" s="141">
        <v>22</v>
      </c>
      <c r="G625" s="141">
        <v>20</v>
      </c>
      <c r="H625" s="29">
        <f>(G625/F625-1)*100</f>
        <v>-9.090909090909093</v>
      </c>
      <c r="I625" s="64"/>
    </row>
    <row r="626" spans="1:9" ht="15.75">
      <c r="A626" s="264" t="s">
        <v>515</v>
      </c>
      <c r="B626" s="264"/>
      <c r="C626" s="264"/>
      <c r="D626" s="264"/>
      <c r="E626" s="264"/>
      <c r="F626" s="264"/>
      <c r="G626" s="264"/>
      <c r="H626" s="264"/>
      <c r="I626" s="264"/>
    </row>
    <row r="627" spans="1:9" ht="15.75">
      <c r="A627" s="55"/>
      <c r="B627" s="22" t="s">
        <v>837</v>
      </c>
      <c r="C627" s="25"/>
      <c r="D627" s="25"/>
      <c r="E627" s="25"/>
      <c r="F627" s="25"/>
      <c r="G627" s="25"/>
      <c r="H627" s="25"/>
      <c r="I627" s="64"/>
    </row>
    <row r="628" spans="1:9" ht="15.75">
      <c r="A628" s="25"/>
      <c r="B628" s="22" t="s">
        <v>516</v>
      </c>
      <c r="C628" s="25" t="s">
        <v>930</v>
      </c>
      <c r="D628" s="25" t="s">
        <v>694</v>
      </c>
      <c r="E628" s="141">
        <v>9</v>
      </c>
      <c r="F628" s="141">
        <v>11</v>
      </c>
      <c r="G628" s="141">
        <v>11</v>
      </c>
      <c r="H628" s="29">
        <f>(G628/F628-1)*100</f>
        <v>0</v>
      </c>
      <c r="I628" s="64"/>
    </row>
    <row r="629" spans="1:9" ht="112.5" customHeight="1">
      <c r="A629" s="25"/>
      <c r="B629" s="22" t="s">
        <v>517</v>
      </c>
      <c r="C629" s="25" t="s">
        <v>930</v>
      </c>
      <c r="D629" s="25" t="s">
        <v>699</v>
      </c>
      <c r="E629" s="141">
        <v>10</v>
      </c>
      <c r="F629" s="141">
        <v>12</v>
      </c>
      <c r="G629" s="141">
        <v>12</v>
      </c>
      <c r="H629" s="29">
        <f>(G629/F629-1)*100</f>
        <v>0</v>
      </c>
      <c r="I629" s="64"/>
    </row>
    <row r="630" spans="1:9" ht="21.75" customHeight="1">
      <c r="A630" s="265" t="s">
        <v>381</v>
      </c>
      <c r="B630" s="266"/>
      <c r="C630" s="266"/>
      <c r="D630" s="266"/>
      <c r="E630" s="266"/>
      <c r="F630" s="266"/>
      <c r="G630" s="266"/>
      <c r="H630" s="266"/>
      <c r="I630" s="267"/>
    </row>
    <row r="631" spans="1:9" ht="15.75">
      <c r="A631" s="25"/>
      <c r="B631" s="22" t="s">
        <v>735</v>
      </c>
      <c r="C631" s="25"/>
      <c r="D631" s="25"/>
      <c r="E631" s="25"/>
      <c r="F631" s="25"/>
      <c r="G631" s="25"/>
      <c r="H631" s="25"/>
      <c r="I631" s="64"/>
    </row>
    <row r="632" spans="1:9" ht="31.5">
      <c r="A632" s="25"/>
      <c r="B632" s="22" t="s">
        <v>382</v>
      </c>
      <c r="C632" s="25" t="s">
        <v>930</v>
      </c>
      <c r="D632" s="25" t="s">
        <v>845</v>
      </c>
      <c r="E632" s="141">
        <v>12.27</v>
      </c>
      <c r="F632" s="141">
        <v>13.48</v>
      </c>
      <c r="G632" s="189">
        <v>9.874</v>
      </c>
      <c r="H632" s="29">
        <f>(G632/F632-1)*100</f>
        <v>-26.750741839762604</v>
      </c>
      <c r="I632" s="64"/>
    </row>
    <row r="633" spans="1:9" ht="31.5">
      <c r="A633" s="25"/>
      <c r="B633" s="22" t="s">
        <v>829</v>
      </c>
      <c r="C633" s="25" t="s">
        <v>930</v>
      </c>
      <c r="D633" s="25" t="s">
        <v>1123</v>
      </c>
      <c r="E633" s="141">
        <v>24.75</v>
      </c>
      <c r="F633" s="141">
        <v>24.95</v>
      </c>
      <c r="G633" s="141">
        <v>22.2</v>
      </c>
      <c r="H633" s="29">
        <f>(G633/F633-1)*100</f>
        <v>-11.022044088176353</v>
      </c>
      <c r="I633" s="64"/>
    </row>
    <row r="634" spans="1:9" ht="21.75" customHeight="1">
      <c r="A634" s="264" t="s">
        <v>383</v>
      </c>
      <c r="B634" s="264"/>
      <c r="C634" s="264"/>
      <c r="D634" s="264"/>
      <c r="E634" s="264"/>
      <c r="F634" s="264"/>
      <c r="G634" s="264"/>
      <c r="H634" s="264"/>
      <c r="I634" s="264"/>
    </row>
    <row r="635" spans="1:9" ht="15.75">
      <c r="A635" s="55"/>
      <c r="B635" s="22" t="s">
        <v>837</v>
      </c>
      <c r="C635" s="25"/>
      <c r="D635" s="25"/>
      <c r="E635" s="25"/>
      <c r="F635" s="25"/>
      <c r="G635" s="25"/>
      <c r="H635" s="25"/>
      <c r="I635" s="64"/>
    </row>
    <row r="636" spans="1:9" ht="31.5">
      <c r="A636" s="25"/>
      <c r="B636" s="22" t="s">
        <v>384</v>
      </c>
      <c r="C636" s="25" t="s">
        <v>930</v>
      </c>
      <c r="D636" s="25" t="s">
        <v>699</v>
      </c>
      <c r="E636" s="141">
        <v>3414</v>
      </c>
      <c r="F636" s="141">
        <v>3757</v>
      </c>
      <c r="G636" s="141">
        <v>3431</v>
      </c>
      <c r="H636" s="29">
        <f>(G636/F636-1)*100</f>
        <v>-8.677136012776154</v>
      </c>
      <c r="I636" s="64"/>
    </row>
    <row r="637" spans="1:9" ht="47.25" customHeight="1">
      <c r="A637" s="264" t="s">
        <v>385</v>
      </c>
      <c r="B637" s="264"/>
      <c r="C637" s="264"/>
      <c r="D637" s="264"/>
      <c r="E637" s="264"/>
      <c r="F637" s="264"/>
      <c r="G637" s="264"/>
      <c r="H637" s="264"/>
      <c r="I637" s="264"/>
    </row>
    <row r="638" spans="1:9" ht="15.75">
      <c r="A638" s="55"/>
      <c r="B638" s="22" t="s">
        <v>837</v>
      </c>
      <c r="C638" s="25"/>
      <c r="D638" s="25"/>
      <c r="E638" s="25"/>
      <c r="F638" s="25"/>
      <c r="G638" s="25"/>
      <c r="H638" s="25"/>
      <c r="I638" s="64"/>
    </row>
    <row r="639" spans="1:9" ht="71.25" customHeight="1">
      <c r="A639" s="25"/>
      <c r="B639" s="22" t="s">
        <v>386</v>
      </c>
      <c r="C639" s="25" t="s">
        <v>930</v>
      </c>
      <c r="D639" s="25" t="s">
        <v>694</v>
      </c>
      <c r="E639" s="141">
        <v>3</v>
      </c>
      <c r="F639" s="141">
        <v>3</v>
      </c>
      <c r="G639" s="141">
        <v>3</v>
      </c>
      <c r="H639" s="29">
        <f>(G639/F639-1)*100</f>
        <v>0</v>
      </c>
      <c r="I639" s="64"/>
    </row>
    <row r="640" spans="1:9" ht="21.75" customHeight="1">
      <c r="A640" s="264" t="s">
        <v>387</v>
      </c>
      <c r="B640" s="264"/>
      <c r="C640" s="264"/>
      <c r="D640" s="264"/>
      <c r="E640" s="264"/>
      <c r="F640" s="264"/>
      <c r="G640" s="264"/>
      <c r="H640" s="264"/>
      <c r="I640" s="264"/>
    </row>
    <row r="641" spans="1:9" ht="15.75">
      <c r="A641" s="55"/>
      <c r="B641" s="22" t="s">
        <v>837</v>
      </c>
      <c r="C641" s="25"/>
      <c r="D641" s="25"/>
      <c r="E641" s="25"/>
      <c r="F641" s="25"/>
      <c r="G641" s="25"/>
      <c r="H641" s="25"/>
      <c r="I641" s="64"/>
    </row>
    <row r="642" spans="1:9" ht="31.5">
      <c r="A642" s="25"/>
      <c r="B642" s="22" t="s">
        <v>388</v>
      </c>
      <c r="C642" s="25" t="s">
        <v>930</v>
      </c>
      <c r="D642" s="25" t="s">
        <v>699</v>
      </c>
      <c r="E642" s="141">
        <v>1</v>
      </c>
      <c r="F642" s="141">
        <v>1</v>
      </c>
      <c r="G642" s="141">
        <v>1</v>
      </c>
      <c r="H642" s="29">
        <f>(G642/F642-1)*100</f>
        <v>0</v>
      </c>
      <c r="I642" s="64"/>
    </row>
    <row r="643" spans="1:9" ht="23.25" customHeight="1">
      <c r="A643" s="264" t="s">
        <v>389</v>
      </c>
      <c r="B643" s="264"/>
      <c r="C643" s="264"/>
      <c r="D643" s="264"/>
      <c r="E643" s="264"/>
      <c r="F643" s="264"/>
      <c r="G643" s="264"/>
      <c r="H643" s="264"/>
      <c r="I643" s="264"/>
    </row>
    <row r="644" spans="1:9" ht="15.75">
      <c r="A644" s="55"/>
      <c r="B644" s="22" t="s">
        <v>837</v>
      </c>
      <c r="C644" s="25"/>
      <c r="D644" s="25"/>
      <c r="E644" s="25"/>
      <c r="F644" s="25"/>
      <c r="G644" s="25"/>
      <c r="H644" s="25"/>
      <c r="I644" s="64"/>
    </row>
    <row r="645" spans="1:9" ht="15.75">
      <c r="A645" s="25"/>
      <c r="B645" s="22" t="s">
        <v>390</v>
      </c>
      <c r="C645" s="25" t="s">
        <v>930</v>
      </c>
      <c r="D645" s="25" t="s">
        <v>694</v>
      </c>
      <c r="E645" s="141">
        <v>0</v>
      </c>
      <c r="F645" s="141">
        <v>15</v>
      </c>
      <c r="G645" s="141">
        <v>0</v>
      </c>
      <c r="H645" s="29">
        <f>(G645/F645-1)*100</f>
        <v>-100</v>
      </c>
      <c r="I645" s="64"/>
    </row>
    <row r="646" spans="1:9" ht="44.25" customHeight="1">
      <c r="A646" s="264" t="s">
        <v>884</v>
      </c>
      <c r="B646" s="264"/>
      <c r="C646" s="264"/>
      <c r="D646" s="264"/>
      <c r="E646" s="264"/>
      <c r="F646" s="264"/>
      <c r="G646" s="264"/>
      <c r="H646" s="264"/>
      <c r="I646" s="264"/>
    </row>
    <row r="647" spans="1:9" ht="15.75">
      <c r="A647" s="55"/>
      <c r="B647" s="22" t="s">
        <v>837</v>
      </c>
      <c r="C647" s="25"/>
      <c r="D647" s="25"/>
      <c r="E647" s="25"/>
      <c r="F647" s="25"/>
      <c r="G647" s="25"/>
      <c r="H647" s="25"/>
      <c r="I647" s="64"/>
    </row>
    <row r="648" spans="1:9" ht="47.25">
      <c r="A648" s="25"/>
      <c r="B648" s="22" t="s">
        <v>885</v>
      </c>
      <c r="C648" s="25" t="s">
        <v>930</v>
      </c>
      <c r="D648" s="25" t="s">
        <v>699</v>
      </c>
      <c r="E648" s="141">
        <v>4</v>
      </c>
      <c r="F648" s="141">
        <v>4</v>
      </c>
      <c r="G648" s="141">
        <v>3</v>
      </c>
      <c r="H648" s="29">
        <f>(G648/F648-1)*100</f>
        <v>-25</v>
      </c>
      <c r="I648" s="64"/>
    </row>
    <row r="649" spans="1:9" ht="30.75" customHeight="1">
      <c r="A649" s="264" t="s">
        <v>886</v>
      </c>
      <c r="B649" s="264"/>
      <c r="C649" s="264"/>
      <c r="D649" s="264"/>
      <c r="E649" s="264"/>
      <c r="F649" s="264"/>
      <c r="G649" s="264"/>
      <c r="H649" s="264"/>
      <c r="I649" s="264"/>
    </row>
    <row r="650" spans="1:9" ht="15.75">
      <c r="A650" s="55"/>
      <c r="B650" s="22" t="s">
        <v>837</v>
      </c>
      <c r="C650" s="25"/>
      <c r="D650" s="25"/>
      <c r="E650" s="25"/>
      <c r="F650" s="25"/>
      <c r="G650" s="25"/>
      <c r="H650" s="25"/>
      <c r="I650" s="64"/>
    </row>
    <row r="651" spans="1:9" ht="31.5">
      <c r="A651" s="25"/>
      <c r="B651" s="22" t="s">
        <v>887</v>
      </c>
      <c r="C651" s="25" t="s">
        <v>930</v>
      </c>
      <c r="D651" s="25" t="s">
        <v>699</v>
      </c>
      <c r="E651" s="141">
        <v>160</v>
      </c>
      <c r="F651" s="141">
        <v>253</v>
      </c>
      <c r="G651" s="141">
        <v>108</v>
      </c>
      <c r="H651" s="29">
        <f>(G651/F651-1)*100</f>
        <v>-57.31225296442688</v>
      </c>
      <c r="I651" s="190" t="s">
        <v>920</v>
      </c>
    </row>
    <row r="652" spans="1:9" ht="33.75" customHeight="1">
      <c r="A652" s="264" t="s">
        <v>888</v>
      </c>
      <c r="B652" s="264"/>
      <c r="C652" s="264"/>
      <c r="D652" s="264"/>
      <c r="E652" s="264"/>
      <c r="F652" s="264"/>
      <c r="G652" s="264"/>
      <c r="H652" s="264"/>
      <c r="I652" s="264"/>
    </row>
    <row r="653" spans="1:9" ht="15.75">
      <c r="A653" s="55"/>
      <c r="B653" s="22" t="s">
        <v>837</v>
      </c>
      <c r="C653" s="25"/>
      <c r="D653" s="25"/>
      <c r="E653" s="25"/>
      <c r="F653" s="25"/>
      <c r="G653" s="25"/>
      <c r="H653" s="25"/>
      <c r="I653" s="64"/>
    </row>
    <row r="654" spans="1:9" ht="31.5">
      <c r="A654" s="25"/>
      <c r="B654" s="22" t="s">
        <v>889</v>
      </c>
      <c r="C654" s="25" t="s">
        <v>930</v>
      </c>
      <c r="D654" s="25" t="s">
        <v>1123</v>
      </c>
      <c r="E654" s="141">
        <v>8.62</v>
      </c>
      <c r="F654" s="141">
        <v>8.62</v>
      </c>
      <c r="G654" s="141">
        <v>10.3</v>
      </c>
      <c r="H654" s="29">
        <f>(G654/F654-1)*100</f>
        <v>19.489559164733205</v>
      </c>
      <c r="I654" s="64"/>
    </row>
    <row r="655" spans="1:9" ht="30.75" customHeight="1">
      <c r="A655" s="264" t="s">
        <v>125</v>
      </c>
      <c r="B655" s="264"/>
      <c r="C655" s="264"/>
      <c r="D655" s="264"/>
      <c r="E655" s="264"/>
      <c r="F655" s="264"/>
      <c r="G655" s="264"/>
      <c r="H655" s="264"/>
      <c r="I655" s="264"/>
    </row>
    <row r="656" spans="1:9" ht="15.75">
      <c r="A656" s="55"/>
      <c r="B656" s="22" t="s">
        <v>837</v>
      </c>
      <c r="C656" s="25"/>
      <c r="D656" s="25"/>
      <c r="E656" s="25"/>
      <c r="F656" s="25"/>
      <c r="G656" s="25"/>
      <c r="H656" s="25"/>
      <c r="I656" s="64"/>
    </row>
    <row r="657" spans="1:9" ht="78.75">
      <c r="A657" s="25"/>
      <c r="B657" s="22" t="s">
        <v>665</v>
      </c>
      <c r="C657" s="25" t="s">
        <v>930</v>
      </c>
      <c r="D657" s="25" t="s">
        <v>699</v>
      </c>
      <c r="E657" s="141">
        <v>0</v>
      </c>
      <c r="F657" s="141">
        <v>1</v>
      </c>
      <c r="G657" s="141">
        <v>0</v>
      </c>
      <c r="H657" s="29">
        <f>(G657/F657-1)*100</f>
        <v>-100</v>
      </c>
      <c r="I657" s="64"/>
    </row>
    <row r="658" spans="1:9" ht="45.75" customHeight="1">
      <c r="A658" s="264" t="s">
        <v>666</v>
      </c>
      <c r="B658" s="264"/>
      <c r="C658" s="264"/>
      <c r="D658" s="264"/>
      <c r="E658" s="264"/>
      <c r="F658" s="264"/>
      <c r="G658" s="264"/>
      <c r="H658" s="264"/>
      <c r="I658" s="264"/>
    </row>
    <row r="659" spans="1:9" ht="15.75">
      <c r="A659" s="55"/>
      <c r="B659" s="22" t="s">
        <v>837</v>
      </c>
      <c r="C659" s="25"/>
      <c r="D659" s="25"/>
      <c r="E659" s="25"/>
      <c r="F659" s="25"/>
      <c r="G659" s="25"/>
      <c r="H659" s="25"/>
      <c r="I659" s="64"/>
    </row>
    <row r="660" spans="1:9" ht="78.75">
      <c r="A660" s="25"/>
      <c r="B660" s="22" t="s">
        <v>47</v>
      </c>
      <c r="C660" s="25" t="s">
        <v>930</v>
      </c>
      <c r="D660" s="25" t="s">
        <v>699</v>
      </c>
      <c r="E660" s="141">
        <v>0</v>
      </c>
      <c r="F660" s="141">
        <v>1</v>
      </c>
      <c r="G660" s="141">
        <v>0</v>
      </c>
      <c r="H660" s="29">
        <f>(G660/F660-1)*100</f>
        <v>-100</v>
      </c>
      <c r="I660" s="64"/>
    </row>
    <row r="661" spans="1:9" ht="35.25" customHeight="1">
      <c r="A661" s="264" t="s">
        <v>48</v>
      </c>
      <c r="B661" s="264"/>
      <c r="C661" s="264"/>
      <c r="D661" s="264"/>
      <c r="E661" s="264"/>
      <c r="F661" s="264"/>
      <c r="G661" s="264"/>
      <c r="H661" s="264"/>
      <c r="I661" s="264"/>
    </row>
    <row r="662" spans="1:9" ht="15.75">
      <c r="A662" s="55"/>
      <c r="B662" s="22" t="s">
        <v>837</v>
      </c>
      <c r="C662" s="25"/>
      <c r="D662" s="25"/>
      <c r="E662" s="25"/>
      <c r="F662" s="25"/>
      <c r="G662" s="25"/>
      <c r="H662" s="25"/>
      <c r="I662" s="64"/>
    </row>
    <row r="663" spans="1:9" ht="47.25">
      <c r="A663" s="25"/>
      <c r="B663" s="22" t="s">
        <v>49</v>
      </c>
      <c r="C663" s="25"/>
      <c r="D663" s="25" t="s">
        <v>834</v>
      </c>
      <c r="E663" s="141">
        <v>0</v>
      </c>
      <c r="F663" s="141">
        <v>0</v>
      </c>
      <c r="G663" s="141">
        <v>0</v>
      </c>
      <c r="H663" s="29" t="s">
        <v>1124</v>
      </c>
      <c r="I663" s="64"/>
    </row>
    <row r="664" spans="1:9" ht="29.25" customHeight="1">
      <c r="A664" s="264" t="s">
        <v>50</v>
      </c>
      <c r="B664" s="264"/>
      <c r="C664" s="264"/>
      <c r="D664" s="264"/>
      <c r="E664" s="264"/>
      <c r="F664" s="264"/>
      <c r="G664" s="264"/>
      <c r="H664" s="264"/>
      <c r="I664" s="264"/>
    </row>
    <row r="665" spans="1:9" ht="15.75">
      <c r="A665" s="55"/>
      <c r="B665" s="22" t="s">
        <v>837</v>
      </c>
      <c r="C665" s="25"/>
      <c r="D665" s="25"/>
      <c r="E665" s="25"/>
      <c r="F665" s="25"/>
      <c r="G665" s="25"/>
      <c r="H665" s="25"/>
      <c r="I665" s="64"/>
    </row>
    <row r="666" spans="1:9" ht="31.5">
      <c r="A666" s="41"/>
      <c r="B666" s="51" t="s">
        <v>887</v>
      </c>
      <c r="C666" s="41" t="s">
        <v>930</v>
      </c>
      <c r="D666" s="41" t="s">
        <v>699</v>
      </c>
      <c r="E666" s="141">
        <v>160</v>
      </c>
      <c r="F666" s="141">
        <v>253</v>
      </c>
      <c r="G666" s="141">
        <v>108</v>
      </c>
      <c r="H666" s="29">
        <f>(G666/F666-1)*100</f>
        <v>-57.31225296442688</v>
      </c>
      <c r="I666" s="190" t="s">
        <v>920</v>
      </c>
    </row>
    <row r="667" spans="1:9" s="58" customFormat="1" ht="24" customHeight="1">
      <c r="A667" s="155" t="s">
        <v>440</v>
      </c>
      <c r="B667" s="253" t="s">
        <v>1114</v>
      </c>
      <c r="C667" s="254"/>
      <c r="D667" s="254"/>
      <c r="E667" s="254"/>
      <c r="F667" s="254"/>
      <c r="G667" s="254"/>
      <c r="H667" s="254"/>
      <c r="I667" s="255"/>
    </row>
    <row r="668" spans="1:9" ht="12.75" customHeight="1">
      <c r="A668" s="28"/>
      <c r="B668" s="269" t="s">
        <v>237</v>
      </c>
      <c r="C668" s="264" t="s">
        <v>238</v>
      </c>
      <c r="D668" s="264" t="s">
        <v>1123</v>
      </c>
      <c r="E668" s="264">
        <v>4.7</v>
      </c>
      <c r="F668" s="264">
        <v>11.44</v>
      </c>
      <c r="G668" s="298">
        <v>0</v>
      </c>
      <c r="H668" s="264">
        <v>-100</v>
      </c>
      <c r="I668" s="268" t="s">
        <v>881</v>
      </c>
    </row>
    <row r="669" spans="1:9" ht="89.25" customHeight="1">
      <c r="A669" s="28"/>
      <c r="B669" s="270"/>
      <c r="C669" s="264"/>
      <c r="D669" s="264"/>
      <c r="E669" s="264"/>
      <c r="F669" s="264"/>
      <c r="G669" s="298"/>
      <c r="H669" s="264"/>
      <c r="I669" s="268"/>
    </row>
    <row r="670" spans="1:9" ht="88.5" customHeight="1">
      <c r="A670" s="25"/>
      <c r="B670" s="22" t="s">
        <v>239</v>
      </c>
      <c r="C670" s="25"/>
      <c r="D670" s="25" t="s">
        <v>1123</v>
      </c>
      <c r="E670" s="25">
        <v>38.2</v>
      </c>
      <c r="F670" s="25">
        <v>72.3</v>
      </c>
      <c r="G670" s="25">
        <v>48.3</v>
      </c>
      <c r="H670" s="54">
        <f>(G670/F670*100)-100</f>
        <v>-33.19502074688798</v>
      </c>
      <c r="I670" s="64" t="s">
        <v>756</v>
      </c>
    </row>
    <row r="671" spans="1:9" ht="35.25" customHeight="1">
      <c r="A671" s="25"/>
      <c r="B671" s="22" t="s">
        <v>757</v>
      </c>
      <c r="C671" s="25"/>
      <c r="D671" s="25" t="s">
        <v>758</v>
      </c>
      <c r="E671" s="25">
        <v>13.45</v>
      </c>
      <c r="F671" s="25">
        <v>13.66</v>
      </c>
      <c r="G671" s="25">
        <v>0</v>
      </c>
      <c r="H671" s="54">
        <f>(G671/F671*100)-100</f>
        <v>-100</v>
      </c>
      <c r="I671" s="64" t="s">
        <v>864</v>
      </c>
    </row>
    <row r="672" spans="1:9" ht="36.75" customHeight="1">
      <c r="A672" s="25"/>
      <c r="B672" s="22" t="s">
        <v>759</v>
      </c>
      <c r="C672" s="25"/>
      <c r="D672" s="25" t="s">
        <v>1123</v>
      </c>
      <c r="E672" s="25">
        <v>82.6</v>
      </c>
      <c r="F672" s="25">
        <v>83.5</v>
      </c>
      <c r="G672" s="25">
        <v>83.5</v>
      </c>
      <c r="H672" s="54">
        <f>(G672/F672*100)-100</f>
        <v>0</v>
      </c>
      <c r="I672" s="64" t="s">
        <v>1124</v>
      </c>
    </row>
    <row r="673" spans="1:9" ht="37.5" customHeight="1">
      <c r="A673" s="25"/>
      <c r="B673" s="22" t="s">
        <v>760</v>
      </c>
      <c r="C673" s="25"/>
      <c r="D673" s="25" t="s">
        <v>1123</v>
      </c>
      <c r="E673" s="25">
        <v>40.8</v>
      </c>
      <c r="F673" s="54">
        <v>49</v>
      </c>
      <c r="G673" s="25">
        <v>47.8</v>
      </c>
      <c r="H673" s="54">
        <f>(G673/F673*100)-100</f>
        <v>-2.4489795918367463</v>
      </c>
      <c r="I673" s="64" t="s">
        <v>882</v>
      </c>
    </row>
    <row r="674" spans="1:9" ht="47.25">
      <c r="A674" s="25"/>
      <c r="B674" s="22" t="s">
        <v>761</v>
      </c>
      <c r="C674" s="25" t="s">
        <v>762</v>
      </c>
      <c r="D674" s="25" t="s">
        <v>763</v>
      </c>
      <c r="E674" s="54">
        <v>0</v>
      </c>
      <c r="F674" s="25">
        <v>7.184</v>
      </c>
      <c r="G674" s="25">
        <v>7.184</v>
      </c>
      <c r="H674" s="54">
        <f>(G674/F674*100)-100</f>
        <v>0</v>
      </c>
      <c r="I674" s="64"/>
    </row>
    <row r="675" spans="1:9" ht="15.75">
      <c r="A675" s="25"/>
      <c r="B675" s="263" t="s">
        <v>1172</v>
      </c>
      <c r="C675" s="263"/>
      <c r="D675" s="263"/>
      <c r="E675" s="263"/>
      <c r="F675" s="263"/>
      <c r="G675" s="263"/>
      <c r="H675" s="263"/>
      <c r="I675" s="263"/>
    </row>
    <row r="676" spans="1:9" ht="31.5">
      <c r="A676" s="25"/>
      <c r="B676" s="22" t="s">
        <v>764</v>
      </c>
      <c r="C676" s="25" t="s">
        <v>930</v>
      </c>
      <c r="D676" s="25" t="s">
        <v>1123</v>
      </c>
      <c r="E676" s="25">
        <v>12.5</v>
      </c>
      <c r="F676" s="25">
        <v>12.5</v>
      </c>
      <c r="G676" s="25">
        <v>6.25</v>
      </c>
      <c r="H676" s="54">
        <f>(G676/F676*100)-100</f>
        <v>-50</v>
      </c>
      <c r="I676" s="64" t="s">
        <v>865</v>
      </c>
    </row>
    <row r="677" spans="1:9" ht="15.75">
      <c r="A677" s="25"/>
      <c r="B677" s="264" t="s">
        <v>765</v>
      </c>
      <c r="C677" s="264"/>
      <c r="D677" s="264"/>
      <c r="E677" s="264"/>
      <c r="F677" s="264"/>
      <c r="G677" s="264"/>
      <c r="H677" s="264"/>
      <c r="I677" s="264"/>
    </row>
    <row r="678" spans="1:9" ht="31.5">
      <c r="A678" s="25"/>
      <c r="B678" s="22" t="s">
        <v>766</v>
      </c>
      <c r="C678" s="25" t="s">
        <v>930</v>
      </c>
      <c r="D678" s="25" t="s">
        <v>767</v>
      </c>
      <c r="E678" s="54">
        <v>2</v>
      </c>
      <c r="F678" s="54">
        <v>2</v>
      </c>
      <c r="G678" s="54">
        <v>1</v>
      </c>
      <c r="H678" s="54">
        <f>(G678/F678*100)-100</f>
        <v>-50</v>
      </c>
      <c r="I678" s="64" t="s">
        <v>865</v>
      </c>
    </row>
    <row r="679" spans="1:9" ht="15.75">
      <c r="A679" s="265" t="s">
        <v>800</v>
      </c>
      <c r="B679" s="266"/>
      <c r="C679" s="266"/>
      <c r="D679" s="266"/>
      <c r="E679" s="266"/>
      <c r="F679" s="266"/>
      <c r="G679" s="266"/>
      <c r="H679" s="266"/>
      <c r="I679" s="267"/>
    </row>
    <row r="680" spans="1:9" ht="109.5" customHeight="1">
      <c r="A680" s="25" t="s">
        <v>434</v>
      </c>
      <c r="B680" s="22" t="s">
        <v>237</v>
      </c>
      <c r="C680" s="25" t="s">
        <v>930</v>
      </c>
      <c r="D680" s="25" t="s">
        <v>1123</v>
      </c>
      <c r="E680" s="25">
        <v>4.7</v>
      </c>
      <c r="F680" s="25">
        <v>11.44</v>
      </c>
      <c r="G680" s="54">
        <v>0</v>
      </c>
      <c r="H680" s="54">
        <f>(G680/F680*100)-100</f>
        <v>-100</v>
      </c>
      <c r="I680" s="268" t="s">
        <v>863</v>
      </c>
    </row>
    <row r="681" spans="1:9" ht="17.25" customHeight="1" hidden="1" thickBot="1">
      <c r="A681" s="25"/>
      <c r="B681" s="22"/>
      <c r="C681" s="25"/>
      <c r="D681" s="25"/>
      <c r="E681" s="25"/>
      <c r="F681" s="25"/>
      <c r="G681" s="54"/>
      <c r="H681" s="25"/>
      <c r="I681" s="268"/>
    </row>
    <row r="682" spans="1:9" ht="103.5" customHeight="1">
      <c r="A682" s="25"/>
      <c r="B682" s="22" t="s">
        <v>801</v>
      </c>
      <c r="C682" s="25" t="s">
        <v>930</v>
      </c>
      <c r="D682" s="25" t="s">
        <v>1123</v>
      </c>
      <c r="E682" s="25">
        <v>5.63</v>
      </c>
      <c r="F682" s="25">
        <v>14.55</v>
      </c>
      <c r="G682" s="54">
        <v>0</v>
      </c>
      <c r="H682" s="54">
        <f>(G682/F682*100)-100</f>
        <v>-100</v>
      </c>
      <c r="I682" s="268" t="s">
        <v>863</v>
      </c>
    </row>
    <row r="683" spans="1:9" ht="17.25" customHeight="1" hidden="1" thickBot="1">
      <c r="A683" s="25"/>
      <c r="B683" s="22"/>
      <c r="C683" s="25"/>
      <c r="D683" s="25"/>
      <c r="E683" s="25"/>
      <c r="F683" s="25"/>
      <c r="G683" s="25"/>
      <c r="H683" s="25"/>
      <c r="I683" s="268"/>
    </row>
    <row r="684" spans="1:9" ht="15.75">
      <c r="A684" s="257" t="s">
        <v>1211</v>
      </c>
      <c r="B684" s="258"/>
      <c r="C684" s="258"/>
      <c r="D684" s="258"/>
      <c r="E684" s="258"/>
      <c r="F684" s="258"/>
      <c r="G684" s="258"/>
      <c r="H684" s="258"/>
      <c r="I684" s="259"/>
    </row>
    <row r="685" spans="1:9" ht="99" customHeight="1">
      <c r="A685" s="25"/>
      <c r="B685" s="22" t="s">
        <v>1212</v>
      </c>
      <c r="C685" s="25" t="s">
        <v>930</v>
      </c>
      <c r="D685" s="25" t="s">
        <v>1213</v>
      </c>
      <c r="E685" s="25">
        <v>12</v>
      </c>
      <c r="F685" s="25">
        <v>31</v>
      </c>
      <c r="G685" s="25">
        <v>0</v>
      </c>
      <c r="H685" s="54">
        <f>(G685/F685*100)-100</f>
        <v>-100</v>
      </c>
      <c r="I685" s="64" t="s">
        <v>863</v>
      </c>
    </row>
    <row r="686" spans="1:9" ht="115.5" customHeight="1">
      <c r="A686" s="25"/>
      <c r="B686" s="22" t="s">
        <v>1214</v>
      </c>
      <c r="C686" s="25" t="s">
        <v>930</v>
      </c>
      <c r="D686" s="25" t="s">
        <v>1215</v>
      </c>
      <c r="E686" s="25">
        <v>18228.02</v>
      </c>
      <c r="F686" s="25">
        <v>44449.46</v>
      </c>
      <c r="G686" s="25">
        <v>0</v>
      </c>
      <c r="H686" s="54">
        <f>(G686/F686*100)-100</f>
        <v>-100</v>
      </c>
      <c r="I686" s="64" t="s">
        <v>863</v>
      </c>
    </row>
    <row r="687" spans="1:9" ht="15.75">
      <c r="A687" s="265" t="s">
        <v>1216</v>
      </c>
      <c r="B687" s="266"/>
      <c r="C687" s="266"/>
      <c r="D687" s="266"/>
      <c r="E687" s="266"/>
      <c r="F687" s="266"/>
      <c r="G687" s="266"/>
      <c r="H687" s="266"/>
      <c r="I687" s="267"/>
    </row>
    <row r="688" spans="1:9" ht="78.75">
      <c r="A688" s="25"/>
      <c r="B688" s="22" t="s">
        <v>239</v>
      </c>
      <c r="C688" s="25" t="s">
        <v>930</v>
      </c>
      <c r="D688" s="25" t="s">
        <v>1123</v>
      </c>
      <c r="E688" s="25">
        <v>38.2</v>
      </c>
      <c r="F688" s="25">
        <v>72.3</v>
      </c>
      <c r="G688" s="25">
        <v>48.3</v>
      </c>
      <c r="H688" s="54">
        <f>(G688/F688*100)-100</f>
        <v>-33.19502074688798</v>
      </c>
      <c r="I688" s="64" t="s">
        <v>756</v>
      </c>
    </row>
    <row r="689" spans="1:9" ht="37.5" customHeight="1">
      <c r="A689" s="257" t="s">
        <v>1217</v>
      </c>
      <c r="B689" s="258"/>
      <c r="C689" s="258"/>
      <c r="D689" s="258"/>
      <c r="E689" s="258"/>
      <c r="F689" s="258"/>
      <c r="G689" s="258"/>
      <c r="H689" s="258"/>
      <c r="I689" s="259"/>
    </row>
    <row r="690" spans="1:9" ht="33.75" customHeight="1">
      <c r="A690" s="257" t="s">
        <v>1218</v>
      </c>
      <c r="B690" s="258"/>
      <c r="C690" s="258"/>
      <c r="D690" s="258"/>
      <c r="E690" s="258"/>
      <c r="F690" s="258"/>
      <c r="G690" s="258"/>
      <c r="H690" s="258"/>
      <c r="I690" s="259"/>
    </row>
    <row r="691" spans="1:9" ht="97.5" customHeight="1">
      <c r="A691" s="25"/>
      <c r="B691" s="22" t="s">
        <v>693</v>
      </c>
      <c r="C691" s="25" t="s">
        <v>930</v>
      </c>
      <c r="D691" s="25" t="s">
        <v>694</v>
      </c>
      <c r="E691" s="25">
        <v>440</v>
      </c>
      <c r="F691" s="25">
        <v>804</v>
      </c>
      <c r="G691" s="25">
        <v>545</v>
      </c>
      <c r="H691" s="54">
        <f>(G691/F691*100)-100</f>
        <v>-32.2139303482587</v>
      </c>
      <c r="I691" s="64" t="s">
        <v>756</v>
      </c>
    </row>
    <row r="692" spans="1:9" ht="63">
      <c r="A692" s="25"/>
      <c r="B692" s="22" t="s">
        <v>695</v>
      </c>
      <c r="C692" s="25" t="s">
        <v>930</v>
      </c>
      <c r="D692" s="25" t="s">
        <v>1213</v>
      </c>
      <c r="E692" s="25">
        <v>17</v>
      </c>
      <c r="F692" s="25">
        <v>36</v>
      </c>
      <c r="G692" s="25">
        <v>23</v>
      </c>
      <c r="H692" s="54">
        <f>(G692/F692*100)-100</f>
        <v>-36.111111111111114</v>
      </c>
      <c r="I692" s="64" t="s">
        <v>696</v>
      </c>
    </row>
    <row r="693" spans="1:9" ht="63">
      <c r="A693" s="25"/>
      <c r="B693" s="22" t="s">
        <v>697</v>
      </c>
      <c r="C693" s="25" t="s">
        <v>930</v>
      </c>
      <c r="D693" s="25" t="s">
        <v>1215</v>
      </c>
      <c r="E693" s="25">
        <v>7094.1</v>
      </c>
      <c r="F693" s="25">
        <v>13400.99</v>
      </c>
      <c r="G693" s="25">
        <v>8960.73</v>
      </c>
      <c r="H693" s="54">
        <f>(G693/F693*100)-100</f>
        <v>-33.13382071026096</v>
      </c>
      <c r="I693" s="64" t="s">
        <v>756</v>
      </c>
    </row>
    <row r="694" spans="1:9" ht="63">
      <c r="A694" s="25"/>
      <c r="B694" s="22" t="s">
        <v>698</v>
      </c>
      <c r="C694" s="25" t="s">
        <v>930</v>
      </c>
      <c r="D694" s="25" t="s">
        <v>699</v>
      </c>
      <c r="E694" s="25">
        <v>163</v>
      </c>
      <c r="F694" s="25">
        <v>297</v>
      </c>
      <c r="G694" s="25">
        <v>193</v>
      </c>
      <c r="H694" s="54">
        <f>(G694/F694*100)-100</f>
        <v>-35.01683501683502</v>
      </c>
      <c r="I694" s="64" t="s">
        <v>756</v>
      </c>
    </row>
    <row r="695" spans="1:9" ht="15.75">
      <c r="A695" s="257" t="s">
        <v>700</v>
      </c>
      <c r="B695" s="258"/>
      <c r="C695" s="258"/>
      <c r="D695" s="258"/>
      <c r="E695" s="258"/>
      <c r="F695" s="258"/>
      <c r="G695" s="258"/>
      <c r="H695" s="258"/>
      <c r="I695" s="259"/>
    </row>
    <row r="696" spans="1:9" ht="31.5">
      <c r="A696" s="25"/>
      <c r="B696" s="22" t="s">
        <v>701</v>
      </c>
      <c r="C696" s="25" t="s">
        <v>702</v>
      </c>
      <c r="D696" s="25" t="s">
        <v>703</v>
      </c>
      <c r="E696" s="25">
        <v>1.459</v>
      </c>
      <c r="F696" s="25">
        <v>0</v>
      </c>
      <c r="G696" s="25">
        <v>0</v>
      </c>
      <c r="H696" s="54" t="e">
        <f>(G696/F696*100)-100</f>
        <v>#DIV/0!</v>
      </c>
      <c r="I696" s="64"/>
    </row>
    <row r="697" spans="1:9" ht="15.75">
      <c r="A697" s="257" t="s">
        <v>704</v>
      </c>
      <c r="B697" s="258"/>
      <c r="C697" s="258"/>
      <c r="D697" s="258"/>
      <c r="E697" s="258"/>
      <c r="F697" s="258"/>
      <c r="G697" s="258"/>
      <c r="H697" s="258"/>
      <c r="I697" s="258"/>
    </row>
    <row r="698" spans="1:9" ht="15.75">
      <c r="A698" s="25"/>
      <c r="B698" s="22" t="s">
        <v>705</v>
      </c>
      <c r="C698" s="25" t="s">
        <v>702</v>
      </c>
      <c r="D698" s="25" t="s">
        <v>699</v>
      </c>
      <c r="E698" s="25">
        <v>29</v>
      </c>
      <c r="F698" s="25">
        <v>0</v>
      </c>
      <c r="G698" s="25">
        <v>0</v>
      </c>
      <c r="H698" s="25" t="s">
        <v>1124</v>
      </c>
      <c r="I698" s="64"/>
    </row>
    <row r="699" spans="1:9" ht="31.5">
      <c r="A699" s="25"/>
      <c r="B699" s="22" t="s">
        <v>706</v>
      </c>
      <c r="C699" s="25" t="s">
        <v>930</v>
      </c>
      <c r="D699" s="25" t="s">
        <v>1213</v>
      </c>
      <c r="E699" s="25">
        <v>14</v>
      </c>
      <c r="F699" s="25">
        <v>0</v>
      </c>
      <c r="G699" s="25">
        <v>0</v>
      </c>
      <c r="H699" s="25" t="s">
        <v>1124</v>
      </c>
      <c r="I699" s="64" t="s">
        <v>1124</v>
      </c>
    </row>
    <row r="700" spans="1:9" ht="15.75">
      <c r="A700" s="25"/>
      <c r="B700" s="264" t="s">
        <v>707</v>
      </c>
      <c r="C700" s="264"/>
      <c r="D700" s="264"/>
      <c r="E700" s="264"/>
      <c r="F700" s="264"/>
      <c r="G700" s="264"/>
      <c r="H700" s="264"/>
      <c r="I700" s="264"/>
    </row>
    <row r="701" spans="1:9" ht="15.75">
      <c r="A701" s="25"/>
      <c r="B701" s="22" t="s">
        <v>708</v>
      </c>
      <c r="C701" s="25"/>
      <c r="D701" s="25" t="s">
        <v>763</v>
      </c>
      <c r="E701" s="25">
        <v>1.9</v>
      </c>
      <c r="F701" s="25">
        <v>0</v>
      </c>
      <c r="G701" s="25">
        <v>0</v>
      </c>
      <c r="H701" s="25" t="s">
        <v>1124</v>
      </c>
      <c r="I701" s="64" t="s">
        <v>1124</v>
      </c>
    </row>
    <row r="702" spans="1:9" ht="21" customHeight="1">
      <c r="A702" s="265" t="s">
        <v>709</v>
      </c>
      <c r="B702" s="266"/>
      <c r="C702" s="266"/>
      <c r="D702" s="266"/>
      <c r="E702" s="266"/>
      <c r="F702" s="266"/>
      <c r="G702" s="266"/>
      <c r="H702" s="266"/>
      <c r="I702" s="267"/>
    </row>
    <row r="703" spans="1:9" ht="31.5">
      <c r="A703" s="25"/>
      <c r="B703" s="22" t="s">
        <v>710</v>
      </c>
      <c r="C703" s="25" t="s">
        <v>702</v>
      </c>
      <c r="D703" s="25" t="s">
        <v>758</v>
      </c>
      <c r="E703" s="25">
        <v>13.45</v>
      </c>
      <c r="F703" s="25">
        <v>13.66</v>
      </c>
      <c r="G703" s="25">
        <v>0</v>
      </c>
      <c r="H703" s="54">
        <f aca="true" t="shared" si="8" ref="H703:H735">(G703/F703*100)-100</f>
        <v>-100</v>
      </c>
      <c r="I703" s="64" t="s">
        <v>864</v>
      </c>
    </row>
    <row r="704" spans="1:9" ht="29.25" customHeight="1">
      <c r="A704" s="257" t="s">
        <v>471</v>
      </c>
      <c r="B704" s="258"/>
      <c r="C704" s="258"/>
      <c r="D704" s="258"/>
      <c r="E704" s="258"/>
      <c r="F704" s="258"/>
      <c r="G704" s="258"/>
      <c r="H704" s="258"/>
      <c r="I704" s="259"/>
    </row>
    <row r="705" spans="1:9" ht="31.5">
      <c r="A705" s="264"/>
      <c r="B705" s="22" t="s">
        <v>472</v>
      </c>
      <c r="C705" s="25" t="s">
        <v>702</v>
      </c>
      <c r="D705" s="25" t="s">
        <v>477</v>
      </c>
      <c r="E705" s="25">
        <v>0.1</v>
      </c>
      <c r="F705" s="25">
        <v>0.111</v>
      </c>
      <c r="G705" s="25">
        <v>0</v>
      </c>
      <c r="H705" s="54">
        <f t="shared" si="8"/>
        <v>-100</v>
      </c>
      <c r="I705" s="268" t="s">
        <v>866</v>
      </c>
    </row>
    <row r="706" spans="1:9" ht="47.25">
      <c r="A706" s="264"/>
      <c r="B706" s="22" t="s">
        <v>473</v>
      </c>
      <c r="C706" s="25" t="s">
        <v>702</v>
      </c>
      <c r="D706" s="25" t="s">
        <v>478</v>
      </c>
      <c r="E706" s="25">
        <v>22.92</v>
      </c>
      <c r="F706" s="25">
        <v>23.37</v>
      </c>
      <c r="G706" s="25">
        <v>0</v>
      </c>
      <c r="H706" s="54">
        <f t="shared" si="8"/>
        <v>-100</v>
      </c>
      <c r="I706" s="268"/>
    </row>
    <row r="707" spans="1:9" ht="31.5">
      <c r="A707" s="264"/>
      <c r="B707" s="22" t="s">
        <v>474</v>
      </c>
      <c r="C707" s="25" t="s">
        <v>702</v>
      </c>
      <c r="D707" s="25" t="s">
        <v>479</v>
      </c>
      <c r="E707" s="25">
        <v>25.89</v>
      </c>
      <c r="F707" s="25">
        <v>27.71</v>
      </c>
      <c r="G707" s="25">
        <v>0</v>
      </c>
      <c r="H707" s="54">
        <f t="shared" si="8"/>
        <v>-100</v>
      </c>
      <c r="I707" s="268"/>
    </row>
    <row r="708" spans="1:9" ht="31.5">
      <c r="A708" s="264"/>
      <c r="B708" s="22" t="s">
        <v>475</v>
      </c>
      <c r="C708" s="25" t="s">
        <v>702</v>
      </c>
      <c r="D708" s="25" t="s">
        <v>479</v>
      </c>
      <c r="E708" s="25">
        <v>17.26</v>
      </c>
      <c r="F708" s="25">
        <v>20.32</v>
      </c>
      <c r="G708" s="25">
        <v>0</v>
      </c>
      <c r="H708" s="54">
        <f t="shared" si="8"/>
        <v>-100</v>
      </c>
      <c r="I708" s="268"/>
    </row>
    <row r="709" spans="1:9" ht="31.5">
      <c r="A709" s="264"/>
      <c r="B709" s="22" t="s">
        <v>476</v>
      </c>
      <c r="C709" s="25" t="s">
        <v>702</v>
      </c>
      <c r="D709" s="25" t="s">
        <v>479</v>
      </c>
      <c r="E709" s="25">
        <v>143.88</v>
      </c>
      <c r="F709" s="25">
        <v>185.44</v>
      </c>
      <c r="G709" s="25">
        <v>0</v>
      </c>
      <c r="H709" s="54">
        <f t="shared" si="8"/>
        <v>-100</v>
      </c>
      <c r="I709" s="268"/>
    </row>
    <row r="710" spans="1:9" ht="27" customHeight="1">
      <c r="A710" s="257" t="s">
        <v>480</v>
      </c>
      <c r="B710" s="258"/>
      <c r="C710" s="258"/>
      <c r="D710" s="258"/>
      <c r="E710" s="258"/>
      <c r="F710" s="258"/>
      <c r="G710" s="258"/>
      <c r="H710" s="258"/>
      <c r="I710" s="259"/>
    </row>
    <row r="711" spans="1:9" ht="31.5">
      <c r="A711" s="25"/>
      <c r="B711" s="22" t="s">
        <v>481</v>
      </c>
      <c r="C711" s="25" t="s">
        <v>702</v>
      </c>
      <c r="D711" s="25" t="s">
        <v>694</v>
      </c>
      <c r="E711" s="25">
        <v>0</v>
      </c>
      <c r="F711" s="25">
        <v>4</v>
      </c>
      <c r="G711" s="25" t="s">
        <v>1124</v>
      </c>
      <c r="H711" s="54">
        <v>-100</v>
      </c>
      <c r="I711" s="64" t="s">
        <v>482</v>
      </c>
    </row>
    <row r="712" spans="1:9" ht="26.25" customHeight="1">
      <c r="A712" s="265" t="s">
        <v>483</v>
      </c>
      <c r="B712" s="266"/>
      <c r="C712" s="266"/>
      <c r="D712" s="266"/>
      <c r="E712" s="266"/>
      <c r="F712" s="266"/>
      <c r="G712" s="266"/>
      <c r="H712" s="266"/>
      <c r="I712" s="267"/>
    </row>
    <row r="713" spans="1:9" ht="31.5">
      <c r="A713" s="264" t="s">
        <v>437</v>
      </c>
      <c r="B713" s="22" t="s">
        <v>484</v>
      </c>
      <c r="C713" s="25"/>
      <c r="D713" s="25" t="s">
        <v>1123</v>
      </c>
      <c r="E713" s="25">
        <v>82.6</v>
      </c>
      <c r="F713" s="25">
        <v>83.5</v>
      </c>
      <c r="G713" s="25">
        <v>83.5</v>
      </c>
      <c r="H713" s="54">
        <f t="shared" si="8"/>
        <v>0</v>
      </c>
      <c r="I713" s="64"/>
    </row>
    <row r="714" spans="1:9" ht="31.5">
      <c r="A714" s="264"/>
      <c r="B714" s="22" t="s">
        <v>760</v>
      </c>
      <c r="C714" s="25" t="s">
        <v>702</v>
      </c>
      <c r="D714" s="25" t="s">
        <v>1123</v>
      </c>
      <c r="E714" s="25">
        <v>40.8</v>
      </c>
      <c r="F714" s="25">
        <v>49</v>
      </c>
      <c r="G714" s="25">
        <v>47.8</v>
      </c>
      <c r="H714" s="54">
        <f t="shared" si="8"/>
        <v>-2.4489795918367463</v>
      </c>
      <c r="I714" s="64" t="s">
        <v>883</v>
      </c>
    </row>
    <row r="715" spans="1:9" ht="47.25">
      <c r="A715" s="264"/>
      <c r="B715" s="22" t="s">
        <v>761</v>
      </c>
      <c r="C715" s="25"/>
      <c r="D715" s="25" t="s">
        <v>763</v>
      </c>
      <c r="E715" s="25">
        <v>0</v>
      </c>
      <c r="F715" s="25">
        <v>7.184</v>
      </c>
      <c r="G715" s="25">
        <v>7.184</v>
      </c>
      <c r="H715" s="54">
        <f t="shared" si="8"/>
        <v>0</v>
      </c>
      <c r="I715" s="64"/>
    </row>
    <row r="716" spans="1:9" ht="24.75" customHeight="1">
      <c r="A716" s="257" t="s">
        <v>485</v>
      </c>
      <c r="B716" s="258"/>
      <c r="C716" s="258"/>
      <c r="D716" s="258"/>
      <c r="E716" s="258"/>
      <c r="F716" s="258"/>
      <c r="G716" s="258"/>
      <c r="H716" s="258"/>
      <c r="I716" s="259"/>
    </row>
    <row r="717" spans="1:9" ht="31.5">
      <c r="A717" s="264"/>
      <c r="B717" s="22" t="s">
        <v>486</v>
      </c>
      <c r="C717" s="25" t="s">
        <v>930</v>
      </c>
      <c r="D717" s="25" t="s">
        <v>276</v>
      </c>
      <c r="E717" s="25">
        <v>9373</v>
      </c>
      <c r="F717" s="25">
        <v>9466</v>
      </c>
      <c r="G717" s="25">
        <v>9466</v>
      </c>
      <c r="H717" s="54">
        <f t="shared" si="8"/>
        <v>0</v>
      </c>
      <c r="I717" s="64" t="s">
        <v>1124</v>
      </c>
    </row>
    <row r="718" spans="1:9" ht="31.5">
      <c r="A718" s="264"/>
      <c r="B718" s="22" t="s">
        <v>487</v>
      </c>
      <c r="C718" s="25" t="s">
        <v>930</v>
      </c>
      <c r="D718" s="25" t="s">
        <v>488</v>
      </c>
      <c r="E718" s="25">
        <v>59.06</v>
      </c>
      <c r="F718" s="25">
        <v>58.4</v>
      </c>
      <c r="G718" s="25">
        <v>57.08</v>
      </c>
      <c r="H718" s="54">
        <f t="shared" si="8"/>
        <v>-2.2602739726027465</v>
      </c>
      <c r="I718" s="64" t="s">
        <v>883</v>
      </c>
    </row>
    <row r="719" spans="1:9" ht="15.75">
      <c r="A719" s="264"/>
      <c r="B719" s="22" t="s">
        <v>489</v>
      </c>
      <c r="C719" s="25" t="s">
        <v>930</v>
      </c>
      <c r="D719" s="25" t="s">
        <v>488</v>
      </c>
      <c r="E719" s="25">
        <v>102.61</v>
      </c>
      <c r="F719" s="25">
        <v>106.29</v>
      </c>
      <c r="G719" s="25">
        <v>106.29</v>
      </c>
      <c r="H719" s="54">
        <f t="shared" si="8"/>
        <v>0</v>
      </c>
      <c r="I719" s="64" t="s">
        <v>1124</v>
      </c>
    </row>
    <row r="720" spans="1:9" ht="15.75">
      <c r="A720" s="264"/>
      <c r="B720" s="22" t="s">
        <v>490</v>
      </c>
      <c r="C720" s="25"/>
      <c r="D720" s="25" t="s">
        <v>491</v>
      </c>
      <c r="E720" s="25">
        <v>0</v>
      </c>
      <c r="F720" s="25">
        <v>36.1</v>
      </c>
      <c r="G720" s="25">
        <v>36.1</v>
      </c>
      <c r="H720" s="54">
        <f t="shared" si="8"/>
        <v>0</v>
      </c>
      <c r="I720" s="64"/>
    </row>
    <row r="721" spans="1:9" ht="31.5" customHeight="1">
      <c r="A721" s="257" t="s">
        <v>492</v>
      </c>
      <c r="B721" s="258"/>
      <c r="C721" s="258"/>
      <c r="D721" s="258"/>
      <c r="E721" s="258"/>
      <c r="F721" s="258"/>
      <c r="G721" s="258"/>
      <c r="H721" s="258"/>
      <c r="I721" s="259"/>
    </row>
    <row r="722" spans="1:9" ht="31.5">
      <c r="A722" s="25"/>
      <c r="B722" s="22" t="s">
        <v>493</v>
      </c>
      <c r="C722" s="25" t="s">
        <v>702</v>
      </c>
      <c r="D722" s="25" t="s">
        <v>703</v>
      </c>
      <c r="E722" s="25">
        <v>342.6</v>
      </c>
      <c r="F722" s="25">
        <v>414.546</v>
      </c>
      <c r="G722" s="25">
        <v>0</v>
      </c>
      <c r="H722" s="54">
        <f t="shared" si="8"/>
        <v>-100</v>
      </c>
      <c r="I722" s="64" t="s">
        <v>867</v>
      </c>
    </row>
    <row r="723" spans="1:9" ht="29.25" customHeight="1">
      <c r="A723" s="257" t="s">
        <v>494</v>
      </c>
      <c r="B723" s="258"/>
      <c r="C723" s="258"/>
      <c r="D723" s="258"/>
      <c r="E723" s="258"/>
      <c r="F723" s="258"/>
      <c r="G723" s="258"/>
      <c r="H723" s="258"/>
      <c r="I723" s="259"/>
    </row>
    <row r="724" spans="1:9" ht="64.5" customHeight="1">
      <c r="A724" s="25"/>
      <c r="B724" s="22" t="s">
        <v>495</v>
      </c>
      <c r="C724" s="25" t="s">
        <v>930</v>
      </c>
      <c r="D724" s="25" t="s">
        <v>1123</v>
      </c>
      <c r="E724" s="25">
        <v>100</v>
      </c>
      <c r="F724" s="25">
        <v>100</v>
      </c>
      <c r="G724" s="25">
        <v>100</v>
      </c>
      <c r="H724" s="54">
        <f t="shared" si="8"/>
        <v>0</v>
      </c>
      <c r="I724" s="64" t="s">
        <v>1124</v>
      </c>
    </row>
    <row r="725" spans="1:9" ht="45.75" customHeight="1">
      <c r="A725" s="264" t="s">
        <v>277</v>
      </c>
      <c r="B725" s="264"/>
      <c r="C725" s="264"/>
      <c r="D725" s="264"/>
      <c r="E725" s="264"/>
      <c r="F725" s="264"/>
      <c r="G725" s="264"/>
      <c r="H725" s="264"/>
      <c r="I725" s="264"/>
    </row>
    <row r="726" spans="1:9" ht="59.25" customHeight="1">
      <c r="A726" s="25"/>
      <c r="B726" s="22" t="s">
        <v>63</v>
      </c>
      <c r="C726" s="25" t="s">
        <v>930</v>
      </c>
      <c r="D726" s="25" t="s">
        <v>1123</v>
      </c>
      <c r="E726" s="25">
        <v>100</v>
      </c>
      <c r="F726" s="25">
        <v>100</v>
      </c>
      <c r="G726" s="25">
        <v>100</v>
      </c>
      <c r="H726" s="54">
        <f t="shared" si="8"/>
        <v>0</v>
      </c>
      <c r="I726" s="64" t="s">
        <v>1124</v>
      </c>
    </row>
    <row r="727" spans="1:9" ht="27" customHeight="1">
      <c r="A727" s="257" t="s">
        <v>278</v>
      </c>
      <c r="B727" s="258"/>
      <c r="C727" s="258"/>
      <c r="D727" s="258"/>
      <c r="E727" s="258"/>
      <c r="F727" s="258"/>
      <c r="G727" s="258"/>
      <c r="H727" s="258"/>
      <c r="I727" s="259"/>
    </row>
    <row r="728" spans="1:9" ht="31.5" customHeight="1">
      <c r="A728" s="264"/>
      <c r="B728" s="22" t="s">
        <v>64</v>
      </c>
      <c r="C728" s="25"/>
      <c r="D728" s="25" t="s">
        <v>699</v>
      </c>
      <c r="E728" s="25">
        <v>0</v>
      </c>
      <c r="F728" s="25">
        <v>2</v>
      </c>
      <c r="G728" s="25">
        <v>2</v>
      </c>
      <c r="H728" s="54">
        <f t="shared" si="8"/>
        <v>0</v>
      </c>
      <c r="I728" s="64" t="s">
        <v>1124</v>
      </c>
    </row>
    <row r="729" spans="1:9" ht="48" customHeight="1">
      <c r="A729" s="264"/>
      <c r="B729" s="22" t="s">
        <v>761</v>
      </c>
      <c r="C729" s="25"/>
      <c r="D729" s="25" t="s">
        <v>763</v>
      </c>
      <c r="E729" s="25">
        <v>0</v>
      </c>
      <c r="F729" s="25">
        <v>7.184</v>
      </c>
      <c r="G729" s="25">
        <v>7.184</v>
      </c>
      <c r="H729" s="54">
        <f t="shared" si="8"/>
        <v>0</v>
      </c>
      <c r="I729" s="64" t="s">
        <v>1124</v>
      </c>
    </row>
    <row r="730" spans="1:9" ht="41.25" customHeight="1">
      <c r="A730" s="265" t="s">
        <v>279</v>
      </c>
      <c r="B730" s="258"/>
      <c r="C730" s="258"/>
      <c r="D730" s="258"/>
      <c r="E730" s="258"/>
      <c r="F730" s="258"/>
      <c r="G730" s="258"/>
      <c r="H730" s="258"/>
      <c r="I730" s="259"/>
    </row>
    <row r="731" spans="1:9" ht="31.5">
      <c r="A731" s="25"/>
      <c r="B731" s="22" t="s">
        <v>711</v>
      </c>
      <c r="C731" s="25" t="s">
        <v>930</v>
      </c>
      <c r="D731" s="25" t="s">
        <v>1123</v>
      </c>
      <c r="E731" s="25">
        <v>95</v>
      </c>
      <c r="F731" s="25">
        <v>95</v>
      </c>
      <c r="G731" s="25">
        <v>95</v>
      </c>
      <c r="H731" s="54">
        <f t="shared" si="8"/>
        <v>0</v>
      </c>
      <c r="I731" s="64" t="s">
        <v>1124</v>
      </c>
    </row>
    <row r="732" spans="1:9" ht="35.25" customHeight="1">
      <c r="A732" s="257" t="s">
        <v>712</v>
      </c>
      <c r="B732" s="258"/>
      <c r="C732" s="258"/>
      <c r="D732" s="258"/>
      <c r="E732" s="258"/>
      <c r="F732" s="258"/>
      <c r="G732" s="258"/>
      <c r="H732" s="258"/>
      <c r="I732" s="259"/>
    </row>
    <row r="733" spans="1:9" ht="15.75">
      <c r="A733" s="25"/>
      <c r="B733" s="22" t="s">
        <v>713</v>
      </c>
      <c r="C733" s="25" t="s">
        <v>930</v>
      </c>
      <c r="D733" s="25" t="s">
        <v>1123</v>
      </c>
      <c r="E733" s="25">
        <v>95</v>
      </c>
      <c r="F733" s="25">
        <v>95</v>
      </c>
      <c r="G733" s="25">
        <v>95</v>
      </c>
      <c r="H733" s="54">
        <f t="shared" si="8"/>
        <v>0</v>
      </c>
      <c r="I733" s="64" t="s">
        <v>1124</v>
      </c>
    </row>
    <row r="734" spans="1:9" ht="39" customHeight="1">
      <c r="A734" s="257" t="s">
        <v>1171</v>
      </c>
      <c r="B734" s="258"/>
      <c r="C734" s="258"/>
      <c r="D734" s="258"/>
      <c r="E734" s="258"/>
      <c r="F734" s="258"/>
      <c r="G734" s="258"/>
      <c r="H734" s="258"/>
      <c r="I734" s="259"/>
    </row>
    <row r="735" spans="1:9" ht="15.75">
      <c r="A735" s="25"/>
      <c r="B735" s="22" t="s">
        <v>713</v>
      </c>
      <c r="C735" s="25" t="s">
        <v>930</v>
      </c>
      <c r="D735" s="25" t="s">
        <v>1123</v>
      </c>
      <c r="E735" s="25">
        <v>95</v>
      </c>
      <c r="F735" s="25">
        <v>95</v>
      </c>
      <c r="G735" s="25">
        <v>95</v>
      </c>
      <c r="H735" s="54">
        <f t="shared" si="8"/>
        <v>0</v>
      </c>
      <c r="I735" s="64" t="s">
        <v>1124</v>
      </c>
    </row>
    <row r="736" spans="1:9" s="58" customFormat="1" ht="39.75" customHeight="1">
      <c r="A736" s="155" t="s">
        <v>441</v>
      </c>
      <c r="B736" s="253" t="s">
        <v>1115</v>
      </c>
      <c r="C736" s="254"/>
      <c r="D736" s="254"/>
      <c r="E736" s="254"/>
      <c r="F736" s="254"/>
      <c r="G736" s="254"/>
      <c r="H736" s="254"/>
      <c r="I736" s="255"/>
    </row>
    <row r="737" spans="1:9" s="57" customFormat="1" ht="47.25" hidden="1" outlineLevel="1">
      <c r="A737" s="39" t="s">
        <v>1122</v>
      </c>
      <c r="B737" s="38" t="s">
        <v>569</v>
      </c>
      <c r="C737" s="39"/>
      <c r="D737" s="39" t="s">
        <v>763</v>
      </c>
      <c r="E737" s="39"/>
      <c r="F737" s="39">
        <v>0</v>
      </c>
      <c r="G737" s="39">
        <v>0</v>
      </c>
      <c r="H737" s="39">
        <v>0</v>
      </c>
      <c r="I737" s="66" t="s">
        <v>1124</v>
      </c>
    </row>
    <row r="738" spans="1:9" s="57" customFormat="1" ht="47.25" hidden="1" outlineLevel="1">
      <c r="A738" s="39" t="s">
        <v>433</v>
      </c>
      <c r="B738" s="38" t="s">
        <v>570</v>
      </c>
      <c r="C738" s="39"/>
      <c r="D738" s="39" t="s">
        <v>763</v>
      </c>
      <c r="E738" s="39"/>
      <c r="F738" s="39">
        <v>0</v>
      </c>
      <c r="G738" s="39">
        <v>0</v>
      </c>
      <c r="H738" s="39">
        <v>0</v>
      </c>
      <c r="I738" s="66" t="s">
        <v>1124</v>
      </c>
    </row>
    <row r="739" spans="1:9" ht="31.5" collapsed="1">
      <c r="A739" s="25"/>
      <c r="B739" s="22" t="s">
        <v>344</v>
      </c>
      <c r="C739" s="25" t="s">
        <v>930</v>
      </c>
      <c r="D739" s="25" t="s">
        <v>1123</v>
      </c>
      <c r="E739" s="25">
        <v>82</v>
      </c>
      <c r="F739" s="25">
        <v>84.6</v>
      </c>
      <c r="G739" s="25">
        <v>84.6</v>
      </c>
      <c r="H739" s="25">
        <v>0</v>
      </c>
      <c r="I739" s="64" t="s">
        <v>1124</v>
      </c>
    </row>
    <row r="740" spans="1:9" ht="31.5">
      <c r="A740" s="25"/>
      <c r="B740" s="22" t="s">
        <v>346</v>
      </c>
      <c r="C740" s="25" t="s">
        <v>930</v>
      </c>
      <c r="D740" s="25" t="s">
        <v>1123</v>
      </c>
      <c r="E740" s="25">
        <v>60</v>
      </c>
      <c r="F740" s="25">
        <v>65</v>
      </c>
      <c r="G740" s="25">
        <v>65</v>
      </c>
      <c r="H740" s="25">
        <v>0</v>
      </c>
      <c r="I740" s="64" t="s">
        <v>1124</v>
      </c>
    </row>
    <row r="741" spans="1:9" ht="47.25">
      <c r="A741" s="25"/>
      <c r="B741" s="22" t="s">
        <v>345</v>
      </c>
      <c r="C741" s="25" t="s">
        <v>930</v>
      </c>
      <c r="D741" s="25" t="s">
        <v>699</v>
      </c>
      <c r="E741" s="25">
        <v>10</v>
      </c>
      <c r="F741" s="25">
        <v>6</v>
      </c>
      <c r="G741" s="25">
        <v>5</v>
      </c>
      <c r="H741" s="25">
        <v>-16.7</v>
      </c>
      <c r="I741" s="64" t="s">
        <v>572</v>
      </c>
    </row>
    <row r="742" spans="1:9" s="57" customFormat="1" ht="42" customHeight="1" hidden="1" outlineLevel="1">
      <c r="A742" s="264" t="s">
        <v>1088</v>
      </c>
      <c r="B742" s="264"/>
      <c r="C742" s="264"/>
      <c r="D742" s="264"/>
      <c r="E742" s="264"/>
      <c r="F742" s="264"/>
      <c r="G742" s="264"/>
      <c r="H742" s="264"/>
      <c r="I742" s="264"/>
    </row>
    <row r="743" spans="1:9" s="57" customFormat="1" ht="91.5" customHeight="1" hidden="1" outlineLevel="1">
      <c r="A743" s="25" t="s">
        <v>932</v>
      </c>
      <c r="B743" s="22" t="s">
        <v>1089</v>
      </c>
      <c r="C743" s="25"/>
      <c r="D743" s="25" t="s">
        <v>763</v>
      </c>
      <c r="E743" s="25"/>
      <c r="F743" s="25">
        <v>0</v>
      </c>
      <c r="G743" s="25">
        <v>0</v>
      </c>
      <c r="H743" s="25">
        <v>0</v>
      </c>
      <c r="I743" s="64" t="s">
        <v>1124</v>
      </c>
    </row>
    <row r="744" spans="1:9" s="57" customFormat="1" ht="33.75" customHeight="1" hidden="1" outlineLevel="1">
      <c r="A744" s="264" t="s">
        <v>1090</v>
      </c>
      <c r="B744" s="264"/>
      <c r="C744" s="264"/>
      <c r="D744" s="264"/>
      <c r="E744" s="264"/>
      <c r="F744" s="264"/>
      <c r="G744" s="264"/>
      <c r="H744" s="264"/>
      <c r="I744" s="264"/>
    </row>
    <row r="745" spans="1:9" s="57" customFormat="1" ht="90" customHeight="1" hidden="1" outlineLevel="1">
      <c r="A745" s="25" t="s">
        <v>620</v>
      </c>
      <c r="B745" s="22" t="s">
        <v>1091</v>
      </c>
      <c r="C745" s="25"/>
      <c r="D745" s="25" t="s">
        <v>763</v>
      </c>
      <c r="E745" s="25"/>
      <c r="F745" s="25">
        <v>0</v>
      </c>
      <c r="G745" s="25">
        <v>0</v>
      </c>
      <c r="H745" s="25">
        <v>0</v>
      </c>
      <c r="I745" s="64" t="s">
        <v>1124</v>
      </c>
    </row>
    <row r="746" spans="1:9" s="57" customFormat="1" ht="26.25" customHeight="1" hidden="1" outlineLevel="1">
      <c r="A746" s="264" t="s">
        <v>1092</v>
      </c>
      <c r="B746" s="264"/>
      <c r="C746" s="264"/>
      <c r="D746" s="264"/>
      <c r="E746" s="264"/>
      <c r="F746" s="264"/>
      <c r="G746" s="264"/>
      <c r="H746" s="264"/>
      <c r="I746" s="264"/>
    </row>
    <row r="747" spans="1:9" s="57" customFormat="1" ht="55.5" customHeight="1" hidden="1" outlineLevel="1">
      <c r="A747" s="25" t="s">
        <v>205</v>
      </c>
      <c r="B747" s="22" t="s">
        <v>1093</v>
      </c>
      <c r="C747" s="25"/>
      <c r="D747" s="25" t="s">
        <v>763</v>
      </c>
      <c r="E747" s="25"/>
      <c r="F747" s="25">
        <v>0</v>
      </c>
      <c r="G747" s="25">
        <v>0</v>
      </c>
      <c r="H747" s="25">
        <v>0</v>
      </c>
      <c r="I747" s="64" t="s">
        <v>1124</v>
      </c>
    </row>
    <row r="748" spans="1:9" s="57" customFormat="1" ht="21" customHeight="1" hidden="1" outlineLevel="1">
      <c r="A748" s="264" t="s">
        <v>1094</v>
      </c>
      <c r="B748" s="264"/>
      <c r="C748" s="264"/>
      <c r="D748" s="264"/>
      <c r="E748" s="264"/>
      <c r="F748" s="264"/>
      <c r="G748" s="264"/>
      <c r="H748" s="264"/>
      <c r="I748" s="264"/>
    </row>
    <row r="749" spans="1:9" s="57" customFormat="1" ht="70.5" customHeight="1" hidden="1" outlineLevel="1">
      <c r="A749" s="55" t="s">
        <v>614</v>
      </c>
      <c r="B749" s="22" t="s">
        <v>1095</v>
      </c>
      <c r="C749" s="25"/>
      <c r="D749" s="25" t="s">
        <v>763</v>
      </c>
      <c r="E749" s="25"/>
      <c r="F749" s="25">
        <v>0</v>
      </c>
      <c r="G749" s="25">
        <v>0</v>
      </c>
      <c r="H749" s="25">
        <v>0</v>
      </c>
      <c r="I749" s="64" t="s">
        <v>1124</v>
      </c>
    </row>
    <row r="750" spans="1:9" s="57" customFormat="1" ht="21" customHeight="1" hidden="1" outlineLevel="1">
      <c r="A750" s="264" t="s">
        <v>1096</v>
      </c>
      <c r="B750" s="264"/>
      <c r="C750" s="264"/>
      <c r="D750" s="264"/>
      <c r="E750" s="264"/>
      <c r="F750" s="264"/>
      <c r="G750" s="264"/>
      <c r="H750" s="264"/>
      <c r="I750" s="264"/>
    </row>
    <row r="751" spans="1:9" s="57" customFormat="1" ht="75.75" customHeight="1" hidden="1" outlineLevel="1">
      <c r="A751" s="25" t="s">
        <v>1097</v>
      </c>
      <c r="B751" s="22" t="s">
        <v>1098</v>
      </c>
      <c r="C751" s="25"/>
      <c r="D751" s="25" t="s">
        <v>763</v>
      </c>
      <c r="E751" s="25"/>
      <c r="F751" s="25">
        <v>0</v>
      </c>
      <c r="G751" s="25">
        <v>0</v>
      </c>
      <c r="H751" s="25">
        <v>0</v>
      </c>
      <c r="I751" s="64" t="s">
        <v>1124</v>
      </c>
    </row>
    <row r="752" spans="1:9" ht="17.25" customHeight="1" collapsed="1">
      <c r="A752" s="263" t="s">
        <v>1099</v>
      </c>
      <c r="B752" s="263"/>
      <c r="C752" s="263"/>
      <c r="D752" s="263"/>
      <c r="E752" s="263"/>
      <c r="F752" s="263"/>
      <c r="G752" s="263"/>
      <c r="H752" s="263"/>
      <c r="I752" s="263"/>
    </row>
    <row r="753" spans="1:9" ht="37.5" customHeight="1">
      <c r="A753" s="25"/>
      <c r="B753" s="22" t="s">
        <v>347</v>
      </c>
      <c r="C753" s="25" t="s">
        <v>930</v>
      </c>
      <c r="D753" s="25" t="s">
        <v>1123</v>
      </c>
      <c r="E753" s="25">
        <v>82</v>
      </c>
      <c r="F753" s="25">
        <v>84.6</v>
      </c>
      <c r="G753" s="25">
        <v>84.6</v>
      </c>
      <c r="H753" s="191">
        <f>ROUND((G753/F753-1)*100,1)</f>
        <v>0</v>
      </c>
      <c r="I753" s="64" t="s">
        <v>1124</v>
      </c>
    </row>
    <row r="754" spans="1:9" ht="39" customHeight="1">
      <c r="A754" s="25"/>
      <c r="B754" s="22" t="s">
        <v>348</v>
      </c>
      <c r="C754" s="25" t="s">
        <v>930</v>
      </c>
      <c r="D754" s="25" t="s">
        <v>1123</v>
      </c>
      <c r="E754" s="25">
        <v>60</v>
      </c>
      <c r="F754" s="25">
        <v>65</v>
      </c>
      <c r="G754" s="25">
        <v>65</v>
      </c>
      <c r="H754" s="191">
        <f>ROUND((G754/F754-1)*100,1)</f>
        <v>0</v>
      </c>
      <c r="I754" s="64" t="s">
        <v>1124</v>
      </c>
    </row>
    <row r="755" spans="1:9" ht="17.25" customHeight="1">
      <c r="A755" s="264" t="s">
        <v>506</v>
      </c>
      <c r="B755" s="264"/>
      <c r="C755" s="264"/>
      <c r="D755" s="264"/>
      <c r="E755" s="264"/>
      <c r="F755" s="264"/>
      <c r="G755" s="264"/>
      <c r="H755" s="264"/>
      <c r="I755" s="264"/>
    </row>
    <row r="756" spans="1:9" ht="46.5" customHeight="1">
      <c r="A756" s="25"/>
      <c r="B756" s="22" t="s">
        <v>507</v>
      </c>
      <c r="C756" s="25" t="s">
        <v>930</v>
      </c>
      <c r="D756" s="25" t="s">
        <v>1123</v>
      </c>
      <c r="E756" s="25">
        <v>82</v>
      </c>
      <c r="F756" s="25">
        <v>84.6</v>
      </c>
      <c r="G756" s="25">
        <v>84.6</v>
      </c>
      <c r="H756" s="191">
        <f>ROUND((G756/F756-1)*100,1)</f>
        <v>0</v>
      </c>
      <c r="I756" s="64" t="s">
        <v>1124</v>
      </c>
    </row>
    <row r="757" spans="1:9" ht="38.25" customHeight="1">
      <c r="A757" s="25"/>
      <c r="B757" s="22" t="s">
        <v>348</v>
      </c>
      <c r="C757" s="25" t="s">
        <v>930</v>
      </c>
      <c r="D757" s="25" t="s">
        <v>1123</v>
      </c>
      <c r="E757" s="25">
        <v>60</v>
      </c>
      <c r="F757" s="25">
        <v>65</v>
      </c>
      <c r="G757" s="25">
        <v>65</v>
      </c>
      <c r="H757" s="191">
        <f>ROUND((G757/F757-1)*100,1)</f>
        <v>0</v>
      </c>
      <c r="I757" s="64" t="s">
        <v>1124</v>
      </c>
    </row>
    <row r="758" spans="1:9" ht="33" customHeight="1">
      <c r="A758" s="263" t="s">
        <v>508</v>
      </c>
      <c r="B758" s="263"/>
      <c r="C758" s="263"/>
      <c r="D758" s="263"/>
      <c r="E758" s="263"/>
      <c r="F758" s="263"/>
      <c r="G758" s="263"/>
      <c r="H758" s="263"/>
      <c r="I758" s="263"/>
    </row>
    <row r="759" spans="1:9" ht="50.25" customHeight="1">
      <c r="A759" s="25"/>
      <c r="B759" s="22" t="s">
        <v>349</v>
      </c>
      <c r="C759" s="25" t="s">
        <v>571</v>
      </c>
      <c r="D759" s="25" t="s">
        <v>699</v>
      </c>
      <c r="E759" s="25">
        <v>10</v>
      </c>
      <c r="F759" s="25">
        <v>6</v>
      </c>
      <c r="G759" s="25">
        <v>5</v>
      </c>
      <c r="H759" s="25">
        <f>ROUND((G759/F759-1)*100,1)</f>
        <v>-16.7</v>
      </c>
      <c r="I759" s="64"/>
    </row>
    <row r="760" spans="1:9" ht="15.75">
      <c r="A760" s="257" t="s">
        <v>509</v>
      </c>
      <c r="B760" s="258"/>
      <c r="C760" s="258"/>
      <c r="D760" s="258"/>
      <c r="E760" s="258"/>
      <c r="F760" s="258"/>
      <c r="G760" s="258"/>
      <c r="H760" s="258"/>
      <c r="I760" s="259"/>
    </row>
    <row r="761" spans="1:9" ht="63">
      <c r="A761" s="25"/>
      <c r="B761" s="22" t="s">
        <v>510</v>
      </c>
      <c r="C761" s="25" t="s">
        <v>571</v>
      </c>
      <c r="D761" s="25" t="s">
        <v>699</v>
      </c>
      <c r="E761" s="25">
        <v>10</v>
      </c>
      <c r="F761" s="25">
        <v>6</v>
      </c>
      <c r="G761" s="25">
        <v>5</v>
      </c>
      <c r="H761" s="25">
        <f>ROUND((G761/F761-1)*100,1)</f>
        <v>-16.7</v>
      </c>
      <c r="I761" s="22" t="s">
        <v>257</v>
      </c>
    </row>
    <row r="762" spans="1:9" s="58" customFormat="1" ht="35.25" customHeight="1">
      <c r="A762" s="192" t="s">
        <v>442</v>
      </c>
      <c r="B762" s="256" t="s">
        <v>1116</v>
      </c>
      <c r="C762" s="256"/>
      <c r="D762" s="256"/>
      <c r="E762" s="256"/>
      <c r="F762" s="256"/>
      <c r="G762" s="256"/>
      <c r="H762" s="256"/>
      <c r="I762" s="256"/>
    </row>
    <row r="763" spans="1:9" ht="63" customHeight="1">
      <c r="A763" s="42"/>
      <c r="B763" s="22" t="s">
        <v>350</v>
      </c>
      <c r="C763" s="40" t="s">
        <v>594</v>
      </c>
      <c r="D763" s="40" t="s">
        <v>1123</v>
      </c>
      <c r="E763" s="25">
        <v>5</v>
      </c>
      <c r="F763" s="25">
        <v>10</v>
      </c>
      <c r="G763" s="54">
        <v>7.7</v>
      </c>
      <c r="H763" s="94">
        <f>(G763/F763*100)-100</f>
        <v>-23</v>
      </c>
      <c r="I763" s="92" t="s">
        <v>1124</v>
      </c>
    </row>
    <row r="764" spans="1:9" ht="174.75" customHeight="1">
      <c r="A764" s="43"/>
      <c r="B764" s="44" t="s">
        <v>595</v>
      </c>
      <c r="C764" s="40" t="s">
        <v>594</v>
      </c>
      <c r="D764" s="40" t="s">
        <v>1123</v>
      </c>
      <c r="E764" s="25">
        <v>96</v>
      </c>
      <c r="F764" s="41">
        <v>70</v>
      </c>
      <c r="G764" s="41">
        <v>96.8</v>
      </c>
      <c r="H764" s="94">
        <f>(G764/F764*100)-100</f>
        <v>38.28571428571428</v>
      </c>
      <c r="I764" s="93" t="s">
        <v>1087</v>
      </c>
    </row>
    <row r="765" spans="1:9" ht="24" customHeight="1">
      <c r="A765" s="31"/>
      <c r="B765" s="265" t="s">
        <v>596</v>
      </c>
      <c r="C765" s="266"/>
      <c r="D765" s="266"/>
      <c r="E765" s="266"/>
      <c r="F765" s="266"/>
      <c r="G765" s="266"/>
      <c r="H765" s="266"/>
      <c r="I765" s="267"/>
    </row>
    <row r="766" spans="1:9" ht="47.25">
      <c r="A766" s="43"/>
      <c r="B766" s="44" t="s">
        <v>593</v>
      </c>
      <c r="C766" s="40" t="s">
        <v>594</v>
      </c>
      <c r="D766" s="40" t="s">
        <v>1123</v>
      </c>
      <c r="E766" s="25" t="s">
        <v>1124</v>
      </c>
      <c r="F766" s="41">
        <v>10</v>
      </c>
      <c r="G766" s="54">
        <v>7.7</v>
      </c>
      <c r="H766" s="94">
        <f>(G766/F766*100)-100</f>
        <v>-23</v>
      </c>
      <c r="I766" s="25" t="s">
        <v>1124</v>
      </c>
    </row>
    <row r="767" spans="1:9" ht="63">
      <c r="A767" s="42"/>
      <c r="B767" s="22" t="s">
        <v>1049</v>
      </c>
      <c r="C767" s="40" t="s">
        <v>594</v>
      </c>
      <c r="D767" s="40" t="s">
        <v>1123</v>
      </c>
      <c r="E767" s="25" t="s">
        <v>1124</v>
      </c>
      <c r="F767" s="25">
        <v>26</v>
      </c>
      <c r="G767" s="25">
        <v>19.18</v>
      </c>
      <c r="H767" s="29">
        <f>(G767/F767*100)-100</f>
        <v>-26.23076923076924</v>
      </c>
      <c r="I767" s="25" t="s">
        <v>1124</v>
      </c>
    </row>
    <row r="768" spans="1:9" ht="28.5" customHeight="1">
      <c r="A768" s="31"/>
      <c r="B768" s="260" t="s">
        <v>351</v>
      </c>
      <c r="C768" s="261"/>
      <c r="D768" s="261"/>
      <c r="E768" s="261"/>
      <c r="F768" s="261"/>
      <c r="G768" s="261"/>
      <c r="H768" s="261"/>
      <c r="I768" s="262"/>
    </row>
    <row r="769" spans="1:9" ht="126">
      <c r="A769" s="42"/>
      <c r="B769" s="30" t="s">
        <v>768</v>
      </c>
      <c r="C769" s="45" t="s">
        <v>594</v>
      </c>
      <c r="D769" s="46" t="s">
        <v>1123</v>
      </c>
      <c r="E769" s="25" t="s">
        <v>1124</v>
      </c>
      <c r="F769" s="26">
        <v>60</v>
      </c>
      <c r="G769" s="25">
        <v>77.14</v>
      </c>
      <c r="H769" s="94">
        <f>(G769/F769*100)-100</f>
        <v>28.566666666666663</v>
      </c>
      <c r="I769" s="25" t="s">
        <v>769</v>
      </c>
    </row>
    <row r="770" spans="1:9" ht="31.5" customHeight="1">
      <c r="A770" s="31"/>
      <c r="B770" s="260" t="s">
        <v>219</v>
      </c>
      <c r="C770" s="261"/>
      <c r="D770" s="261"/>
      <c r="E770" s="261"/>
      <c r="F770" s="261"/>
      <c r="G770" s="261"/>
      <c r="H770" s="261"/>
      <c r="I770" s="262"/>
    </row>
    <row r="771" spans="1:9" ht="63">
      <c r="A771" s="42"/>
      <c r="B771" s="23" t="s">
        <v>220</v>
      </c>
      <c r="C771" s="40" t="s">
        <v>594</v>
      </c>
      <c r="D771" s="47" t="s">
        <v>1123</v>
      </c>
      <c r="E771" s="25" t="s">
        <v>1124</v>
      </c>
      <c r="F771" s="26">
        <v>100</v>
      </c>
      <c r="G771" s="25">
        <v>100</v>
      </c>
      <c r="H771" s="94">
        <f>(G771/F771*100)-100</f>
        <v>0</v>
      </c>
      <c r="I771" s="25" t="s">
        <v>1124</v>
      </c>
    </row>
    <row r="772" spans="1:9" ht="44.25" customHeight="1">
      <c r="A772" s="31"/>
      <c r="B772" s="257" t="s">
        <v>352</v>
      </c>
      <c r="C772" s="258"/>
      <c r="D772" s="258"/>
      <c r="E772" s="258"/>
      <c r="F772" s="258"/>
      <c r="G772" s="258"/>
      <c r="H772" s="258"/>
      <c r="I772" s="259"/>
    </row>
    <row r="773" spans="1:9" ht="63">
      <c r="A773" s="42"/>
      <c r="B773" s="48" t="s">
        <v>221</v>
      </c>
      <c r="C773" s="40" t="s">
        <v>594</v>
      </c>
      <c r="D773" s="40" t="s">
        <v>1123</v>
      </c>
      <c r="E773" s="25" t="s">
        <v>1124</v>
      </c>
      <c r="F773" s="25">
        <v>57</v>
      </c>
      <c r="G773" s="25">
        <v>56.35</v>
      </c>
      <c r="H773" s="94">
        <f>(G773/F773*100)-100</f>
        <v>-1.1403508771929722</v>
      </c>
      <c r="I773" s="25" t="s">
        <v>1124</v>
      </c>
    </row>
    <row r="774" spans="1:9" ht="51" customHeight="1">
      <c r="A774" s="31"/>
      <c r="B774" s="257" t="s">
        <v>222</v>
      </c>
      <c r="C774" s="258"/>
      <c r="D774" s="258"/>
      <c r="E774" s="258"/>
      <c r="F774" s="258"/>
      <c r="G774" s="258"/>
      <c r="H774" s="258"/>
      <c r="I774" s="259"/>
    </row>
    <row r="775" spans="1:9" ht="63">
      <c r="A775" s="49"/>
      <c r="B775" s="22" t="s">
        <v>223</v>
      </c>
      <c r="C775" s="40" t="s">
        <v>594</v>
      </c>
      <c r="D775" s="25" t="s">
        <v>224</v>
      </c>
      <c r="E775" s="25" t="s">
        <v>1124</v>
      </c>
      <c r="F775" s="25">
        <v>32</v>
      </c>
      <c r="G775" s="25">
        <v>32</v>
      </c>
      <c r="H775" s="29">
        <f>(G775/F775*100)-100</f>
        <v>0</v>
      </c>
      <c r="I775" s="25" t="s">
        <v>1124</v>
      </c>
    </row>
    <row r="776" spans="1:9" ht="15.75">
      <c r="A776" s="31"/>
      <c r="B776" s="257" t="s">
        <v>225</v>
      </c>
      <c r="C776" s="258"/>
      <c r="D776" s="258"/>
      <c r="E776" s="258"/>
      <c r="F776" s="258"/>
      <c r="G776" s="258"/>
      <c r="H776" s="258"/>
      <c r="I776" s="259"/>
    </row>
    <row r="777" spans="1:9" ht="47.25">
      <c r="A777" s="42"/>
      <c r="B777" s="22" t="s">
        <v>469</v>
      </c>
      <c r="C777" s="45" t="s">
        <v>594</v>
      </c>
      <c r="D777" s="25" t="s">
        <v>224</v>
      </c>
      <c r="E777" s="25" t="s">
        <v>1124</v>
      </c>
      <c r="F777" s="25">
        <v>19</v>
      </c>
      <c r="G777" s="25">
        <v>19</v>
      </c>
      <c r="H777" s="94">
        <f>(G777/F777*100)-100</f>
        <v>0</v>
      </c>
      <c r="I777" s="25" t="s">
        <v>1124</v>
      </c>
    </row>
    <row r="778" spans="1:9" ht="15.75">
      <c r="A778" s="31"/>
      <c r="B778" s="260" t="s">
        <v>470</v>
      </c>
      <c r="C778" s="261"/>
      <c r="D778" s="261"/>
      <c r="E778" s="261"/>
      <c r="F778" s="261"/>
      <c r="G778" s="261"/>
      <c r="H778" s="261"/>
      <c r="I778" s="262"/>
    </row>
    <row r="779" spans="1:9" ht="78.75">
      <c r="A779" s="42"/>
      <c r="B779" s="30" t="s">
        <v>250</v>
      </c>
      <c r="C779" s="40" t="s">
        <v>594</v>
      </c>
      <c r="D779" s="47" t="s">
        <v>1123</v>
      </c>
      <c r="E779" s="25" t="s">
        <v>1124</v>
      </c>
      <c r="F779" s="12">
        <v>97</v>
      </c>
      <c r="G779" s="25">
        <v>95.92</v>
      </c>
      <c r="H779" s="94">
        <f>(G779/F779*100)-100</f>
        <v>-1.1134020618556661</v>
      </c>
      <c r="I779" s="25" t="s">
        <v>1124</v>
      </c>
    </row>
    <row r="780" spans="1:9" ht="47.25">
      <c r="A780" s="49"/>
      <c r="B780" s="48" t="s">
        <v>251</v>
      </c>
      <c r="C780" s="45" t="s">
        <v>594</v>
      </c>
      <c r="D780" s="45" t="s">
        <v>1123</v>
      </c>
      <c r="E780" s="25" t="s">
        <v>1124</v>
      </c>
      <c r="F780" s="25">
        <v>75</v>
      </c>
      <c r="G780" s="29">
        <v>38.21</v>
      </c>
      <c r="H780" s="94">
        <f>(G780/F780*100)-100</f>
        <v>-49.053333333333335</v>
      </c>
      <c r="I780" s="25" t="s">
        <v>1124</v>
      </c>
    </row>
    <row r="781" spans="1:9" ht="15.75">
      <c r="A781" s="31"/>
      <c r="B781" s="260" t="s">
        <v>802</v>
      </c>
      <c r="C781" s="261"/>
      <c r="D781" s="261"/>
      <c r="E781" s="261"/>
      <c r="F781" s="261"/>
      <c r="G781" s="261"/>
      <c r="H781" s="261"/>
      <c r="I781" s="262"/>
    </row>
    <row r="782" spans="1:9" ht="47.25">
      <c r="A782" s="49"/>
      <c r="B782" s="30" t="s">
        <v>662</v>
      </c>
      <c r="C782" s="45" t="s">
        <v>594</v>
      </c>
      <c r="D782" s="12" t="s">
        <v>224</v>
      </c>
      <c r="E782" s="25" t="s">
        <v>1124</v>
      </c>
      <c r="F782" s="12">
        <v>1650</v>
      </c>
      <c r="G782" s="25">
        <f>480+855+665</f>
        <v>2000</v>
      </c>
      <c r="H782" s="29">
        <f>(G782/F782*100)-100</f>
        <v>21.212121212121218</v>
      </c>
      <c r="I782" s="26" t="s">
        <v>1124</v>
      </c>
    </row>
    <row r="783" spans="1:9" ht="24.75" customHeight="1">
      <c r="A783" s="31"/>
      <c r="B783" s="280" t="s">
        <v>803</v>
      </c>
      <c r="C783" s="281"/>
      <c r="D783" s="281"/>
      <c r="E783" s="281"/>
      <c r="F783" s="281"/>
      <c r="G783" s="281"/>
      <c r="H783" s="281"/>
      <c r="I783" s="282"/>
    </row>
    <row r="784" spans="1:9" ht="63" customHeight="1">
      <c r="A784" s="49"/>
      <c r="B784" s="22" t="s">
        <v>353</v>
      </c>
      <c r="C784" s="45" t="s">
        <v>594</v>
      </c>
      <c r="D784" s="40" t="s">
        <v>1123</v>
      </c>
      <c r="E784" s="25" t="s">
        <v>1124</v>
      </c>
      <c r="F784" s="25">
        <v>50</v>
      </c>
      <c r="G784" s="25">
        <v>73.27</v>
      </c>
      <c r="H784" s="94">
        <f>(G784/F784*100)-100</f>
        <v>46.53999999999999</v>
      </c>
      <c r="I784" s="25" t="s">
        <v>1124</v>
      </c>
    </row>
    <row r="785" spans="1:9" ht="173.25" customHeight="1">
      <c r="A785" s="49"/>
      <c r="B785" s="48" t="s">
        <v>226</v>
      </c>
      <c r="C785" s="45" t="s">
        <v>594</v>
      </c>
      <c r="D785" s="45" t="s">
        <v>1123</v>
      </c>
      <c r="E785" s="25" t="s">
        <v>1124</v>
      </c>
      <c r="F785" s="25">
        <v>70</v>
      </c>
      <c r="G785" s="41">
        <v>96.8</v>
      </c>
      <c r="H785" s="94">
        <f>(G785/F785*100)-100</f>
        <v>38.28571428571428</v>
      </c>
      <c r="I785" s="41" t="s">
        <v>1087</v>
      </c>
    </row>
    <row r="786" spans="1:9" ht="36" customHeight="1">
      <c r="A786" s="31"/>
      <c r="B786" s="257" t="s">
        <v>960</v>
      </c>
      <c r="C786" s="258"/>
      <c r="D786" s="258"/>
      <c r="E786" s="258"/>
      <c r="F786" s="258"/>
      <c r="G786" s="258"/>
      <c r="H786" s="258"/>
      <c r="I786" s="259"/>
    </row>
    <row r="787" spans="1:9" ht="31.5">
      <c r="A787" s="49"/>
      <c r="B787" s="22" t="s">
        <v>961</v>
      </c>
      <c r="C787" s="45" t="s">
        <v>594</v>
      </c>
      <c r="D787" s="25" t="s">
        <v>962</v>
      </c>
      <c r="E787" s="25" t="s">
        <v>1124</v>
      </c>
      <c r="F787" s="25">
        <v>60000</v>
      </c>
      <c r="G787" s="95">
        <v>83062</v>
      </c>
      <c r="H787" s="94">
        <f>(G787/F787*100)-100</f>
        <v>38.43666666666667</v>
      </c>
      <c r="I787" s="25" t="s">
        <v>810</v>
      </c>
    </row>
    <row r="788" spans="1:9" ht="15.75">
      <c r="A788" s="31"/>
      <c r="B788" s="257" t="s">
        <v>963</v>
      </c>
      <c r="C788" s="258"/>
      <c r="D788" s="258"/>
      <c r="E788" s="258"/>
      <c r="F788" s="258"/>
      <c r="G788" s="258"/>
      <c r="H788" s="258"/>
      <c r="I788" s="259"/>
    </row>
    <row r="789" spans="1:9" ht="94.5" customHeight="1">
      <c r="A789" s="43"/>
      <c r="B789" s="51" t="s">
        <v>354</v>
      </c>
      <c r="C789" s="40" t="s">
        <v>594</v>
      </c>
      <c r="D789" s="40" t="s">
        <v>1123</v>
      </c>
      <c r="E789" s="41" t="s">
        <v>1124</v>
      </c>
      <c r="F789" s="25">
        <v>60</v>
      </c>
      <c r="G789" s="25">
        <v>45</v>
      </c>
      <c r="H789" s="29">
        <f>(G789/F789*100)-100</f>
        <v>-25</v>
      </c>
      <c r="I789" s="25" t="s">
        <v>1124</v>
      </c>
    </row>
    <row r="790" spans="1:9" s="58" customFormat="1" ht="25.5" customHeight="1">
      <c r="A790" s="63" t="s">
        <v>236</v>
      </c>
      <c r="B790" s="256" t="s">
        <v>228</v>
      </c>
      <c r="C790" s="256"/>
      <c r="D790" s="256"/>
      <c r="E790" s="256"/>
      <c r="F790" s="256"/>
      <c r="G790" s="256"/>
      <c r="H790" s="256"/>
      <c r="I790" s="256"/>
    </row>
    <row r="791" spans="1:9" ht="71.25" customHeight="1">
      <c r="A791" s="25"/>
      <c r="B791" s="22" t="s">
        <v>627</v>
      </c>
      <c r="C791" s="25"/>
      <c r="D791" s="25" t="s">
        <v>1123</v>
      </c>
      <c r="E791" s="25">
        <v>78</v>
      </c>
      <c r="F791" s="25">
        <v>93</v>
      </c>
      <c r="G791" s="25">
        <v>78</v>
      </c>
      <c r="H791" s="25">
        <v>-16.13</v>
      </c>
      <c r="I791" s="64" t="s">
        <v>229</v>
      </c>
    </row>
    <row r="792" spans="1:9" ht="47.25">
      <c r="A792" s="25"/>
      <c r="B792" s="22" t="s">
        <v>272</v>
      </c>
      <c r="C792" s="25"/>
      <c r="D792" s="25" t="s">
        <v>208</v>
      </c>
      <c r="E792" s="25">
        <v>13574</v>
      </c>
      <c r="F792" s="25">
        <v>12600</v>
      </c>
      <c r="G792" s="25">
        <v>11103</v>
      </c>
      <c r="H792" s="25">
        <v>-11.88</v>
      </c>
      <c r="I792" s="64" t="s">
        <v>229</v>
      </c>
    </row>
    <row r="793" spans="1:9" ht="47.25">
      <c r="A793" s="25"/>
      <c r="B793" s="22" t="s">
        <v>273</v>
      </c>
      <c r="C793" s="25"/>
      <c r="D793" s="25" t="s">
        <v>208</v>
      </c>
      <c r="E793" s="25">
        <v>17438</v>
      </c>
      <c r="F793" s="25">
        <v>8500</v>
      </c>
      <c r="G793" s="25">
        <v>5509</v>
      </c>
      <c r="H793" s="25">
        <v>-35.19</v>
      </c>
      <c r="I793" s="64" t="s">
        <v>229</v>
      </c>
    </row>
    <row r="794" spans="1:9" ht="62.25" customHeight="1">
      <c r="A794" s="25"/>
      <c r="B794" s="22" t="s">
        <v>274</v>
      </c>
      <c r="C794" s="25" t="s">
        <v>930</v>
      </c>
      <c r="D794" s="25" t="s">
        <v>690</v>
      </c>
      <c r="E794" s="25">
        <v>136212</v>
      </c>
      <c r="F794" s="157">
        <v>128500</v>
      </c>
      <c r="G794" s="25" t="s">
        <v>629</v>
      </c>
      <c r="H794" s="25">
        <v>-9.74</v>
      </c>
      <c r="I794" s="64" t="s">
        <v>630</v>
      </c>
    </row>
    <row r="795" spans="1:9" ht="49.5" customHeight="1">
      <c r="A795" s="25"/>
      <c r="B795" s="22" t="s">
        <v>271</v>
      </c>
      <c r="C795" s="25" t="s">
        <v>930</v>
      </c>
      <c r="D795" s="25" t="s">
        <v>690</v>
      </c>
      <c r="E795" s="25">
        <v>9009</v>
      </c>
      <c r="F795" s="157">
        <v>14743</v>
      </c>
      <c r="G795" s="157">
        <v>3435</v>
      </c>
      <c r="H795" s="25">
        <v>-76.7</v>
      </c>
      <c r="I795" s="64" t="s">
        <v>631</v>
      </c>
    </row>
    <row r="796" spans="1:9" ht="63">
      <c r="A796" s="25"/>
      <c r="B796" s="22" t="s">
        <v>628</v>
      </c>
      <c r="C796" s="25" t="s">
        <v>930</v>
      </c>
      <c r="D796" s="25" t="s">
        <v>1123</v>
      </c>
      <c r="E796" s="25">
        <v>96.28</v>
      </c>
      <c r="F796" s="25">
        <v>96.28</v>
      </c>
      <c r="G796" s="25">
        <v>96.28</v>
      </c>
      <c r="H796" s="25">
        <v>0</v>
      </c>
      <c r="I796" s="64" t="s">
        <v>229</v>
      </c>
    </row>
    <row r="797" spans="1:9" ht="61.5" customHeight="1">
      <c r="A797" s="25"/>
      <c r="B797" s="22" t="s">
        <v>357</v>
      </c>
      <c r="C797" s="25" t="s">
        <v>930</v>
      </c>
      <c r="D797" s="25" t="s">
        <v>1123</v>
      </c>
      <c r="E797" s="25">
        <v>83.3</v>
      </c>
      <c r="F797" s="25">
        <v>95</v>
      </c>
      <c r="G797" s="25" t="s">
        <v>1124</v>
      </c>
      <c r="H797" s="25" t="s">
        <v>1124</v>
      </c>
      <c r="I797" s="64" t="s">
        <v>229</v>
      </c>
    </row>
    <row r="798" spans="1:9" ht="18.75" customHeight="1">
      <c r="A798" s="263" t="s">
        <v>230</v>
      </c>
      <c r="B798" s="263"/>
      <c r="C798" s="263"/>
      <c r="D798" s="263"/>
      <c r="E798" s="263"/>
      <c r="F798" s="263"/>
      <c r="G798" s="263"/>
      <c r="H798" s="263"/>
      <c r="I798" s="263"/>
    </row>
    <row r="799" spans="1:9" ht="63">
      <c r="A799" s="158"/>
      <c r="B799" s="22" t="s">
        <v>356</v>
      </c>
      <c r="C799" s="25"/>
      <c r="D799" s="25" t="s">
        <v>1123</v>
      </c>
      <c r="E799" s="25">
        <v>78</v>
      </c>
      <c r="F799" s="25">
        <v>93</v>
      </c>
      <c r="G799" s="25">
        <v>78</v>
      </c>
      <c r="H799" s="25">
        <v>-16.13</v>
      </c>
      <c r="I799" s="64" t="s">
        <v>229</v>
      </c>
    </row>
    <row r="800" spans="1:9" ht="47.25">
      <c r="A800" s="25"/>
      <c r="B800" s="22" t="s">
        <v>355</v>
      </c>
      <c r="C800" s="25"/>
      <c r="D800" s="25" t="s">
        <v>208</v>
      </c>
      <c r="E800" s="25">
        <v>13574</v>
      </c>
      <c r="F800" s="25">
        <v>12600</v>
      </c>
      <c r="G800" s="25">
        <v>11103</v>
      </c>
      <c r="H800" s="25">
        <v>-11.88</v>
      </c>
      <c r="I800" s="64" t="s">
        <v>229</v>
      </c>
    </row>
    <row r="801" spans="1:9" ht="64.5" customHeight="1">
      <c r="A801" s="25"/>
      <c r="B801" s="22" t="s">
        <v>632</v>
      </c>
      <c r="C801" s="25"/>
      <c r="D801" s="25" t="s">
        <v>208</v>
      </c>
      <c r="E801" s="25">
        <v>17438</v>
      </c>
      <c r="F801" s="25">
        <v>8500</v>
      </c>
      <c r="G801" s="25">
        <v>5509</v>
      </c>
      <c r="H801" s="25">
        <v>-35.19</v>
      </c>
      <c r="I801" s="64" t="s">
        <v>229</v>
      </c>
    </row>
    <row r="802" spans="1:9" ht="32.25" customHeight="1">
      <c r="A802" s="264" t="s">
        <v>633</v>
      </c>
      <c r="B802" s="264"/>
      <c r="C802" s="264"/>
      <c r="D802" s="264"/>
      <c r="E802" s="264"/>
      <c r="F802" s="264"/>
      <c r="G802" s="264"/>
      <c r="H802" s="264"/>
      <c r="I802" s="264"/>
    </row>
    <row r="803" spans="1:9" ht="97.5" customHeight="1">
      <c r="A803" s="159"/>
      <c r="B803" s="22" t="s">
        <v>634</v>
      </c>
      <c r="C803" s="25"/>
      <c r="D803" s="25" t="s">
        <v>276</v>
      </c>
      <c r="E803" s="25">
        <v>45</v>
      </c>
      <c r="F803" s="25">
        <v>62</v>
      </c>
      <c r="G803" s="25">
        <v>38</v>
      </c>
      <c r="H803" s="25">
        <v>-38.7</v>
      </c>
      <c r="I803" s="64" t="s">
        <v>641</v>
      </c>
    </row>
    <row r="804" spans="1:9" ht="56.25" customHeight="1">
      <c r="A804" s="25"/>
      <c r="B804" s="22" t="s">
        <v>635</v>
      </c>
      <c r="C804" s="25"/>
      <c r="D804" s="25" t="s">
        <v>955</v>
      </c>
      <c r="E804" s="25">
        <v>18</v>
      </c>
      <c r="F804" s="25">
        <v>15</v>
      </c>
      <c r="G804" s="25">
        <v>11</v>
      </c>
      <c r="H804" s="25">
        <v>-26.67</v>
      </c>
      <c r="I804" s="64" t="s">
        <v>229</v>
      </c>
    </row>
    <row r="805" spans="1:9" ht="30.75" customHeight="1">
      <c r="A805" s="25"/>
      <c r="B805" s="22" t="s">
        <v>636</v>
      </c>
      <c r="C805" s="25"/>
      <c r="D805" s="25" t="s">
        <v>1123</v>
      </c>
      <c r="E805" s="25">
        <v>41.7</v>
      </c>
      <c r="F805" s="25">
        <v>95</v>
      </c>
      <c r="G805" s="25">
        <v>20</v>
      </c>
      <c r="H805" s="25">
        <v>-78.95</v>
      </c>
      <c r="I805" s="64" t="s">
        <v>229</v>
      </c>
    </row>
    <row r="806" spans="1:9" ht="63">
      <c r="A806" s="25"/>
      <c r="B806" s="22" t="s">
        <v>637</v>
      </c>
      <c r="C806" s="25"/>
      <c r="D806" s="25" t="s">
        <v>956</v>
      </c>
      <c r="E806" s="25">
        <v>20</v>
      </c>
      <c r="F806" s="25">
        <v>15</v>
      </c>
      <c r="G806" s="25">
        <v>10</v>
      </c>
      <c r="H806" s="25">
        <v>-33.33</v>
      </c>
      <c r="I806" s="64" t="s">
        <v>229</v>
      </c>
    </row>
    <row r="807" spans="1:9" ht="31.5">
      <c r="A807" s="25"/>
      <c r="B807" s="22" t="s">
        <v>638</v>
      </c>
      <c r="C807" s="25"/>
      <c r="D807" s="25" t="s">
        <v>276</v>
      </c>
      <c r="E807" s="25">
        <v>2</v>
      </c>
      <c r="F807" s="25" t="s">
        <v>1124</v>
      </c>
      <c r="G807" s="25" t="s">
        <v>1124</v>
      </c>
      <c r="H807" s="25" t="s">
        <v>1124</v>
      </c>
      <c r="I807" s="64" t="s">
        <v>642</v>
      </c>
    </row>
    <row r="808" spans="1:9" ht="31.5" customHeight="1">
      <c r="A808" s="25"/>
      <c r="B808" s="22" t="s">
        <v>639</v>
      </c>
      <c r="C808" s="25"/>
      <c r="D808" s="25" t="s">
        <v>276</v>
      </c>
      <c r="E808" s="25">
        <v>1</v>
      </c>
      <c r="F808" s="25" t="s">
        <v>1124</v>
      </c>
      <c r="G808" s="25" t="s">
        <v>1124</v>
      </c>
      <c r="H808" s="25" t="s">
        <v>1124</v>
      </c>
      <c r="I808" s="64" t="s">
        <v>231</v>
      </c>
    </row>
    <row r="809" spans="1:9" ht="45" customHeight="1">
      <c r="A809" s="25"/>
      <c r="B809" s="22" t="s">
        <v>640</v>
      </c>
      <c r="C809" s="25"/>
      <c r="D809" s="25" t="s">
        <v>1123</v>
      </c>
      <c r="E809" s="25">
        <v>100</v>
      </c>
      <c r="F809" s="25">
        <v>100</v>
      </c>
      <c r="G809" s="25" t="s">
        <v>1124</v>
      </c>
      <c r="H809" s="25" t="s">
        <v>1124</v>
      </c>
      <c r="I809" s="64" t="s">
        <v>229</v>
      </c>
    </row>
    <row r="810" spans="1:9" ht="33" customHeight="1">
      <c r="A810" s="264" t="s">
        <v>232</v>
      </c>
      <c r="B810" s="264"/>
      <c r="C810" s="264"/>
      <c r="D810" s="264"/>
      <c r="E810" s="264"/>
      <c r="F810" s="264"/>
      <c r="G810" s="264"/>
      <c r="H810" s="264"/>
      <c r="I810" s="264"/>
    </row>
    <row r="811" spans="1:9" ht="57" customHeight="1">
      <c r="A811" s="25"/>
      <c r="B811" s="22" t="s">
        <v>957</v>
      </c>
      <c r="C811" s="25"/>
      <c r="D811" s="25" t="s">
        <v>1123</v>
      </c>
      <c r="E811" s="25">
        <v>53.2</v>
      </c>
      <c r="F811" s="25">
        <v>95</v>
      </c>
      <c r="G811" s="25">
        <v>291</v>
      </c>
      <c r="H811" s="54">
        <f>(G811/F811*100)-100</f>
        <v>206.31578947368422</v>
      </c>
      <c r="I811" s="64" t="s">
        <v>643</v>
      </c>
    </row>
    <row r="812" spans="1:9" ht="44.25" customHeight="1">
      <c r="A812" s="264" t="s">
        <v>400</v>
      </c>
      <c r="B812" s="264"/>
      <c r="C812" s="264"/>
      <c r="D812" s="264"/>
      <c r="E812" s="264"/>
      <c r="F812" s="264"/>
      <c r="G812" s="264"/>
      <c r="H812" s="264"/>
      <c r="I812" s="264"/>
    </row>
    <row r="813" spans="1:9" ht="16.5" customHeight="1">
      <c r="A813" s="264"/>
      <c r="B813" s="22" t="s">
        <v>401</v>
      </c>
      <c r="C813" s="264"/>
      <c r="D813" s="264" t="s">
        <v>276</v>
      </c>
      <c r="E813" s="264" t="s">
        <v>1124</v>
      </c>
      <c r="F813" s="264" t="s">
        <v>1124</v>
      </c>
      <c r="G813" s="264" t="s">
        <v>1124</v>
      </c>
      <c r="H813" s="264" t="s">
        <v>1124</v>
      </c>
      <c r="I813" s="268" t="s">
        <v>231</v>
      </c>
    </row>
    <row r="814" spans="1:9" ht="47.25" customHeight="1">
      <c r="A814" s="264"/>
      <c r="B814" s="22" t="s">
        <v>402</v>
      </c>
      <c r="C814" s="264"/>
      <c r="D814" s="264"/>
      <c r="E814" s="264"/>
      <c r="F814" s="264"/>
      <c r="G814" s="264"/>
      <c r="H814" s="264"/>
      <c r="I814" s="268"/>
    </row>
    <row r="815" spans="1:9" ht="15.75">
      <c r="A815" s="264" t="s">
        <v>403</v>
      </c>
      <c r="B815" s="264"/>
      <c r="C815" s="264"/>
      <c r="D815" s="264"/>
      <c r="E815" s="264"/>
      <c r="F815" s="264"/>
      <c r="G815" s="264"/>
      <c r="H815" s="264"/>
      <c r="I815" s="264"/>
    </row>
    <row r="816" spans="1:9" ht="16.5" customHeight="1">
      <c r="A816" s="264"/>
      <c r="B816" s="22" t="s">
        <v>404</v>
      </c>
      <c r="C816" s="264"/>
      <c r="D816" s="264" t="s">
        <v>276</v>
      </c>
      <c r="E816" s="264">
        <v>1</v>
      </c>
      <c r="F816" s="264" t="s">
        <v>1124</v>
      </c>
      <c r="G816" s="264" t="s">
        <v>1124</v>
      </c>
      <c r="H816" s="264" t="s">
        <v>1124</v>
      </c>
      <c r="I816" s="268" t="s">
        <v>231</v>
      </c>
    </row>
    <row r="817" spans="1:9" ht="57.75" customHeight="1">
      <c r="A817" s="264"/>
      <c r="B817" s="22" t="s">
        <v>405</v>
      </c>
      <c r="C817" s="264"/>
      <c r="D817" s="264"/>
      <c r="E817" s="264"/>
      <c r="F817" s="264"/>
      <c r="G817" s="264"/>
      <c r="H817" s="264"/>
      <c r="I817" s="268"/>
    </row>
    <row r="818" spans="1:9" ht="15.75">
      <c r="A818" s="263" t="s">
        <v>406</v>
      </c>
      <c r="B818" s="263"/>
      <c r="C818" s="263"/>
      <c r="D818" s="263"/>
      <c r="E818" s="263"/>
      <c r="F818" s="263"/>
      <c r="G818" s="263"/>
      <c r="H818" s="263"/>
      <c r="I818" s="263"/>
    </row>
    <row r="819" spans="1:9" ht="47.25">
      <c r="A819" s="158"/>
      <c r="B819" s="22" t="s">
        <v>644</v>
      </c>
      <c r="C819" s="25" t="s">
        <v>930</v>
      </c>
      <c r="D819" s="25" t="s">
        <v>690</v>
      </c>
      <c r="E819" s="25">
        <v>136212</v>
      </c>
      <c r="F819" s="157">
        <v>128500</v>
      </c>
      <c r="G819" s="25" t="s">
        <v>629</v>
      </c>
      <c r="H819" s="25">
        <v>9.74</v>
      </c>
      <c r="I819" s="64" t="s">
        <v>630</v>
      </c>
    </row>
    <row r="820" spans="1:9" ht="47.25">
      <c r="A820" s="25"/>
      <c r="B820" s="22" t="s">
        <v>645</v>
      </c>
      <c r="C820" s="25" t="s">
        <v>930</v>
      </c>
      <c r="D820" s="25" t="s">
        <v>690</v>
      </c>
      <c r="E820" s="25">
        <v>9009</v>
      </c>
      <c r="F820" s="157">
        <v>14743</v>
      </c>
      <c r="G820" s="157">
        <v>3435</v>
      </c>
      <c r="H820" s="25">
        <v>-76.7</v>
      </c>
      <c r="I820" s="64" t="s">
        <v>631</v>
      </c>
    </row>
    <row r="821" spans="1:9" ht="108.75" customHeight="1">
      <c r="A821" s="25"/>
      <c r="B821" s="22" t="s">
        <v>646</v>
      </c>
      <c r="C821" s="25" t="s">
        <v>930</v>
      </c>
      <c r="D821" s="25" t="s">
        <v>1123</v>
      </c>
      <c r="E821" s="25">
        <v>96.3</v>
      </c>
      <c r="F821" s="25">
        <v>96.28</v>
      </c>
      <c r="G821" s="25">
        <v>96.28</v>
      </c>
      <c r="H821" s="25">
        <v>0</v>
      </c>
      <c r="I821" s="64" t="s">
        <v>229</v>
      </c>
    </row>
    <row r="822" spans="1:9" ht="15.75">
      <c r="A822" s="264" t="s">
        <v>407</v>
      </c>
      <c r="B822" s="264"/>
      <c r="C822" s="264"/>
      <c r="D822" s="264"/>
      <c r="E822" s="264"/>
      <c r="F822" s="264"/>
      <c r="G822" s="264"/>
      <c r="H822" s="264"/>
      <c r="I822" s="264"/>
    </row>
    <row r="823" spans="1:9" ht="83.25" customHeight="1">
      <c r="A823" s="159"/>
      <c r="B823" s="22" t="s">
        <v>647</v>
      </c>
      <c r="C823" s="25" t="s">
        <v>930</v>
      </c>
      <c r="D823" s="25" t="s">
        <v>276</v>
      </c>
      <c r="E823" s="25">
        <v>30</v>
      </c>
      <c r="F823" s="25">
        <v>40</v>
      </c>
      <c r="G823" s="25">
        <v>35</v>
      </c>
      <c r="H823" s="25">
        <v>-12.5</v>
      </c>
      <c r="I823" s="64" t="s">
        <v>229</v>
      </c>
    </row>
    <row r="824" spans="1:9" ht="31.5">
      <c r="A824" s="25"/>
      <c r="B824" s="22" t="s">
        <v>233</v>
      </c>
      <c r="C824" s="25" t="s">
        <v>930</v>
      </c>
      <c r="D824" s="25" t="s">
        <v>276</v>
      </c>
      <c r="E824" s="25">
        <v>51</v>
      </c>
      <c r="F824" s="25">
        <v>40</v>
      </c>
      <c r="G824" s="25">
        <v>33</v>
      </c>
      <c r="H824" s="25">
        <v>-17.5</v>
      </c>
      <c r="I824" s="64" t="s">
        <v>229</v>
      </c>
    </row>
    <row r="825" spans="1:9" ht="31.5">
      <c r="A825" s="25"/>
      <c r="B825" s="22" t="s">
        <v>648</v>
      </c>
      <c r="C825" s="25" t="s">
        <v>930</v>
      </c>
      <c r="D825" s="25" t="s">
        <v>276</v>
      </c>
      <c r="E825" s="25">
        <v>30</v>
      </c>
      <c r="F825" s="25">
        <v>40</v>
      </c>
      <c r="G825" s="25">
        <v>35</v>
      </c>
      <c r="H825" s="25">
        <v>-12.5</v>
      </c>
      <c r="I825" s="64" t="s">
        <v>229</v>
      </c>
    </row>
    <row r="826" spans="1:9" ht="47.25">
      <c r="A826" s="25"/>
      <c r="B826" s="22" t="s">
        <v>649</v>
      </c>
      <c r="C826" s="25" t="s">
        <v>930</v>
      </c>
      <c r="D826" s="25" t="s">
        <v>276</v>
      </c>
      <c r="E826" s="25">
        <v>30</v>
      </c>
      <c r="F826" s="25">
        <v>40</v>
      </c>
      <c r="G826" s="25">
        <v>399</v>
      </c>
      <c r="H826" s="25">
        <v>897.5</v>
      </c>
      <c r="I826" s="64" t="s">
        <v>229</v>
      </c>
    </row>
    <row r="827" spans="1:9" ht="63" customHeight="1">
      <c r="A827" s="25"/>
      <c r="B827" s="22" t="s">
        <v>650</v>
      </c>
      <c r="C827" s="25"/>
      <c r="D827" s="25" t="s">
        <v>276</v>
      </c>
      <c r="E827" s="25">
        <v>1</v>
      </c>
      <c r="F827" s="25" t="s">
        <v>1124</v>
      </c>
      <c r="G827" s="25"/>
      <c r="H827" s="25"/>
      <c r="I827" s="64" t="s">
        <v>231</v>
      </c>
    </row>
    <row r="828" spans="1:9" ht="23.25" customHeight="1">
      <c r="A828" s="263" t="s">
        <v>408</v>
      </c>
      <c r="B828" s="263"/>
      <c r="C828" s="263"/>
      <c r="D828" s="263"/>
      <c r="E828" s="263"/>
      <c r="F828" s="263"/>
      <c r="G828" s="263"/>
      <c r="H828" s="263"/>
      <c r="I828" s="263"/>
    </row>
    <row r="829" spans="1:9" ht="82.5" customHeight="1">
      <c r="A829" s="25"/>
      <c r="B829" s="22" t="s">
        <v>651</v>
      </c>
      <c r="C829" s="25"/>
      <c r="D829" s="25" t="s">
        <v>1123</v>
      </c>
      <c r="E829" s="25">
        <v>83.3</v>
      </c>
      <c r="F829" s="25">
        <v>95</v>
      </c>
      <c r="G829" s="25"/>
      <c r="H829" s="25">
        <v>-100</v>
      </c>
      <c r="I829" s="64" t="s">
        <v>229</v>
      </c>
    </row>
    <row r="830" spans="1:9" ht="31.5" customHeight="1">
      <c r="A830" s="264" t="s">
        <v>409</v>
      </c>
      <c r="B830" s="264"/>
      <c r="C830" s="264"/>
      <c r="D830" s="264"/>
      <c r="E830" s="264"/>
      <c r="F830" s="264"/>
      <c r="G830" s="264"/>
      <c r="H830" s="264"/>
      <c r="I830" s="264"/>
    </row>
    <row r="831" spans="1:9" ht="16.5" customHeight="1">
      <c r="A831" s="264"/>
      <c r="B831" s="22" t="s">
        <v>410</v>
      </c>
      <c r="C831" s="264" t="s">
        <v>930</v>
      </c>
      <c r="D831" s="264" t="s">
        <v>412</v>
      </c>
      <c r="E831" s="264">
        <v>220</v>
      </c>
      <c r="F831" s="264">
        <v>150</v>
      </c>
      <c r="G831" s="264">
        <v>222</v>
      </c>
      <c r="H831" s="298">
        <f>(G831/F831*100)-100</f>
        <v>48</v>
      </c>
      <c r="I831" s="268"/>
    </row>
    <row r="832" spans="1:9" ht="67.5" customHeight="1">
      <c r="A832" s="264"/>
      <c r="B832" s="22" t="s">
        <v>411</v>
      </c>
      <c r="C832" s="264"/>
      <c r="D832" s="264"/>
      <c r="E832" s="264"/>
      <c r="F832" s="264"/>
      <c r="G832" s="264"/>
      <c r="H832" s="298"/>
      <c r="I832" s="268"/>
    </row>
    <row r="833" spans="1:9" ht="16.5" customHeight="1">
      <c r="A833" s="264"/>
      <c r="B833" s="22" t="s">
        <v>413</v>
      </c>
      <c r="C833" s="264" t="s">
        <v>930</v>
      </c>
      <c r="D833" s="264" t="s">
        <v>412</v>
      </c>
      <c r="E833" s="264">
        <v>5</v>
      </c>
      <c r="F833" s="264">
        <v>25</v>
      </c>
      <c r="G833" s="264">
        <v>19</v>
      </c>
      <c r="H833" s="298">
        <f>(G833/F833*100)-100</f>
        <v>-24</v>
      </c>
      <c r="I833" s="268"/>
    </row>
    <row r="834" spans="1:9" ht="65.25" customHeight="1">
      <c r="A834" s="264"/>
      <c r="B834" s="22" t="s">
        <v>414</v>
      </c>
      <c r="C834" s="264"/>
      <c r="D834" s="264"/>
      <c r="E834" s="264"/>
      <c r="F834" s="264"/>
      <c r="G834" s="264"/>
      <c r="H834" s="298"/>
      <c r="I834" s="268"/>
    </row>
    <row r="835" spans="1:9" ht="15.75">
      <c r="A835" s="264"/>
      <c r="B835" s="22" t="s">
        <v>415</v>
      </c>
      <c r="C835" s="264" t="s">
        <v>930</v>
      </c>
      <c r="D835" s="264" t="s">
        <v>1123</v>
      </c>
      <c r="E835" s="264">
        <v>100</v>
      </c>
      <c r="F835" s="264">
        <v>100</v>
      </c>
      <c r="G835" s="264"/>
      <c r="H835" s="298">
        <f>(G835/F835*100)-100</f>
        <v>-100</v>
      </c>
      <c r="I835" s="268" t="s">
        <v>229</v>
      </c>
    </row>
    <row r="836" spans="1:9" ht="31.5">
      <c r="A836" s="264"/>
      <c r="B836" s="22" t="s">
        <v>416</v>
      </c>
      <c r="C836" s="264"/>
      <c r="D836" s="264"/>
      <c r="E836" s="264"/>
      <c r="F836" s="264"/>
      <c r="G836" s="264"/>
      <c r="H836" s="298"/>
      <c r="I836" s="268"/>
    </row>
    <row r="837" spans="1:9" ht="15.75">
      <c r="A837" s="264"/>
      <c r="B837" s="22" t="s">
        <v>234</v>
      </c>
      <c r="C837" s="264" t="s">
        <v>930</v>
      </c>
      <c r="D837" s="264" t="s">
        <v>1123</v>
      </c>
      <c r="E837" s="264">
        <v>83.3</v>
      </c>
      <c r="F837" s="264">
        <v>95</v>
      </c>
      <c r="G837" s="264"/>
      <c r="H837" s="298">
        <f>(G837/F837*100)-100</f>
        <v>-100</v>
      </c>
      <c r="I837" s="268" t="s">
        <v>229</v>
      </c>
    </row>
    <row r="838" spans="1:9" ht="31.5">
      <c r="A838" s="264"/>
      <c r="B838" s="22" t="s">
        <v>235</v>
      </c>
      <c r="C838" s="264"/>
      <c r="D838" s="264"/>
      <c r="E838" s="264"/>
      <c r="F838" s="264"/>
      <c r="G838" s="264"/>
      <c r="H838" s="298"/>
      <c r="I838" s="268"/>
    </row>
    <row r="839" spans="1:9" ht="43.5" customHeight="1">
      <c r="A839" s="257" t="s">
        <v>652</v>
      </c>
      <c r="B839" s="258"/>
      <c r="C839" s="258"/>
      <c r="D839" s="258"/>
      <c r="E839" s="258"/>
      <c r="F839" s="258"/>
      <c r="G839" s="258"/>
      <c r="H839" s="258"/>
      <c r="I839" s="259"/>
    </row>
    <row r="840" spans="1:9" ht="15.75">
      <c r="A840" s="264"/>
      <c r="B840" s="22" t="s">
        <v>653</v>
      </c>
      <c r="C840" s="264" t="s">
        <v>930</v>
      </c>
      <c r="D840" s="264" t="s">
        <v>1123</v>
      </c>
      <c r="E840" s="264">
        <v>102.9</v>
      </c>
      <c r="F840" s="264">
        <v>95</v>
      </c>
      <c r="G840" s="264">
        <v>108.75</v>
      </c>
      <c r="H840" s="298">
        <f>(G840/F840*100)-100</f>
        <v>14.4736842105263</v>
      </c>
      <c r="I840" s="268"/>
    </row>
    <row r="841" spans="1:9" ht="47.25">
      <c r="A841" s="264"/>
      <c r="B841" s="22" t="s">
        <v>957</v>
      </c>
      <c r="C841" s="264"/>
      <c r="D841" s="264"/>
      <c r="E841" s="264"/>
      <c r="F841" s="264"/>
      <c r="G841" s="264"/>
      <c r="H841" s="298"/>
      <c r="I841" s="268"/>
    </row>
    <row r="842" spans="1:9" s="53" customFormat="1" ht="25.5" customHeight="1">
      <c r="A842" s="193" t="s">
        <v>743</v>
      </c>
      <c r="B842" s="253" t="s">
        <v>744</v>
      </c>
      <c r="C842" s="254"/>
      <c r="D842" s="254"/>
      <c r="E842" s="254"/>
      <c r="F842" s="254"/>
      <c r="G842" s="254"/>
      <c r="H842" s="254"/>
      <c r="I842" s="255"/>
    </row>
    <row r="843" spans="1:9" s="53" customFormat="1" ht="48" customHeight="1">
      <c r="A843" s="25"/>
      <c r="B843" s="22" t="s">
        <v>745</v>
      </c>
      <c r="C843" s="25" t="s">
        <v>930</v>
      </c>
      <c r="D843" s="25" t="s">
        <v>1123</v>
      </c>
      <c r="E843" s="25">
        <v>68</v>
      </c>
      <c r="F843" s="25">
        <v>71</v>
      </c>
      <c r="G843" s="25">
        <v>71</v>
      </c>
      <c r="H843" s="29">
        <f>(G843/F843*100)-100</f>
        <v>0</v>
      </c>
      <c r="I843" s="64"/>
    </row>
    <row r="844" spans="1:9" s="53" customFormat="1" ht="35.25" customHeight="1">
      <c r="A844" s="264" t="s">
        <v>746</v>
      </c>
      <c r="B844" s="264"/>
      <c r="C844" s="264"/>
      <c r="D844" s="264"/>
      <c r="E844" s="264"/>
      <c r="F844" s="264"/>
      <c r="G844" s="264"/>
      <c r="H844" s="264"/>
      <c r="I844" s="264"/>
    </row>
    <row r="845" spans="1:9" s="53" customFormat="1" ht="31.5">
      <c r="A845" s="25"/>
      <c r="B845" s="22" t="s">
        <v>747</v>
      </c>
      <c r="C845" s="25" t="s">
        <v>930</v>
      </c>
      <c r="D845" s="25" t="s">
        <v>748</v>
      </c>
      <c r="E845" s="25">
        <v>4</v>
      </c>
      <c r="F845" s="25">
        <v>1</v>
      </c>
      <c r="G845" s="25">
        <v>1</v>
      </c>
      <c r="H845" s="29">
        <f>(G845/F845*100)-100</f>
        <v>0</v>
      </c>
      <c r="I845" s="64"/>
    </row>
    <row r="846" spans="1:9" s="53" customFormat="1" ht="69.75" customHeight="1">
      <c r="A846" s="25"/>
      <c r="B846" s="22" t="s">
        <v>275</v>
      </c>
      <c r="C846" s="25" t="s">
        <v>930</v>
      </c>
      <c r="D846" s="25" t="s">
        <v>748</v>
      </c>
      <c r="E846" s="25">
        <v>2</v>
      </c>
      <c r="F846" s="25">
        <v>1</v>
      </c>
      <c r="G846" s="25">
        <v>1</v>
      </c>
      <c r="H846" s="29">
        <f>(G846/F846*100)-100</f>
        <v>0</v>
      </c>
      <c r="I846" s="64"/>
    </row>
    <row r="847" spans="1:9" s="53" customFormat="1" ht="39.75" customHeight="1">
      <c r="A847" s="264" t="s">
        <v>280</v>
      </c>
      <c r="B847" s="264"/>
      <c r="C847" s="264"/>
      <c r="D847" s="264"/>
      <c r="E847" s="264"/>
      <c r="F847" s="264"/>
      <c r="G847" s="264"/>
      <c r="H847" s="264"/>
      <c r="I847" s="264"/>
    </row>
    <row r="848" spans="1:9" s="53" customFormat="1" ht="87.75" customHeight="1">
      <c r="A848" s="25"/>
      <c r="B848" s="22" t="s">
        <v>275</v>
      </c>
      <c r="C848" s="25" t="s">
        <v>930</v>
      </c>
      <c r="D848" s="25" t="s">
        <v>748</v>
      </c>
      <c r="E848" s="25">
        <v>2</v>
      </c>
      <c r="F848" s="25">
        <v>1</v>
      </c>
      <c r="G848" s="25">
        <v>1</v>
      </c>
      <c r="H848" s="29">
        <f>(G848/F848*100)-100</f>
        <v>0</v>
      </c>
      <c r="I848" s="64"/>
    </row>
    <row r="849" spans="1:9" s="53" customFormat="1" ht="31.5">
      <c r="A849" s="25"/>
      <c r="B849" s="22" t="s">
        <v>747</v>
      </c>
      <c r="C849" s="25" t="s">
        <v>930</v>
      </c>
      <c r="D849" s="25" t="s">
        <v>748</v>
      </c>
      <c r="E849" s="25">
        <v>4</v>
      </c>
      <c r="F849" s="25">
        <v>1</v>
      </c>
      <c r="G849" s="25">
        <v>1</v>
      </c>
      <c r="H849" s="29">
        <f>(G849/F849*100)-100</f>
        <v>0</v>
      </c>
      <c r="I849" s="64"/>
    </row>
    <row r="850" spans="1:9" s="53" customFormat="1" ht="27.75" customHeight="1">
      <c r="A850" s="264" t="s">
        <v>365</v>
      </c>
      <c r="B850" s="264"/>
      <c r="C850" s="264"/>
      <c r="D850" s="264"/>
      <c r="E850" s="264"/>
      <c r="F850" s="264"/>
      <c r="G850" s="264"/>
      <c r="H850" s="264"/>
      <c r="I850" s="264"/>
    </row>
    <row r="851" spans="1:9" s="53" customFormat="1" ht="31.5">
      <c r="A851" s="25"/>
      <c r="B851" s="22" t="s">
        <v>366</v>
      </c>
      <c r="C851" s="25" t="s">
        <v>702</v>
      </c>
      <c r="D851" s="25" t="s">
        <v>1123</v>
      </c>
      <c r="E851" s="25" t="s">
        <v>1124</v>
      </c>
      <c r="F851" s="25" t="s">
        <v>1124</v>
      </c>
      <c r="G851" s="25" t="s">
        <v>1124</v>
      </c>
      <c r="H851" s="25"/>
      <c r="I851" s="64"/>
    </row>
    <row r="852" spans="1:9" s="53" customFormat="1" ht="15.75">
      <c r="A852" s="264" t="s">
        <v>367</v>
      </c>
      <c r="B852" s="264"/>
      <c r="C852" s="264"/>
      <c r="D852" s="264"/>
      <c r="E852" s="264"/>
      <c r="F852" s="264"/>
      <c r="G852" s="264"/>
      <c r="H852" s="264"/>
      <c r="I852" s="264"/>
    </row>
    <row r="853" spans="1:9" s="53" customFormat="1" ht="31.5">
      <c r="A853" s="25"/>
      <c r="B853" s="22" t="s">
        <v>368</v>
      </c>
      <c r="C853" s="25" t="s">
        <v>930</v>
      </c>
      <c r="D853" s="25" t="s">
        <v>1123</v>
      </c>
      <c r="E853" s="25" t="s">
        <v>1124</v>
      </c>
      <c r="F853" s="25" t="s">
        <v>1124</v>
      </c>
      <c r="G853" s="25" t="s">
        <v>1124</v>
      </c>
      <c r="H853" s="25"/>
      <c r="I853" s="64"/>
    </row>
    <row r="854" spans="1:9" s="53" customFormat="1" ht="15.75">
      <c r="A854" s="264" t="s">
        <v>369</v>
      </c>
      <c r="B854" s="264"/>
      <c r="C854" s="264"/>
      <c r="D854" s="264"/>
      <c r="E854" s="264"/>
      <c r="F854" s="264"/>
      <c r="G854" s="264"/>
      <c r="H854" s="264"/>
      <c r="I854" s="264"/>
    </row>
    <row r="855" spans="1:9" s="53" customFormat="1" ht="31.5">
      <c r="A855" s="25"/>
      <c r="B855" s="22" t="s">
        <v>370</v>
      </c>
      <c r="C855" s="25" t="s">
        <v>930</v>
      </c>
      <c r="D855" s="25" t="s">
        <v>371</v>
      </c>
      <c r="E855" s="25" t="s">
        <v>1124</v>
      </c>
      <c r="F855" s="25" t="s">
        <v>1124</v>
      </c>
      <c r="G855" s="25" t="s">
        <v>1124</v>
      </c>
      <c r="H855" s="25"/>
      <c r="I855" s="64"/>
    </row>
    <row r="856" spans="1:9" s="53" customFormat="1" ht="15.75">
      <c r="A856" s="264" t="s">
        <v>372</v>
      </c>
      <c r="B856" s="264"/>
      <c r="C856" s="264"/>
      <c r="D856" s="264"/>
      <c r="E856" s="264"/>
      <c r="F856" s="264"/>
      <c r="G856" s="264"/>
      <c r="H856" s="264"/>
      <c r="I856" s="264"/>
    </row>
    <row r="857" spans="1:9" s="53" customFormat="1" ht="45.75" customHeight="1">
      <c r="A857" s="25"/>
      <c r="B857" s="22" t="s">
        <v>373</v>
      </c>
      <c r="C857" s="25" t="s">
        <v>930</v>
      </c>
      <c r="D857" s="25" t="s">
        <v>699</v>
      </c>
      <c r="E857" s="25" t="s">
        <v>1124</v>
      </c>
      <c r="F857" s="25" t="s">
        <v>1124</v>
      </c>
      <c r="G857" s="25" t="s">
        <v>1124</v>
      </c>
      <c r="H857" s="25"/>
      <c r="I857" s="64"/>
    </row>
    <row r="858" spans="1:9" s="53" customFormat="1" ht="35.25" customHeight="1">
      <c r="A858" s="264" t="s">
        <v>374</v>
      </c>
      <c r="B858" s="264"/>
      <c r="C858" s="264"/>
      <c r="D858" s="264"/>
      <c r="E858" s="264"/>
      <c r="F858" s="264"/>
      <c r="G858" s="264"/>
      <c r="H858" s="264"/>
      <c r="I858" s="264"/>
    </row>
    <row r="859" spans="1:9" s="53" customFormat="1" ht="51" customHeight="1">
      <c r="A859" s="25"/>
      <c r="B859" s="22" t="s">
        <v>375</v>
      </c>
      <c r="C859" s="25" t="s">
        <v>930</v>
      </c>
      <c r="D859" s="25" t="s">
        <v>1123</v>
      </c>
      <c r="E859" s="25" t="s">
        <v>1124</v>
      </c>
      <c r="F859" s="25" t="s">
        <v>1124</v>
      </c>
      <c r="G859" s="25" t="s">
        <v>1124</v>
      </c>
      <c r="H859" s="25"/>
      <c r="I859" s="64"/>
    </row>
    <row r="860" spans="1:9" s="53" customFormat="1" ht="15.75">
      <c r="A860" s="264" t="s">
        <v>376</v>
      </c>
      <c r="B860" s="264"/>
      <c r="C860" s="264"/>
      <c r="D860" s="264"/>
      <c r="E860" s="264"/>
      <c r="F860" s="264"/>
      <c r="G860" s="264"/>
      <c r="H860" s="264"/>
      <c r="I860" s="264"/>
    </row>
    <row r="861" spans="1:9" s="53" customFormat="1" ht="51" customHeight="1">
      <c r="A861" s="25"/>
      <c r="B861" s="22" t="s">
        <v>375</v>
      </c>
      <c r="C861" s="25" t="s">
        <v>930</v>
      </c>
      <c r="D861" s="25" t="s">
        <v>1123</v>
      </c>
      <c r="E861" s="25" t="s">
        <v>1124</v>
      </c>
      <c r="F861" s="25" t="s">
        <v>1124</v>
      </c>
      <c r="G861" s="25" t="s">
        <v>1124</v>
      </c>
      <c r="H861" s="25"/>
      <c r="I861" s="64"/>
    </row>
    <row r="862" spans="1:9" s="53" customFormat="1" ht="15.75">
      <c r="A862" s="264" t="s">
        <v>377</v>
      </c>
      <c r="B862" s="264"/>
      <c r="C862" s="264"/>
      <c r="D862" s="264"/>
      <c r="E862" s="264"/>
      <c r="F862" s="264"/>
      <c r="G862" s="264"/>
      <c r="H862" s="264"/>
      <c r="I862" s="264"/>
    </row>
    <row r="863" spans="1:9" s="53" customFormat="1" ht="51" customHeight="1">
      <c r="A863" s="25"/>
      <c r="B863" s="22" t="s">
        <v>375</v>
      </c>
      <c r="C863" s="25" t="s">
        <v>930</v>
      </c>
      <c r="D863" s="25" t="s">
        <v>1123</v>
      </c>
      <c r="E863" s="25" t="s">
        <v>1124</v>
      </c>
      <c r="F863" s="25" t="s">
        <v>1124</v>
      </c>
      <c r="G863" s="25" t="s">
        <v>1124</v>
      </c>
      <c r="H863" s="25"/>
      <c r="I863" s="64"/>
    </row>
    <row r="864" spans="1:9" s="53" customFormat="1" ht="25.5" customHeight="1">
      <c r="A864" s="264" t="s">
        <v>378</v>
      </c>
      <c r="B864" s="264"/>
      <c r="C864" s="264"/>
      <c r="D864" s="264"/>
      <c r="E864" s="264"/>
      <c r="F864" s="264"/>
      <c r="G864" s="264"/>
      <c r="H864" s="264"/>
      <c r="I864" s="264"/>
    </row>
    <row r="865" spans="1:9" s="53" customFormat="1" ht="15.75">
      <c r="A865" s="25"/>
      <c r="B865" s="22" t="s">
        <v>379</v>
      </c>
      <c r="C865" s="25" t="s">
        <v>930</v>
      </c>
      <c r="D865" s="25" t="s">
        <v>380</v>
      </c>
      <c r="E865" s="25" t="s">
        <v>1124</v>
      </c>
      <c r="F865" s="25" t="s">
        <v>1124</v>
      </c>
      <c r="G865" s="25" t="s">
        <v>1124</v>
      </c>
      <c r="H865" s="25"/>
      <c r="I865" s="64"/>
    </row>
    <row r="866" spans="1:9" s="53" customFormat="1" ht="15.75">
      <c r="A866" s="264" t="s">
        <v>115</v>
      </c>
      <c r="B866" s="264"/>
      <c r="C866" s="264"/>
      <c r="D866" s="264"/>
      <c r="E866" s="264"/>
      <c r="F866" s="264"/>
      <c r="G866" s="264"/>
      <c r="H866" s="264"/>
      <c r="I866" s="264"/>
    </row>
    <row r="867" spans="1:9" s="53" customFormat="1" ht="47.25">
      <c r="A867" s="25"/>
      <c r="B867" s="22" t="s">
        <v>116</v>
      </c>
      <c r="C867" s="25" t="s">
        <v>930</v>
      </c>
      <c r="D867" s="25" t="s">
        <v>699</v>
      </c>
      <c r="E867" s="25" t="s">
        <v>1124</v>
      </c>
      <c r="F867" s="25" t="s">
        <v>1124</v>
      </c>
      <c r="G867" s="25" t="s">
        <v>1124</v>
      </c>
      <c r="H867" s="25"/>
      <c r="I867" s="64"/>
    </row>
    <row r="868" ht="15.75">
      <c r="A868" s="21"/>
    </row>
  </sheetData>
  <sheetProtection/>
  <mergeCells count="397">
    <mergeCell ref="A197:I197"/>
    <mergeCell ref="A205:I205"/>
    <mergeCell ref="A207:I207"/>
    <mergeCell ref="A2:I2"/>
    <mergeCell ref="A16:I16"/>
    <mergeCell ref="A36:I36"/>
    <mergeCell ref="A66:I66"/>
    <mergeCell ref="B4:B6"/>
    <mergeCell ref="F5:H5"/>
    <mergeCell ref="A54:I54"/>
    <mergeCell ref="A168:I168"/>
    <mergeCell ref="A180:I180"/>
    <mergeCell ref="A43:I43"/>
    <mergeCell ref="A46:I46"/>
    <mergeCell ref="A84:I84"/>
    <mergeCell ref="A69:I69"/>
    <mergeCell ref="A114:I114"/>
    <mergeCell ref="A118:I118"/>
    <mergeCell ref="A103:I103"/>
    <mergeCell ref="A372:I372"/>
    <mergeCell ref="C4:C6"/>
    <mergeCell ref="A4:A6"/>
    <mergeCell ref="A26:I26"/>
    <mergeCell ref="A161:I161"/>
    <mergeCell ref="A57:I57"/>
    <mergeCell ref="A59:I59"/>
    <mergeCell ref="A21:I21"/>
    <mergeCell ref="A30:I30"/>
    <mergeCell ref="A273:I273"/>
    <mergeCell ref="A426:I426"/>
    <mergeCell ref="A445:I445"/>
    <mergeCell ref="A446:I446"/>
    <mergeCell ref="A434:I434"/>
    <mergeCell ref="A334:I334"/>
    <mergeCell ref="A348:I348"/>
    <mergeCell ref="A346:I346"/>
    <mergeCell ref="A338:I338"/>
    <mergeCell ref="A342:I342"/>
    <mergeCell ref="A340:I340"/>
    <mergeCell ref="D4:D6"/>
    <mergeCell ref="E4:H4"/>
    <mergeCell ref="E5:E6"/>
    <mergeCell ref="A90:I90"/>
    <mergeCell ref="B8:I8"/>
    <mergeCell ref="A49:I49"/>
    <mergeCell ref="A61:I61"/>
    <mergeCell ref="B72:I72"/>
    <mergeCell ref="A81:I81"/>
    <mergeCell ref="A87:I87"/>
    <mergeCell ref="A157:I157"/>
    <mergeCell ref="A100:I100"/>
    <mergeCell ref="A126:I126"/>
    <mergeCell ref="A128:I128"/>
    <mergeCell ref="A131:I131"/>
    <mergeCell ref="A152:I152"/>
    <mergeCell ref="A139:I139"/>
    <mergeCell ref="A116:I116"/>
    <mergeCell ref="A123:I123"/>
    <mergeCell ref="A840:A841"/>
    <mergeCell ref="A476:I476"/>
    <mergeCell ref="A612:I612"/>
    <mergeCell ref="A634:I634"/>
    <mergeCell ref="A702:I702"/>
    <mergeCell ref="A590:I590"/>
    <mergeCell ref="A802:I802"/>
    <mergeCell ref="A486:I486"/>
    <mergeCell ref="A581:I581"/>
    <mergeCell ref="A39:I39"/>
    <mergeCell ref="I4:I6"/>
    <mergeCell ref="A33:I33"/>
    <mergeCell ref="A506:I506"/>
    <mergeCell ref="A492:I492"/>
    <mergeCell ref="A494:I494"/>
    <mergeCell ref="A475:I475"/>
    <mergeCell ref="A499:I499"/>
    <mergeCell ref="A490:I490"/>
    <mergeCell ref="A488:I488"/>
    <mergeCell ref="A538:I538"/>
    <mergeCell ref="A534:I534"/>
    <mergeCell ref="A92:I92"/>
    <mergeCell ref="A189:I189"/>
    <mergeCell ref="A504:I504"/>
    <mergeCell ref="A482:I482"/>
    <mergeCell ref="A463:I463"/>
    <mergeCell ref="A469:I469"/>
    <mergeCell ref="A471:I471"/>
    <mergeCell ref="A473:I473"/>
    <mergeCell ref="G840:G841"/>
    <mergeCell ref="A664:I664"/>
    <mergeCell ref="C840:C841"/>
    <mergeCell ref="D840:D841"/>
    <mergeCell ref="E840:E841"/>
    <mergeCell ref="G831:G832"/>
    <mergeCell ref="H840:H841"/>
    <mergeCell ref="D835:D836"/>
    <mergeCell ref="F840:F841"/>
    <mergeCell ref="F835:F836"/>
    <mergeCell ref="A584:I584"/>
    <mergeCell ref="A508:I508"/>
    <mergeCell ref="I837:I838"/>
    <mergeCell ref="H835:H836"/>
    <mergeCell ref="E835:E836"/>
    <mergeCell ref="I835:I836"/>
    <mergeCell ref="A833:A834"/>
    <mergeCell ref="H833:H834"/>
    <mergeCell ref="I833:I834"/>
    <mergeCell ref="B596:I597"/>
    <mergeCell ref="I840:I841"/>
    <mergeCell ref="E833:E834"/>
    <mergeCell ref="F833:F834"/>
    <mergeCell ref="G833:G834"/>
    <mergeCell ref="F837:F838"/>
    <mergeCell ref="A837:A838"/>
    <mergeCell ref="C837:C838"/>
    <mergeCell ref="C835:C836"/>
    <mergeCell ref="D837:D838"/>
    <mergeCell ref="A835:A836"/>
    <mergeCell ref="A839:I839"/>
    <mergeCell ref="A831:A832"/>
    <mergeCell ref="C831:C832"/>
    <mergeCell ref="E831:E832"/>
    <mergeCell ref="D831:D832"/>
    <mergeCell ref="I831:I832"/>
    <mergeCell ref="H831:H832"/>
    <mergeCell ref="F831:F832"/>
    <mergeCell ref="C833:C834"/>
    <mergeCell ref="D833:D834"/>
    <mergeCell ref="A734:I734"/>
    <mergeCell ref="A690:I690"/>
    <mergeCell ref="C668:C669"/>
    <mergeCell ref="B677:I677"/>
    <mergeCell ref="G837:G838"/>
    <mergeCell ref="G835:G836"/>
    <mergeCell ref="E837:E838"/>
    <mergeCell ref="A828:I828"/>
    <mergeCell ref="H837:H838"/>
    <mergeCell ref="G813:G814"/>
    <mergeCell ref="A813:A814"/>
    <mergeCell ref="G816:G817"/>
    <mergeCell ref="C813:C814"/>
    <mergeCell ref="A830:I830"/>
    <mergeCell ref="A652:I652"/>
    <mergeCell ref="A748:I748"/>
    <mergeCell ref="G668:G669"/>
    <mergeCell ref="F668:F669"/>
    <mergeCell ref="H668:H669"/>
    <mergeCell ref="A818:I818"/>
    <mergeCell ref="A810:I810"/>
    <mergeCell ref="H813:H814"/>
    <mergeCell ref="I816:I817"/>
    <mergeCell ref="I813:I814"/>
    <mergeCell ref="H816:H817"/>
    <mergeCell ref="F816:F817"/>
    <mergeCell ref="A815:I815"/>
    <mergeCell ref="A812:I812"/>
    <mergeCell ref="C816:C817"/>
    <mergeCell ref="A569:I569"/>
    <mergeCell ref="B572:I572"/>
    <mergeCell ref="A563:I563"/>
    <mergeCell ref="A566:I566"/>
    <mergeCell ref="A816:A817"/>
    <mergeCell ref="A637:I637"/>
    <mergeCell ref="A649:I649"/>
    <mergeCell ref="A687:I687"/>
    <mergeCell ref="D816:D817"/>
    <mergeCell ref="E816:E817"/>
    <mergeCell ref="A422:I422"/>
    <mergeCell ref="A398:I398"/>
    <mergeCell ref="A400:I400"/>
    <mergeCell ref="A402:I402"/>
    <mergeCell ref="A752:I752"/>
    <mergeCell ref="A541:I541"/>
    <mergeCell ref="A547:I547"/>
    <mergeCell ref="A544:I544"/>
    <mergeCell ref="A550:I550"/>
    <mergeCell ref="A579:I579"/>
    <mergeCell ref="A250:I250"/>
    <mergeCell ref="A252:I252"/>
    <mergeCell ref="A225:I225"/>
    <mergeCell ref="A388:I388"/>
    <mergeCell ref="A421:I421"/>
    <mergeCell ref="A408:I408"/>
    <mergeCell ref="A396:I396"/>
    <mergeCell ref="A414:I414"/>
    <mergeCell ref="A418:I418"/>
    <mergeCell ref="A390:I390"/>
    <mergeCell ref="A110:I110"/>
    <mergeCell ref="A164:I164"/>
    <mergeCell ref="A136:I136"/>
    <mergeCell ref="A141:I141"/>
    <mergeCell ref="A145:I145"/>
    <mergeCell ref="A443:I443"/>
    <mergeCell ref="A412:I412"/>
    <mergeCell ref="A201:I201"/>
    <mergeCell ref="A212:I212"/>
    <mergeCell ref="A233:I233"/>
    <mergeCell ref="A384:I384"/>
    <mergeCell ref="A374:I374"/>
    <mergeCell ref="A382:I382"/>
    <mergeCell ref="A362:I362"/>
    <mergeCell ref="A364:I364"/>
    <mergeCell ref="A94:I94"/>
    <mergeCell ref="A108:I108"/>
    <mergeCell ref="A96:I96"/>
    <mergeCell ref="A350:I350"/>
    <mergeCell ref="A106:I106"/>
    <mergeCell ref="A195:I195"/>
    <mergeCell ref="A501:I501"/>
    <mergeCell ref="A519:I519"/>
    <mergeCell ref="A155:I155"/>
    <mergeCell ref="A480:I480"/>
    <mergeCell ref="A193:I193"/>
    <mergeCell ref="A254:I254"/>
    <mergeCell ref="A244:I244"/>
    <mergeCell ref="A246:I246"/>
    <mergeCell ref="A174:I174"/>
    <mergeCell ref="A746:I746"/>
    <mergeCell ref="A847:I847"/>
    <mergeCell ref="A510:I510"/>
    <mergeCell ref="A529:I529"/>
    <mergeCell ref="A513:I513"/>
    <mergeCell ref="A844:I844"/>
    <mergeCell ref="F813:F814"/>
    <mergeCell ref="E813:E814"/>
    <mergeCell ref="D813:D814"/>
    <mergeCell ref="A577:I577"/>
    <mergeCell ref="A864:I864"/>
    <mergeCell ref="A352:I352"/>
    <mergeCell ref="A354:I354"/>
    <mergeCell ref="A356:I356"/>
    <mergeCell ref="A358:I358"/>
    <mergeCell ref="A850:I850"/>
    <mergeCell ref="A862:I862"/>
    <mergeCell ref="A410:I410"/>
    <mergeCell ref="A386:I386"/>
    <mergeCell ref="A860:I860"/>
    <mergeCell ref="A866:I866"/>
    <mergeCell ref="A303:I303"/>
    <mergeCell ref="A755:I755"/>
    <mergeCell ref="A758:I758"/>
    <mergeCell ref="A380:I380"/>
    <mergeCell ref="A328:I328"/>
    <mergeCell ref="A324:I324"/>
    <mergeCell ref="A305:I305"/>
    <mergeCell ref="A309:I309"/>
    <mergeCell ref="A854:I854"/>
    <mergeCell ref="A858:I858"/>
    <mergeCell ref="A203:I203"/>
    <mergeCell ref="A239:I239"/>
    <mergeCell ref="A218:I218"/>
    <mergeCell ref="A229:I229"/>
    <mergeCell ref="A260:I260"/>
    <mergeCell ref="A344:I344"/>
    <mergeCell ref="A267:I267"/>
    <mergeCell ref="A270:I270"/>
    <mergeCell ref="A265:I265"/>
    <mergeCell ref="A176:I176"/>
    <mergeCell ref="A856:I856"/>
    <mergeCell ref="A288:I288"/>
    <mergeCell ref="A301:I301"/>
    <mergeCell ref="A299:I299"/>
    <mergeCell ref="A852:I852"/>
    <mergeCell ref="A442:I442"/>
    <mergeCell ref="B768:I768"/>
    <mergeCell ref="A209:I209"/>
    <mergeCell ref="A227:I227"/>
    <mergeCell ref="A216:I216"/>
    <mergeCell ref="B220:I220"/>
    <mergeCell ref="A214:I214"/>
    <mergeCell ref="A223:I223"/>
    <mergeCell ref="A326:I326"/>
    <mergeCell ref="B281:I281"/>
    <mergeCell ref="B313:I313"/>
    <mergeCell ref="A311:I311"/>
    <mergeCell ref="A279:I279"/>
    <mergeCell ref="A231:I231"/>
    <mergeCell ref="A394:I394"/>
    <mergeCell ref="A368:I368"/>
    <mergeCell ref="A336:I336"/>
    <mergeCell ref="A332:I332"/>
    <mergeCell ref="A307:I307"/>
    <mergeCell ref="A330:I330"/>
    <mergeCell ref="A360:I360"/>
    <mergeCell ref="A378:I378"/>
    <mergeCell ref="A376:I376"/>
    <mergeCell ref="A366:I366"/>
    <mergeCell ref="A517:I517"/>
    <mergeCell ref="A438:I438"/>
    <mergeCell ref="A404:I404"/>
    <mergeCell ref="A430:I430"/>
    <mergeCell ref="A440:I440"/>
    <mergeCell ref="A436:I436"/>
    <mergeCell ref="A431:I431"/>
    <mergeCell ref="A416:I416"/>
    <mergeCell ref="A406:I406"/>
    <mergeCell ref="A448:I448"/>
    <mergeCell ref="A450:I450"/>
    <mergeCell ref="A456:I456"/>
    <mergeCell ref="A497:I497"/>
    <mergeCell ref="A496:I496"/>
    <mergeCell ref="A484:I484"/>
    <mergeCell ref="A467:I467"/>
    <mergeCell ref="A465:I465"/>
    <mergeCell ref="A459:I459"/>
    <mergeCell ref="I680:I681"/>
    <mergeCell ref="B765:I765"/>
    <mergeCell ref="A728:A729"/>
    <mergeCell ref="I668:I669"/>
    <mergeCell ref="B675:I675"/>
    <mergeCell ref="A697:I697"/>
    <mergeCell ref="A704:I704"/>
    <mergeCell ref="D668:D669"/>
    <mergeCell ref="E668:E669"/>
    <mergeCell ref="A713:A715"/>
    <mergeCell ref="A689:I689"/>
    <mergeCell ref="B781:I781"/>
    <mergeCell ref="B783:I783"/>
    <mergeCell ref="B786:I786"/>
    <mergeCell ref="A717:A720"/>
    <mergeCell ref="A760:I760"/>
    <mergeCell ref="A742:I742"/>
    <mergeCell ref="A750:I750"/>
    <mergeCell ref="A744:I744"/>
    <mergeCell ref="B770:I770"/>
    <mergeCell ref="B772:I772"/>
    <mergeCell ref="A133:I133"/>
    <mergeCell ref="A159:I159"/>
    <mergeCell ref="A172:I172"/>
    <mergeCell ref="A262:I262"/>
    <mergeCell ref="A199:I199"/>
    <mergeCell ref="B182:I182"/>
    <mergeCell ref="A148:I148"/>
    <mergeCell ref="A150:I150"/>
    <mergeCell ref="A170:I170"/>
    <mergeCell ref="A178:I178"/>
    <mergeCell ref="A684:I684"/>
    <mergeCell ref="A630:I630"/>
    <mergeCell ref="I682:I683"/>
    <mergeCell ref="A275:I275"/>
    <mergeCell ref="A277:I277"/>
    <mergeCell ref="A622:I622"/>
    <mergeCell ref="A592:I592"/>
    <mergeCell ref="A594:I594"/>
    <mergeCell ref="A640:I640"/>
    <mergeCell ref="A596:A597"/>
    <mergeCell ref="A235:I235"/>
    <mergeCell ref="A242:I242"/>
    <mergeCell ref="A248:I248"/>
    <mergeCell ref="A258:I258"/>
    <mergeCell ref="A256:I256"/>
    <mergeCell ref="A237:I237"/>
    <mergeCell ref="A462:I462"/>
    <mergeCell ref="A452:I452"/>
    <mergeCell ref="A454:I454"/>
    <mergeCell ref="A602:I602"/>
    <mergeCell ref="A616:I616"/>
    <mergeCell ref="A556:I556"/>
    <mergeCell ref="A478:I478"/>
    <mergeCell ref="B521:I521"/>
    <mergeCell ref="A553:I553"/>
    <mergeCell ref="A511:I511"/>
    <mergeCell ref="A559:I559"/>
    <mergeCell ref="A502:I502"/>
    <mergeCell ref="A515:I515"/>
    <mergeCell ref="A679:I679"/>
    <mergeCell ref="A608:I608"/>
    <mergeCell ref="A626:I626"/>
    <mergeCell ref="A646:I646"/>
    <mergeCell ref="A655:I655"/>
    <mergeCell ref="A658:I658"/>
    <mergeCell ref="A661:I661"/>
    <mergeCell ref="B668:B669"/>
    <mergeCell ref="B667:I667"/>
    <mergeCell ref="A643:I643"/>
    <mergeCell ref="A721:I721"/>
    <mergeCell ref="A723:I723"/>
    <mergeCell ref="A727:I727"/>
    <mergeCell ref="A732:I732"/>
    <mergeCell ref="A725:I725"/>
    <mergeCell ref="A730:I730"/>
    <mergeCell ref="A695:I695"/>
    <mergeCell ref="A710:I710"/>
    <mergeCell ref="A712:I712"/>
    <mergeCell ref="A716:I716"/>
    <mergeCell ref="B700:I700"/>
    <mergeCell ref="A705:A709"/>
    <mergeCell ref="I705:I709"/>
    <mergeCell ref="B736:I736"/>
    <mergeCell ref="B762:I762"/>
    <mergeCell ref="B790:I790"/>
    <mergeCell ref="B842:I842"/>
    <mergeCell ref="B788:I788"/>
    <mergeCell ref="B774:I774"/>
    <mergeCell ref="B776:I776"/>
    <mergeCell ref="B778:I778"/>
    <mergeCell ref="A798:I798"/>
    <mergeCell ref="A822:I8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411"/>
  <sheetViews>
    <sheetView zoomScale="85" zoomScaleNormal="85" zoomScalePageLayoutView="0" workbookViewId="0" topLeftCell="A499">
      <selection activeCell="B523" sqref="B523:B528"/>
    </sheetView>
  </sheetViews>
  <sheetFormatPr defaultColWidth="9.140625" defaultRowHeight="12.75" outlineLevelRow="1"/>
  <cols>
    <col min="1" max="1" width="9.57421875" style="20" bestFit="1" customWidth="1"/>
    <col min="2" max="2" width="54.8515625" style="20" customWidth="1"/>
    <col min="3" max="3" width="50.140625" style="20" customWidth="1"/>
    <col min="4" max="4" width="18.140625" style="20" customWidth="1"/>
    <col min="5" max="5" width="14.00390625" style="20" customWidth="1"/>
    <col min="6" max="6" width="14.140625" style="20" customWidth="1"/>
    <col min="7" max="7" width="12.140625" style="20" bestFit="1" customWidth="1"/>
    <col min="8" max="8" width="10.8515625" style="20" bestFit="1" customWidth="1"/>
    <col min="9" max="16384" width="9.140625" style="20" customWidth="1"/>
  </cols>
  <sheetData>
    <row r="2" spans="1:6" ht="36" customHeight="1">
      <c r="A2" s="395" t="s">
        <v>625</v>
      </c>
      <c r="B2" s="395"/>
      <c r="C2" s="395"/>
      <c r="D2" s="395"/>
      <c r="E2" s="395"/>
      <c r="F2" s="395"/>
    </row>
    <row r="4" spans="1:6" ht="75">
      <c r="A4" s="1" t="s">
        <v>417</v>
      </c>
      <c r="B4" s="68" t="s">
        <v>428</v>
      </c>
      <c r="C4" s="72" t="s">
        <v>429</v>
      </c>
      <c r="D4" s="1" t="s">
        <v>430</v>
      </c>
      <c r="E4" s="1" t="s">
        <v>431</v>
      </c>
      <c r="F4" s="1" t="s">
        <v>432</v>
      </c>
    </row>
    <row r="5" spans="1:6" ht="18.75">
      <c r="A5" s="1">
        <v>1</v>
      </c>
      <c r="B5" s="68">
        <v>2</v>
      </c>
      <c r="C5" s="72">
        <v>3</v>
      </c>
      <c r="D5" s="72">
        <v>4</v>
      </c>
      <c r="E5" s="1">
        <v>5</v>
      </c>
      <c r="F5" s="1">
        <v>6</v>
      </c>
    </row>
    <row r="6" spans="1:6" s="73" customFormat="1" ht="15" customHeight="1">
      <c r="A6" s="392" t="s">
        <v>1122</v>
      </c>
      <c r="B6" s="389" t="s">
        <v>991</v>
      </c>
      <c r="C6" s="211" t="s">
        <v>1117</v>
      </c>
      <c r="D6" s="137">
        <f>D7+D8+D9+D10+D11</f>
        <v>51182.3</v>
      </c>
      <c r="E6" s="137">
        <f>E7+E8+E9+E10+E11</f>
        <v>38770</v>
      </c>
      <c r="F6" s="137">
        <f>E6/D6*100-100</f>
        <v>-24.25115713830759</v>
      </c>
    </row>
    <row r="7" spans="1:6" s="73" customFormat="1" ht="16.5">
      <c r="A7" s="392"/>
      <c r="B7" s="390"/>
      <c r="C7" s="70" t="s">
        <v>1118</v>
      </c>
      <c r="D7" s="137">
        <f>D13+D49+D67+D91</f>
        <v>39859</v>
      </c>
      <c r="E7" s="137">
        <f>E13+E49+E67+E91</f>
        <v>29910.800000000003</v>
      </c>
      <c r="F7" s="137">
        <f>E7/D7*100-100</f>
        <v>-24.95847863719611</v>
      </c>
    </row>
    <row r="8" spans="1:6" s="73" customFormat="1" ht="16.5">
      <c r="A8" s="392"/>
      <c r="B8" s="390"/>
      <c r="C8" s="211" t="s">
        <v>1119</v>
      </c>
      <c r="D8" s="137"/>
      <c r="E8" s="137"/>
      <c r="F8" s="137"/>
    </row>
    <row r="9" spans="1:6" s="73" customFormat="1" ht="16.5">
      <c r="A9" s="392"/>
      <c r="B9" s="390"/>
      <c r="C9" s="211" t="s">
        <v>1120</v>
      </c>
      <c r="D9" s="137">
        <f>D15+D51+D69+D93</f>
        <v>1758</v>
      </c>
      <c r="E9" s="137">
        <f>E15+E51+E69+E93</f>
        <v>1172.7</v>
      </c>
      <c r="F9" s="137">
        <f>E9/D9*100-100</f>
        <v>-33.29351535836177</v>
      </c>
    </row>
    <row r="10" spans="1:6" s="73" customFormat="1" ht="16.5">
      <c r="A10" s="392"/>
      <c r="B10" s="390"/>
      <c r="C10" s="70" t="s">
        <v>117</v>
      </c>
      <c r="D10" s="137"/>
      <c r="E10" s="137"/>
      <c r="F10" s="137"/>
    </row>
    <row r="11" spans="1:6" s="73" customFormat="1" ht="16.5">
      <c r="A11" s="392"/>
      <c r="B11" s="391"/>
      <c r="C11" s="211" t="s">
        <v>1121</v>
      </c>
      <c r="D11" s="137">
        <f>D17+D53+D71+D95</f>
        <v>9565.3</v>
      </c>
      <c r="E11" s="137">
        <f>E17+E53+E71+E95</f>
        <v>7686.5</v>
      </c>
      <c r="F11" s="137">
        <f>E11/D11*100-100</f>
        <v>-19.641830366010467</v>
      </c>
    </row>
    <row r="12" spans="1:6" s="74" customFormat="1" ht="16.5">
      <c r="A12" s="393"/>
      <c r="B12" s="394" t="s">
        <v>992</v>
      </c>
      <c r="C12" s="10" t="s">
        <v>1117</v>
      </c>
      <c r="D12" s="137">
        <f>D13+D14+D15+D16+D17</f>
        <v>36364</v>
      </c>
      <c r="E12" s="137">
        <f>E13+E14+E15+E16+E17</f>
        <v>28040.1</v>
      </c>
      <c r="F12" s="137">
        <f>E12/D12*100-100</f>
        <v>-22.890496095039055</v>
      </c>
    </row>
    <row r="13" spans="1:6" s="74" customFormat="1" ht="16.5">
      <c r="A13" s="393"/>
      <c r="B13" s="394"/>
      <c r="C13" s="11" t="s">
        <v>1118</v>
      </c>
      <c r="D13" s="137">
        <f>D19+D25+D31+D37+D43</f>
        <v>27897</v>
      </c>
      <c r="E13" s="137">
        <f>E19+E25+E31+E37+E43</f>
        <v>21513</v>
      </c>
      <c r="F13" s="137">
        <f>E13/D13*100-100</f>
        <v>-22.88418109474138</v>
      </c>
    </row>
    <row r="14" spans="1:6" s="74" customFormat="1" ht="16.5">
      <c r="A14" s="393"/>
      <c r="B14" s="394"/>
      <c r="C14" s="10" t="s">
        <v>1119</v>
      </c>
      <c r="D14" s="137"/>
      <c r="E14" s="137"/>
      <c r="F14" s="137"/>
    </row>
    <row r="15" spans="1:6" s="74" customFormat="1" ht="16.5">
      <c r="A15" s="393"/>
      <c r="B15" s="394"/>
      <c r="C15" s="10" t="s">
        <v>1120</v>
      </c>
      <c r="D15" s="137">
        <f>D21+D27+D33+D39+D45</f>
        <v>466</v>
      </c>
      <c r="E15" s="137">
        <f>E21+E27+E33+E39+E45</f>
        <v>247.8</v>
      </c>
      <c r="F15" s="137">
        <f>E15/D15*100-100</f>
        <v>-46.824034334763944</v>
      </c>
    </row>
    <row r="16" spans="1:6" s="74" customFormat="1" ht="16.5">
      <c r="A16" s="393"/>
      <c r="B16" s="394"/>
      <c r="C16" s="11" t="s">
        <v>117</v>
      </c>
      <c r="D16" s="137"/>
      <c r="E16" s="137"/>
      <c r="F16" s="137"/>
    </row>
    <row r="17" spans="1:6" s="74" customFormat="1" ht="16.5">
      <c r="A17" s="393"/>
      <c r="B17" s="394"/>
      <c r="C17" s="10" t="s">
        <v>1121</v>
      </c>
      <c r="D17" s="138">
        <f>D23+D29+D35+D41+D47</f>
        <v>8001</v>
      </c>
      <c r="E17" s="138">
        <f>E23+E29+E35+E41+E47</f>
        <v>6279.3</v>
      </c>
      <c r="F17" s="138">
        <f>E17/D17*100-100</f>
        <v>-21.5185601799775</v>
      </c>
    </row>
    <row r="18" spans="1:6" s="13" customFormat="1" ht="16.5">
      <c r="A18" s="364"/>
      <c r="B18" s="363" t="s">
        <v>993</v>
      </c>
      <c r="C18" s="8" t="s">
        <v>1117</v>
      </c>
      <c r="D18" s="139">
        <f>D19+D20+D21+D22+D23</f>
        <v>800</v>
      </c>
      <c r="E18" s="139">
        <f>E19+E20+E21+E22+E23</f>
        <v>227</v>
      </c>
      <c r="F18" s="139">
        <f>E18/D18*100-100</f>
        <v>-71.625</v>
      </c>
    </row>
    <row r="19" spans="1:6" s="13" customFormat="1" ht="16.5">
      <c r="A19" s="364"/>
      <c r="B19" s="363"/>
      <c r="C19" s="9" t="s">
        <v>1118</v>
      </c>
      <c r="D19" s="86">
        <v>800</v>
      </c>
      <c r="E19" s="86">
        <v>227</v>
      </c>
      <c r="F19" s="139">
        <f>E19/D19*100-100</f>
        <v>-71.625</v>
      </c>
    </row>
    <row r="20" spans="1:6" s="13" customFormat="1" ht="19.5" customHeight="1">
      <c r="A20" s="364"/>
      <c r="B20" s="363"/>
      <c r="C20" s="8" t="s">
        <v>1119</v>
      </c>
      <c r="D20" s="86"/>
      <c r="E20" s="86"/>
      <c r="F20" s="139"/>
    </row>
    <row r="21" spans="1:6" s="13" customFormat="1" ht="21.75" customHeight="1">
      <c r="A21" s="364"/>
      <c r="B21" s="363"/>
      <c r="C21" s="8" t="s">
        <v>1120</v>
      </c>
      <c r="D21" s="86"/>
      <c r="E21" s="86"/>
      <c r="F21" s="139"/>
    </row>
    <row r="22" spans="1:6" s="13" customFormat="1" ht="27.75" customHeight="1">
      <c r="A22" s="364"/>
      <c r="B22" s="363"/>
      <c r="C22" s="9" t="s">
        <v>117</v>
      </c>
      <c r="D22" s="85"/>
      <c r="E22" s="85"/>
      <c r="F22" s="139"/>
    </row>
    <row r="23" spans="1:6" s="13" customFormat="1" ht="20.25" customHeight="1">
      <c r="A23" s="364"/>
      <c r="B23" s="363"/>
      <c r="C23" s="8" t="s">
        <v>1121</v>
      </c>
      <c r="D23" s="85"/>
      <c r="E23" s="85"/>
      <c r="F23" s="139"/>
    </row>
    <row r="24" spans="1:6" s="13" customFormat="1" ht="16.5">
      <c r="A24" s="364"/>
      <c r="B24" s="363" t="s">
        <v>1158</v>
      </c>
      <c r="C24" s="8" t="s">
        <v>1117</v>
      </c>
      <c r="D24" s="139">
        <f>D25+D26+D27+D28+D29</f>
        <v>22127</v>
      </c>
      <c r="E24" s="139">
        <f>E25+E26+E27+E28+E29</f>
        <v>16463.8</v>
      </c>
      <c r="F24" s="139">
        <f>E24/D24*100-100</f>
        <v>-25.59407059248882</v>
      </c>
    </row>
    <row r="25" spans="1:6" s="13" customFormat="1" ht="16.5">
      <c r="A25" s="364"/>
      <c r="B25" s="363"/>
      <c r="C25" s="9" t="s">
        <v>1118</v>
      </c>
      <c r="D25" s="86">
        <v>22127</v>
      </c>
      <c r="E25" s="86">
        <v>16463.8</v>
      </c>
      <c r="F25" s="139">
        <f>E25/D25*100-100</f>
        <v>-25.59407059248882</v>
      </c>
    </row>
    <row r="26" spans="1:6" s="13" customFormat="1" ht="19.5" customHeight="1">
      <c r="A26" s="364"/>
      <c r="B26" s="363"/>
      <c r="C26" s="8" t="s">
        <v>1119</v>
      </c>
      <c r="D26" s="86"/>
      <c r="E26" s="86"/>
      <c r="F26" s="139"/>
    </row>
    <row r="27" spans="1:6" s="13" customFormat="1" ht="21.75" customHeight="1">
      <c r="A27" s="364"/>
      <c r="B27" s="363"/>
      <c r="C27" s="8" t="s">
        <v>1120</v>
      </c>
      <c r="D27" s="86"/>
      <c r="E27" s="86"/>
      <c r="F27" s="139"/>
    </row>
    <row r="28" spans="1:6" s="13" customFormat="1" ht="27.75" customHeight="1">
      <c r="A28" s="364"/>
      <c r="B28" s="363"/>
      <c r="C28" s="9" t="s">
        <v>117</v>
      </c>
      <c r="D28" s="85"/>
      <c r="E28" s="85"/>
      <c r="F28" s="139"/>
    </row>
    <row r="29" spans="1:6" s="13" customFormat="1" ht="20.25" customHeight="1">
      <c r="A29" s="364"/>
      <c r="B29" s="363"/>
      <c r="C29" s="8" t="s">
        <v>1121</v>
      </c>
      <c r="D29" s="85"/>
      <c r="E29" s="85"/>
      <c r="F29" s="139"/>
    </row>
    <row r="30" spans="1:6" s="13" customFormat="1" ht="16.5">
      <c r="A30" s="364"/>
      <c r="B30" s="363" t="s">
        <v>994</v>
      </c>
      <c r="C30" s="8" t="s">
        <v>1117</v>
      </c>
      <c r="D30" s="139">
        <f>D31+D32+D33+D34+D35</f>
        <v>8782</v>
      </c>
      <c r="E30" s="139">
        <f>E31+E32+E33+E34+E35</f>
        <v>6715.400000000001</v>
      </c>
      <c r="F30" s="139">
        <f>E30/D30*100-100</f>
        <v>-23.532225005693448</v>
      </c>
    </row>
    <row r="31" spans="1:6" s="13" customFormat="1" ht="16.5">
      <c r="A31" s="364"/>
      <c r="B31" s="363"/>
      <c r="C31" s="9" t="s">
        <v>1118</v>
      </c>
      <c r="D31" s="86">
        <v>781</v>
      </c>
      <c r="E31" s="86">
        <v>436.1</v>
      </c>
      <c r="F31" s="139">
        <f>E31/D31*100-100</f>
        <v>-44.16133162612036</v>
      </c>
    </row>
    <row r="32" spans="1:6" s="13" customFormat="1" ht="19.5" customHeight="1">
      <c r="A32" s="364"/>
      <c r="B32" s="363"/>
      <c r="C32" s="8" t="s">
        <v>1119</v>
      </c>
      <c r="D32" s="86"/>
      <c r="E32" s="86"/>
      <c r="F32" s="139"/>
    </row>
    <row r="33" spans="1:6" s="13" customFormat="1" ht="21.75" customHeight="1">
      <c r="A33" s="364"/>
      <c r="B33" s="363"/>
      <c r="C33" s="8" t="s">
        <v>1120</v>
      </c>
      <c r="D33" s="86"/>
      <c r="E33" s="86"/>
      <c r="F33" s="139"/>
    </row>
    <row r="34" spans="1:6" s="13" customFormat="1" ht="18.75" customHeight="1">
      <c r="A34" s="364"/>
      <c r="B34" s="363"/>
      <c r="C34" s="9" t="s">
        <v>117</v>
      </c>
      <c r="D34" s="85"/>
      <c r="E34" s="85"/>
      <c r="F34" s="139"/>
    </row>
    <row r="35" spans="1:6" s="13" customFormat="1" ht="20.25" customHeight="1">
      <c r="A35" s="364"/>
      <c r="B35" s="363"/>
      <c r="C35" s="8" t="s">
        <v>1121</v>
      </c>
      <c r="D35" s="85">
        <v>8001</v>
      </c>
      <c r="E35" s="85">
        <v>6279.3</v>
      </c>
      <c r="F35" s="139">
        <f>E35/D35*100-100</f>
        <v>-21.5185601799775</v>
      </c>
    </row>
    <row r="36" spans="1:6" s="13" customFormat="1" ht="22.5" customHeight="1">
      <c r="A36" s="364"/>
      <c r="B36" s="363" t="s">
        <v>668</v>
      </c>
      <c r="C36" s="8" t="s">
        <v>1117</v>
      </c>
      <c r="D36" s="137">
        <f>D37+D38+D39+D40+D41</f>
        <v>4189</v>
      </c>
      <c r="E36" s="137">
        <f>E37+E38+E39+E40+E41</f>
        <v>4386.1</v>
      </c>
      <c r="F36" s="137">
        <f>E36/D36*100-100</f>
        <v>4.705180233946066</v>
      </c>
    </row>
    <row r="37" spans="1:6" s="13" customFormat="1" ht="24.75" customHeight="1">
      <c r="A37" s="364"/>
      <c r="B37" s="363"/>
      <c r="C37" s="9" t="s">
        <v>1118</v>
      </c>
      <c r="D37" s="140">
        <v>4189</v>
      </c>
      <c r="E37" s="140">
        <v>4386.1</v>
      </c>
      <c r="F37" s="137">
        <f>E37/D37*100-100</f>
        <v>4.705180233946066</v>
      </c>
    </row>
    <row r="38" spans="1:6" s="13" customFormat="1" ht="19.5" customHeight="1">
      <c r="A38" s="364"/>
      <c r="B38" s="363"/>
      <c r="C38" s="8" t="s">
        <v>1119</v>
      </c>
      <c r="D38" s="140"/>
      <c r="E38" s="140"/>
      <c r="F38" s="137"/>
    </row>
    <row r="39" spans="1:6" s="13" customFormat="1" ht="26.25" customHeight="1">
      <c r="A39" s="364"/>
      <c r="B39" s="363"/>
      <c r="C39" s="8" t="s">
        <v>1120</v>
      </c>
      <c r="D39" s="140"/>
      <c r="E39" s="140"/>
      <c r="F39" s="137"/>
    </row>
    <row r="40" spans="1:6" s="13" customFormat="1" ht="27.75" customHeight="1">
      <c r="A40" s="364"/>
      <c r="B40" s="363"/>
      <c r="C40" s="9" t="s">
        <v>117</v>
      </c>
      <c r="D40" s="141"/>
      <c r="E40" s="141"/>
      <c r="F40" s="137"/>
    </row>
    <row r="41" spans="1:6" s="13" customFormat="1" ht="23.25" customHeight="1">
      <c r="A41" s="364"/>
      <c r="B41" s="363"/>
      <c r="C41" s="8" t="s">
        <v>1121</v>
      </c>
      <c r="D41" s="141"/>
      <c r="E41" s="141"/>
      <c r="F41" s="137"/>
    </row>
    <row r="42" spans="1:6" s="13" customFormat="1" ht="16.5">
      <c r="A42" s="364"/>
      <c r="B42" s="363" t="s">
        <v>313</v>
      </c>
      <c r="C42" s="8" t="s">
        <v>1117</v>
      </c>
      <c r="D42" s="86">
        <f>D43+D44+D45+D46+D47</f>
        <v>466</v>
      </c>
      <c r="E42" s="140">
        <f>E43+E44+E45+E46+E47</f>
        <v>247.8</v>
      </c>
      <c r="F42" s="137">
        <f>E42/D42*100-100</f>
        <v>-46.824034334763944</v>
      </c>
    </row>
    <row r="43" spans="1:6" s="13" customFormat="1" ht="16.5">
      <c r="A43" s="364"/>
      <c r="B43" s="363"/>
      <c r="C43" s="9" t="s">
        <v>1118</v>
      </c>
      <c r="D43" s="86"/>
      <c r="E43" s="140"/>
      <c r="F43" s="137"/>
    </row>
    <row r="44" spans="1:6" s="13" customFormat="1" ht="19.5" customHeight="1">
      <c r="A44" s="364"/>
      <c r="B44" s="363"/>
      <c r="C44" s="8" t="s">
        <v>1119</v>
      </c>
      <c r="D44" s="86"/>
      <c r="E44" s="140"/>
      <c r="F44" s="137"/>
    </row>
    <row r="45" spans="1:6" s="13" customFormat="1" ht="21.75" customHeight="1">
      <c r="A45" s="364"/>
      <c r="B45" s="363"/>
      <c r="C45" s="8" t="s">
        <v>1120</v>
      </c>
      <c r="D45" s="86">
        <v>466</v>
      </c>
      <c r="E45" s="140">
        <v>247.8</v>
      </c>
      <c r="F45" s="137">
        <f>E45/D45*100-100</f>
        <v>-46.824034334763944</v>
      </c>
    </row>
    <row r="46" spans="1:6" s="13" customFormat="1" ht="27.75" customHeight="1">
      <c r="A46" s="364"/>
      <c r="B46" s="363"/>
      <c r="C46" s="9" t="s">
        <v>117</v>
      </c>
      <c r="D46" s="85"/>
      <c r="E46" s="141"/>
      <c r="F46" s="137"/>
    </row>
    <row r="47" spans="1:6" s="13" customFormat="1" ht="20.25" customHeight="1">
      <c r="A47" s="364"/>
      <c r="B47" s="363"/>
      <c r="C47" s="8" t="s">
        <v>1121</v>
      </c>
      <c r="D47" s="85"/>
      <c r="E47" s="141"/>
      <c r="F47" s="137"/>
    </row>
    <row r="48" spans="1:6" s="74" customFormat="1" ht="16.5">
      <c r="A48" s="388"/>
      <c r="B48" s="394" t="s">
        <v>669</v>
      </c>
      <c r="C48" s="10" t="s">
        <v>1117</v>
      </c>
      <c r="D48" s="139">
        <f>D49+D50+D51+D52+D53</f>
        <v>525</v>
      </c>
      <c r="E48" s="137">
        <f>E49+E50+E51+E52+E53</f>
        <v>325.70000000000005</v>
      </c>
      <c r="F48" s="137">
        <f>E48/D48*100-100</f>
        <v>-37.961904761904755</v>
      </c>
    </row>
    <row r="49" spans="1:6" s="74" customFormat="1" ht="16.5">
      <c r="A49" s="388"/>
      <c r="B49" s="394"/>
      <c r="C49" s="11" t="s">
        <v>1118</v>
      </c>
      <c r="D49" s="139">
        <f>D55+D61</f>
        <v>525</v>
      </c>
      <c r="E49" s="137">
        <f>E55+E61</f>
        <v>325.70000000000005</v>
      </c>
      <c r="F49" s="137">
        <f>E49/D49*100-100</f>
        <v>-37.961904761904755</v>
      </c>
    </row>
    <row r="50" spans="1:6" s="74" customFormat="1" ht="16.5">
      <c r="A50" s="388"/>
      <c r="B50" s="394"/>
      <c r="C50" s="10" t="s">
        <v>1119</v>
      </c>
      <c r="D50" s="139"/>
      <c r="E50" s="137"/>
      <c r="F50" s="137"/>
    </row>
    <row r="51" spans="1:6" s="74" customFormat="1" ht="16.5">
      <c r="A51" s="388"/>
      <c r="B51" s="394"/>
      <c r="C51" s="10" t="s">
        <v>1120</v>
      </c>
      <c r="D51" s="139"/>
      <c r="E51" s="137"/>
      <c r="F51" s="137"/>
    </row>
    <row r="52" spans="1:6" s="74" customFormat="1" ht="16.5">
      <c r="A52" s="388"/>
      <c r="B52" s="394"/>
      <c r="C52" s="11" t="s">
        <v>117</v>
      </c>
      <c r="D52" s="139"/>
      <c r="E52" s="137"/>
      <c r="F52" s="137"/>
    </row>
    <row r="53" spans="1:6" s="74" customFormat="1" ht="16.5">
      <c r="A53" s="388"/>
      <c r="B53" s="394"/>
      <c r="C53" s="10" t="s">
        <v>1121</v>
      </c>
      <c r="D53" s="139"/>
      <c r="E53" s="137"/>
      <c r="F53" s="137"/>
    </row>
    <row r="54" spans="1:6" s="13" customFormat="1" ht="16.5" customHeight="1">
      <c r="A54" s="364"/>
      <c r="B54" s="363" t="s">
        <v>670</v>
      </c>
      <c r="C54" s="8" t="s">
        <v>1117</v>
      </c>
      <c r="D54" s="86">
        <f>D55+D56+D57+D58+D59</f>
        <v>216</v>
      </c>
      <c r="E54" s="140">
        <f>E55+E56+E57+E58+E59</f>
        <v>143.8</v>
      </c>
      <c r="F54" s="137">
        <f>E54/D54*100-100</f>
        <v>-33.425925925925924</v>
      </c>
    </row>
    <row r="55" spans="1:6" s="13" customFormat="1" ht="16.5">
      <c r="A55" s="364"/>
      <c r="B55" s="363"/>
      <c r="C55" s="9" t="s">
        <v>1118</v>
      </c>
      <c r="D55" s="86">
        <v>216</v>
      </c>
      <c r="E55" s="140">
        <v>143.8</v>
      </c>
      <c r="F55" s="137">
        <f>E55/D55*100-100</f>
        <v>-33.425925925925924</v>
      </c>
    </row>
    <row r="56" spans="1:6" s="13" customFormat="1" ht="12.75" customHeight="1">
      <c r="A56" s="364"/>
      <c r="B56" s="363"/>
      <c r="C56" s="8" t="s">
        <v>1119</v>
      </c>
      <c r="D56" s="86"/>
      <c r="E56" s="140"/>
      <c r="F56" s="137"/>
    </row>
    <row r="57" spans="1:6" s="13" customFormat="1" ht="15" customHeight="1">
      <c r="A57" s="364"/>
      <c r="B57" s="363"/>
      <c r="C57" s="8" t="s">
        <v>1120</v>
      </c>
      <c r="D57" s="142"/>
      <c r="E57" s="143"/>
      <c r="F57" s="137"/>
    </row>
    <row r="58" spans="1:6" s="13" customFormat="1" ht="30.75" customHeight="1">
      <c r="A58" s="364"/>
      <c r="B58" s="363"/>
      <c r="C58" s="9" t="s">
        <v>117</v>
      </c>
      <c r="D58" s="142"/>
      <c r="E58" s="143"/>
      <c r="F58" s="137"/>
    </row>
    <row r="59" spans="1:6" s="13" customFormat="1" ht="20.25" customHeight="1">
      <c r="A59" s="364"/>
      <c r="B59" s="363"/>
      <c r="C59" s="8" t="s">
        <v>1121</v>
      </c>
      <c r="D59" s="142"/>
      <c r="E59" s="143"/>
      <c r="F59" s="137"/>
    </row>
    <row r="60" spans="1:6" s="13" customFormat="1" ht="16.5" customHeight="1">
      <c r="A60" s="364"/>
      <c r="B60" s="363" t="s">
        <v>671</v>
      </c>
      <c r="C60" s="8" t="s">
        <v>1117</v>
      </c>
      <c r="D60" s="86">
        <f>D61+D62+D63+D64+D65</f>
        <v>309</v>
      </c>
      <c r="E60" s="140">
        <f>E61+E62+E63+E64+E65</f>
        <v>181.9</v>
      </c>
      <c r="F60" s="137">
        <f>E60/D60*100-100</f>
        <v>-41.13268608414239</v>
      </c>
    </row>
    <row r="61" spans="1:6" s="13" customFormat="1" ht="16.5">
      <c r="A61" s="364"/>
      <c r="B61" s="363"/>
      <c r="C61" s="9" t="s">
        <v>1118</v>
      </c>
      <c r="D61" s="86">
        <v>309</v>
      </c>
      <c r="E61" s="140">
        <v>181.9</v>
      </c>
      <c r="F61" s="137">
        <f>E61/D61*100-100</f>
        <v>-41.13268608414239</v>
      </c>
    </row>
    <row r="62" spans="1:6" s="13" customFormat="1" ht="12.75" customHeight="1">
      <c r="A62" s="364"/>
      <c r="B62" s="363"/>
      <c r="C62" s="8" t="s">
        <v>1119</v>
      </c>
      <c r="D62" s="86"/>
      <c r="E62" s="140"/>
      <c r="F62" s="137"/>
    </row>
    <row r="63" spans="1:6" s="13" customFormat="1" ht="15" customHeight="1">
      <c r="A63" s="364"/>
      <c r="B63" s="363"/>
      <c r="C63" s="8" t="s">
        <v>1120</v>
      </c>
      <c r="D63" s="142"/>
      <c r="E63" s="143"/>
      <c r="F63" s="137"/>
    </row>
    <row r="64" spans="1:6" s="13" customFormat="1" ht="30.75" customHeight="1">
      <c r="A64" s="364"/>
      <c r="B64" s="363"/>
      <c r="C64" s="9" t="s">
        <v>117</v>
      </c>
      <c r="D64" s="142"/>
      <c r="E64" s="143"/>
      <c r="F64" s="137"/>
    </row>
    <row r="65" spans="1:6" s="13" customFormat="1" ht="20.25" customHeight="1">
      <c r="A65" s="364"/>
      <c r="B65" s="363"/>
      <c r="C65" s="8" t="s">
        <v>1121</v>
      </c>
      <c r="D65" s="142"/>
      <c r="E65" s="143"/>
      <c r="F65" s="137"/>
    </row>
    <row r="66" spans="1:6" s="74" customFormat="1" ht="16.5">
      <c r="A66" s="388"/>
      <c r="B66" s="394" t="s">
        <v>672</v>
      </c>
      <c r="C66" s="10" t="s">
        <v>1117</v>
      </c>
      <c r="D66" s="144">
        <f>D67+D68+D69+D70+D71</f>
        <v>4578.3</v>
      </c>
      <c r="E66" s="144">
        <f>E67+E68+E69+E70+E71</f>
        <v>3941.8</v>
      </c>
      <c r="F66" s="137">
        <f>E66/D66*100-100</f>
        <v>-13.902540244195436</v>
      </c>
    </row>
    <row r="67" spans="1:6" s="74" customFormat="1" ht="16.5">
      <c r="A67" s="388"/>
      <c r="B67" s="394"/>
      <c r="C67" s="11" t="s">
        <v>1118</v>
      </c>
      <c r="D67" s="138">
        <f>D73+D79+D85</f>
        <v>1722</v>
      </c>
      <c r="E67" s="138">
        <f>E73+E79+E85</f>
        <v>1609.7</v>
      </c>
      <c r="F67" s="138">
        <f>E67/D67*100-100</f>
        <v>-6.521486643437854</v>
      </c>
    </row>
    <row r="68" spans="1:6" s="74" customFormat="1" ht="16.5">
      <c r="A68" s="388"/>
      <c r="B68" s="394"/>
      <c r="C68" s="10" t="s">
        <v>1119</v>
      </c>
      <c r="D68" s="144"/>
      <c r="E68" s="144"/>
      <c r="F68" s="137"/>
    </row>
    <row r="69" spans="1:6" s="74" customFormat="1" ht="16.5">
      <c r="A69" s="388"/>
      <c r="B69" s="394"/>
      <c r="C69" s="10" t="s">
        <v>1120</v>
      </c>
      <c r="D69" s="144">
        <f>D75+D81+D87</f>
        <v>1292</v>
      </c>
      <c r="E69" s="144">
        <f>E75+E81+E87</f>
        <v>924.9</v>
      </c>
      <c r="F69" s="137">
        <f>E69/D69*100-100</f>
        <v>-28.413312693498455</v>
      </c>
    </row>
    <row r="70" spans="1:6" s="74" customFormat="1" ht="16.5">
      <c r="A70" s="388"/>
      <c r="B70" s="394"/>
      <c r="C70" s="11" t="s">
        <v>117</v>
      </c>
      <c r="D70" s="144"/>
      <c r="E70" s="144"/>
      <c r="F70" s="137"/>
    </row>
    <row r="71" spans="1:6" s="74" customFormat="1" ht="16.5">
      <c r="A71" s="388"/>
      <c r="B71" s="394"/>
      <c r="C71" s="10" t="s">
        <v>1121</v>
      </c>
      <c r="D71" s="144">
        <f>D77+D83+D89</f>
        <v>1564.3</v>
      </c>
      <c r="E71" s="144">
        <f>E77+E83+E89</f>
        <v>1407.2</v>
      </c>
      <c r="F71" s="137">
        <f>E71/D71*100-100</f>
        <v>-10.042830659080735</v>
      </c>
    </row>
    <row r="72" spans="1:6" s="13" customFormat="1" ht="16.5">
      <c r="A72" s="364"/>
      <c r="B72" s="363" t="s">
        <v>673</v>
      </c>
      <c r="C72" s="8" t="s">
        <v>1117</v>
      </c>
      <c r="D72" s="145">
        <f>D73+D74+D75+D76+D77</f>
        <v>3236.3</v>
      </c>
      <c r="E72" s="146">
        <f>E73+E74+E75+E76+E77</f>
        <v>2987.1000000000004</v>
      </c>
      <c r="F72" s="137">
        <f>E72/D72*100-100</f>
        <v>-7.700151407471495</v>
      </c>
    </row>
    <row r="73" spans="1:6" s="13" customFormat="1" ht="16.5">
      <c r="A73" s="364"/>
      <c r="B73" s="363"/>
      <c r="C73" s="9" t="s">
        <v>1118</v>
      </c>
      <c r="D73" s="147">
        <v>1682</v>
      </c>
      <c r="E73" s="148">
        <v>1579.9</v>
      </c>
      <c r="F73" s="138">
        <f>E73/D73*100-100</f>
        <v>-6.070154577883471</v>
      </c>
    </row>
    <row r="74" spans="1:6" s="13" customFormat="1" ht="16.5">
      <c r="A74" s="364"/>
      <c r="B74" s="363"/>
      <c r="C74" s="8" t="s">
        <v>1119</v>
      </c>
      <c r="D74" s="142"/>
      <c r="E74" s="143"/>
      <c r="F74" s="137"/>
    </row>
    <row r="75" spans="1:6" s="13" customFormat="1" ht="16.5">
      <c r="A75" s="364"/>
      <c r="B75" s="363"/>
      <c r="C75" s="8" t="s">
        <v>1120</v>
      </c>
      <c r="D75" s="142"/>
      <c r="E75" s="143"/>
      <c r="F75" s="137"/>
    </row>
    <row r="76" spans="1:6" s="13" customFormat="1" ht="16.5">
      <c r="A76" s="364"/>
      <c r="B76" s="363"/>
      <c r="C76" s="9" t="s">
        <v>117</v>
      </c>
      <c r="D76" s="142"/>
      <c r="E76" s="143"/>
      <c r="F76" s="137"/>
    </row>
    <row r="77" spans="1:6" s="13" customFormat="1" ht="16.5">
      <c r="A77" s="364"/>
      <c r="B77" s="363"/>
      <c r="C77" s="8" t="s">
        <v>1121</v>
      </c>
      <c r="D77" s="142">
        <v>1554.3</v>
      </c>
      <c r="E77" s="143">
        <v>1407.2</v>
      </c>
      <c r="F77" s="137">
        <f>E77/D77*100-100</f>
        <v>-9.464067425850857</v>
      </c>
    </row>
    <row r="78" spans="1:6" s="13" customFormat="1" ht="16.5">
      <c r="A78" s="364"/>
      <c r="B78" s="363" t="s">
        <v>674</v>
      </c>
      <c r="C78" s="8" t="s">
        <v>1117</v>
      </c>
      <c r="D78" s="143">
        <f>D79+D80+D81+D82+D83</f>
        <v>1292</v>
      </c>
      <c r="E78" s="143">
        <f>E79+E80+E81+E82+E83</f>
        <v>924.9</v>
      </c>
      <c r="F78" s="137">
        <f>E78/D78*100-100</f>
        <v>-28.413312693498455</v>
      </c>
    </row>
    <row r="79" spans="1:6" s="13" customFormat="1" ht="16.5">
      <c r="A79" s="364"/>
      <c r="B79" s="363"/>
      <c r="C79" s="9" t="s">
        <v>1118</v>
      </c>
      <c r="D79" s="143"/>
      <c r="E79" s="143"/>
      <c r="F79" s="137"/>
    </row>
    <row r="80" spans="1:6" s="13" customFormat="1" ht="16.5">
      <c r="A80" s="364"/>
      <c r="B80" s="363"/>
      <c r="C80" s="8" t="s">
        <v>1119</v>
      </c>
      <c r="D80" s="143"/>
      <c r="E80" s="143"/>
      <c r="F80" s="137"/>
    </row>
    <row r="81" spans="1:6" s="13" customFormat="1" ht="16.5">
      <c r="A81" s="364"/>
      <c r="B81" s="363"/>
      <c r="C81" s="8" t="s">
        <v>1120</v>
      </c>
      <c r="D81" s="143">
        <v>1292</v>
      </c>
      <c r="E81" s="143">
        <v>924.9</v>
      </c>
      <c r="F81" s="137">
        <f>E81/D81*100-100</f>
        <v>-28.413312693498455</v>
      </c>
    </row>
    <row r="82" spans="1:6" s="13" customFormat="1" ht="16.5">
      <c r="A82" s="364"/>
      <c r="B82" s="363"/>
      <c r="C82" s="9" t="s">
        <v>117</v>
      </c>
      <c r="D82" s="143"/>
      <c r="E82" s="143"/>
      <c r="F82" s="137"/>
    </row>
    <row r="83" spans="1:6" s="13" customFormat="1" ht="16.5">
      <c r="A83" s="364"/>
      <c r="B83" s="363"/>
      <c r="C83" s="8" t="s">
        <v>1121</v>
      </c>
      <c r="D83" s="143"/>
      <c r="E83" s="143"/>
      <c r="F83" s="137"/>
    </row>
    <row r="84" spans="1:6" s="13" customFormat="1" ht="16.5">
      <c r="A84" s="364"/>
      <c r="B84" s="363" t="s">
        <v>675</v>
      </c>
      <c r="C84" s="8" t="s">
        <v>1117</v>
      </c>
      <c r="D84" s="143">
        <f>D85+D86+D87+D88+D89</f>
        <v>50</v>
      </c>
      <c r="E84" s="143">
        <f>E85+E86+E87+E88+E89</f>
        <v>29.8</v>
      </c>
      <c r="F84" s="137">
        <f>E84/D84*100-100</f>
        <v>-40.400000000000006</v>
      </c>
    </row>
    <row r="85" spans="1:6" s="13" customFormat="1" ht="16.5">
      <c r="A85" s="364"/>
      <c r="B85" s="363"/>
      <c r="C85" s="9" t="s">
        <v>1118</v>
      </c>
      <c r="D85" s="149">
        <v>40</v>
      </c>
      <c r="E85" s="149">
        <v>29.8</v>
      </c>
      <c r="F85" s="137">
        <f>E85/D85*100-100</f>
        <v>-25.5</v>
      </c>
    </row>
    <row r="86" spans="1:6" s="13" customFormat="1" ht="16.5">
      <c r="A86" s="364"/>
      <c r="B86" s="363"/>
      <c r="C86" s="8" t="s">
        <v>1119</v>
      </c>
      <c r="D86" s="143"/>
      <c r="E86" s="143"/>
      <c r="F86" s="137"/>
    </row>
    <row r="87" spans="1:6" s="13" customFormat="1" ht="16.5">
      <c r="A87" s="364"/>
      <c r="B87" s="363"/>
      <c r="C87" s="8" t="s">
        <v>1120</v>
      </c>
      <c r="D87" s="143"/>
      <c r="E87" s="143"/>
      <c r="F87" s="137"/>
    </row>
    <row r="88" spans="1:6" s="13" customFormat="1" ht="16.5">
      <c r="A88" s="364"/>
      <c r="B88" s="363"/>
      <c r="C88" s="9" t="s">
        <v>117</v>
      </c>
      <c r="D88" s="143"/>
      <c r="E88" s="143"/>
      <c r="F88" s="137"/>
    </row>
    <row r="89" spans="1:6" s="13" customFormat="1" ht="16.5">
      <c r="A89" s="364"/>
      <c r="B89" s="363"/>
      <c r="C89" s="8" t="s">
        <v>1121</v>
      </c>
      <c r="D89" s="143">
        <v>10</v>
      </c>
      <c r="E89" s="143">
        <v>0</v>
      </c>
      <c r="F89" s="137">
        <f>E89/D89*100-100</f>
        <v>-100</v>
      </c>
    </row>
    <row r="90" spans="1:6" s="74" customFormat="1" ht="16.5">
      <c r="A90" s="388"/>
      <c r="B90" s="394" t="s">
        <v>983</v>
      </c>
      <c r="C90" s="10" t="s">
        <v>1117</v>
      </c>
      <c r="D90" s="139">
        <f>D91+D92+D93+D94+D95</f>
        <v>9715</v>
      </c>
      <c r="E90" s="137">
        <f>E91+E92+E93+E94+E95</f>
        <v>6462.400000000001</v>
      </c>
      <c r="F90" s="137">
        <f>E90/D90*100-100</f>
        <v>-33.480185280494084</v>
      </c>
    </row>
    <row r="91" spans="1:6" s="74" customFormat="1" ht="16.5">
      <c r="A91" s="388"/>
      <c r="B91" s="394"/>
      <c r="C91" s="11" t="s">
        <v>1118</v>
      </c>
      <c r="D91" s="139">
        <f>D97+D103</f>
        <v>9715</v>
      </c>
      <c r="E91" s="137">
        <f>E97+E103</f>
        <v>6462.400000000001</v>
      </c>
      <c r="F91" s="137">
        <f>E91/D91*100-100</f>
        <v>-33.480185280494084</v>
      </c>
    </row>
    <row r="92" spans="1:6" s="74" customFormat="1" ht="16.5">
      <c r="A92" s="388"/>
      <c r="B92" s="394"/>
      <c r="C92" s="10" t="s">
        <v>1119</v>
      </c>
      <c r="D92" s="139"/>
      <c r="E92" s="137"/>
      <c r="F92" s="137"/>
    </row>
    <row r="93" spans="1:6" s="74" customFormat="1" ht="16.5">
      <c r="A93" s="388"/>
      <c r="B93" s="394"/>
      <c r="C93" s="10" t="s">
        <v>1120</v>
      </c>
      <c r="D93" s="139"/>
      <c r="E93" s="137"/>
      <c r="F93" s="137"/>
    </row>
    <row r="94" spans="1:6" s="74" customFormat="1" ht="16.5">
      <c r="A94" s="388"/>
      <c r="B94" s="394"/>
      <c r="C94" s="11" t="s">
        <v>117</v>
      </c>
      <c r="D94" s="139"/>
      <c r="E94" s="137"/>
      <c r="F94" s="137"/>
    </row>
    <row r="95" spans="1:6" s="74" customFormat="1" ht="16.5">
      <c r="A95" s="388"/>
      <c r="B95" s="394"/>
      <c r="C95" s="10" t="s">
        <v>1121</v>
      </c>
      <c r="D95" s="139"/>
      <c r="E95" s="137"/>
      <c r="F95" s="137"/>
    </row>
    <row r="96" spans="1:6" s="13" customFormat="1" ht="16.5" customHeight="1">
      <c r="A96" s="364"/>
      <c r="B96" s="363" t="s">
        <v>676</v>
      </c>
      <c r="C96" s="71" t="s">
        <v>1117</v>
      </c>
      <c r="D96" s="140">
        <f>D97+D98+D99+D100+D101</f>
        <v>8215</v>
      </c>
      <c r="E96" s="140">
        <f>E97+E98+E99+E100+E101</f>
        <v>5510.1</v>
      </c>
      <c r="F96" s="137">
        <f>E96/D96*100-100</f>
        <v>-32.92635423006695</v>
      </c>
    </row>
    <row r="97" spans="1:6" s="13" customFormat="1" ht="16.5">
      <c r="A97" s="364"/>
      <c r="B97" s="363"/>
      <c r="C97" s="18" t="s">
        <v>1118</v>
      </c>
      <c r="D97" s="140">
        <v>8215</v>
      </c>
      <c r="E97" s="140">
        <v>5510.1</v>
      </c>
      <c r="F97" s="137">
        <f>E97/D97*100-100</f>
        <v>-32.92635423006695</v>
      </c>
    </row>
    <row r="98" spans="1:6" s="13" customFormat="1" ht="12.75" customHeight="1">
      <c r="A98" s="364"/>
      <c r="B98" s="363"/>
      <c r="C98" s="71" t="s">
        <v>1119</v>
      </c>
      <c r="D98" s="140"/>
      <c r="E98" s="140"/>
      <c r="F98" s="137"/>
    </row>
    <row r="99" spans="1:6" s="13" customFormat="1" ht="15" customHeight="1">
      <c r="A99" s="364"/>
      <c r="B99" s="363"/>
      <c r="C99" s="71" t="s">
        <v>1120</v>
      </c>
      <c r="D99" s="143"/>
      <c r="E99" s="143"/>
      <c r="F99" s="137"/>
    </row>
    <row r="100" spans="1:6" s="13" customFormat="1" ht="20.25" customHeight="1">
      <c r="A100" s="364"/>
      <c r="B100" s="363"/>
      <c r="C100" s="18" t="s">
        <v>117</v>
      </c>
      <c r="D100" s="143"/>
      <c r="E100" s="143"/>
      <c r="F100" s="137"/>
    </row>
    <row r="101" spans="1:6" s="13" customFormat="1" ht="20.25" customHeight="1">
      <c r="A101" s="364"/>
      <c r="B101" s="363"/>
      <c r="C101" s="71" t="s">
        <v>1121</v>
      </c>
      <c r="D101" s="143"/>
      <c r="E101" s="143"/>
      <c r="F101" s="137"/>
    </row>
    <row r="102" spans="1:6" s="13" customFormat="1" ht="16.5" customHeight="1">
      <c r="A102" s="364"/>
      <c r="B102" s="363" t="s">
        <v>677</v>
      </c>
      <c r="C102" s="8" t="s">
        <v>1117</v>
      </c>
      <c r="D102" s="140">
        <f>D103+D104+D105+D106+D107</f>
        <v>1500</v>
      </c>
      <c r="E102" s="140">
        <f>E103+E104+E105+E106+E107</f>
        <v>952.3</v>
      </c>
      <c r="F102" s="137">
        <f>E102/D102*100-100</f>
        <v>-36.51333333333333</v>
      </c>
    </row>
    <row r="103" spans="1:6" s="13" customFormat="1" ht="16.5">
      <c r="A103" s="364"/>
      <c r="B103" s="363"/>
      <c r="C103" s="9" t="s">
        <v>1118</v>
      </c>
      <c r="D103" s="140">
        <v>1500</v>
      </c>
      <c r="E103" s="140">
        <v>952.3</v>
      </c>
      <c r="F103" s="137">
        <f>E103/D103*100-100</f>
        <v>-36.51333333333333</v>
      </c>
    </row>
    <row r="104" spans="1:6" s="13" customFormat="1" ht="12.75" customHeight="1">
      <c r="A104" s="364"/>
      <c r="B104" s="363"/>
      <c r="C104" s="8" t="s">
        <v>1119</v>
      </c>
      <c r="D104" s="140"/>
      <c r="E104" s="140"/>
      <c r="F104" s="137"/>
    </row>
    <row r="105" spans="1:6" s="13" customFormat="1" ht="15" customHeight="1">
      <c r="A105" s="364"/>
      <c r="B105" s="363"/>
      <c r="C105" s="8" t="s">
        <v>1120</v>
      </c>
      <c r="D105" s="143"/>
      <c r="E105" s="143"/>
      <c r="F105" s="137"/>
    </row>
    <row r="106" spans="1:6" s="13" customFormat="1" ht="31.5" customHeight="1">
      <c r="A106" s="364"/>
      <c r="B106" s="363"/>
      <c r="C106" s="9" t="s">
        <v>117</v>
      </c>
      <c r="D106" s="143"/>
      <c r="E106" s="143"/>
      <c r="F106" s="137"/>
    </row>
    <row r="107" spans="1:6" s="13" customFormat="1" ht="27.75" customHeight="1">
      <c r="A107" s="364"/>
      <c r="B107" s="363"/>
      <c r="C107" s="8" t="s">
        <v>1121</v>
      </c>
      <c r="D107" s="150"/>
      <c r="E107" s="151"/>
      <c r="F107" s="152"/>
    </row>
    <row r="108" spans="1:6" s="14" customFormat="1" ht="22.5" customHeight="1">
      <c r="A108" s="315" t="s">
        <v>433</v>
      </c>
      <c r="B108" s="396" t="s">
        <v>443</v>
      </c>
      <c r="C108" s="75" t="s">
        <v>1117</v>
      </c>
      <c r="D108" s="4">
        <v>1590760</v>
      </c>
      <c r="E108" s="4">
        <v>1072114.6</v>
      </c>
      <c r="F108" s="6">
        <f aca="true" t="shared" si="0" ref="F108:F118">(E108/D108*100)-100</f>
        <v>-32.603623425280986</v>
      </c>
    </row>
    <row r="109" spans="1:6" s="13" customFormat="1" ht="16.5">
      <c r="A109" s="316"/>
      <c r="B109" s="397"/>
      <c r="C109" s="76" t="s">
        <v>1118</v>
      </c>
      <c r="D109" s="4">
        <v>662786</v>
      </c>
      <c r="E109" s="4">
        <v>433405.7</v>
      </c>
      <c r="F109" s="6">
        <f t="shared" si="0"/>
        <v>-34.608501084814705</v>
      </c>
    </row>
    <row r="110" spans="1:6" s="13" customFormat="1" ht="16.5">
      <c r="A110" s="316"/>
      <c r="B110" s="397"/>
      <c r="C110" s="76" t="s">
        <v>1119</v>
      </c>
      <c r="D110" s="4">
        <v>0</v>
      </c>
      <c r="E110" s="4">
        <v>1949</v>
      </c>
      <c r="F110" s="77"/>
    </row>
    <row r="111" spans="1:6" s="13" customFormat="1" ht="16.5">
      <c r="A111" s="316"/>
      <c r="B111" s="397"/>
      <c r="C111" s="76" t="s">
        <v>1120</v>
      </c>
      <c r="D111" s="4">
        <v>812137</v>
      </c>
      <c r="E111" s="4">
        <v>558288.6</v>
      </c>
      <c r="F111" s="6">
        <f t="shared" si="0"/>
        <v>-31.256844596416627</v>
      </c>
    </row>
    <row r="112" spans="1:6" s="13" customFormat="1" ht="16.5">
      <c r="A112" s="317"/>
      <c r="B112" s="398"/>
      <c r="C112" s="76" t="s">
        <v>1121</v>
      </c>
      <c r="D112" s="4">
        <v>115837</v>
      </c>
      <c r="E112" s="4">
        <v>78471.3</v>
      </c>
      <c r="F112" s="6">
        <f t="shared" si="0"/>
        <v>-32.257137184146686</v>
      </c>
    </row>
    <row r="113" spans="1:6" s="14" customFormat="1" ht="33" customHeight="1">
      <c r="A113" s="315"/>
      <c r="B113" s="356" t="s">
        <v>466</v>
      </c>
      <c r="C113" s="75" t="s">
        <v>1117</v>
      </c>
      <c r="D113" s="4">
        <v>584452</v>
      </c>
      <c r="E113" s="4">
        <v>400083.8</v>
      </c>
      <c r="F113" s="6">
        <f t="shared" si="0"/>
        <v>-31.545481921526502</v>
      </c>
    </row>
    <row r="114" spans="1:6" s="14" customFormat="1" ht="16.5">
      <c r="A114" s="316"/>
      <c r="B114" s="357"/>
      <c r="C114" s="75" t="s">
        <v>1118</v>
      </c>
      <c r="D114" s="2">
        <v>283870</v>
      </c>
      <c r="E114" s="2">
        <v>198633</v>
      </c>
      <c r="F114" s="6">
        <f>(E109/D109*100)-100</f>
        <v>-34.608501084814705</v>
      </c>
    </row>
    <row r="115" spans="1:6" s="14" customFormat="1" ht="16.5">
      <c r="A115" s="316"/>
      <c r="B115" s="357"/>
      <c r="C115" s="75" t="s">
        <v>1119</v>
      </c>
      <c r="D115" s="2">
        <v>0</v>
      </c>
      <c r="E115" s="2">
        <v>0</v>
      </c>
      <c r="F115" s="4"/>
    </row>
    <row r="116" spans="1:6" s="14" customFormat="1" ht="16.5">
      <c r="A116" s="316"/>
      <c r="B116" s="357"/>
      <c r="C116" s="75" t="s">
        <v>1120</v>
      </c>
      <c r="D116" s="2">
        <v>225208</v>
      </c>
      <c r="E116" s="2">
        <v>149058.9</v>
      </c>
      <c r="F116" s="6">
        <f>(E111/D111*100)-100</f>
        <v>-31.256844596416627</v>
      </c>
    </row>
    <row r="117" spans="1:6" s="14" customFormat="1" ht="16.5">
      <c r="A117" s="317"/>
      <c r="B117" s="358"/>
      <c r="C117" s="75" t="s">
        <v>1121</v>
      </c>
      <c r="D117" s="2">
        <v>75374</v>
      </c>
      <c r="E117" s="2">
        <v>52391.9</v>
      </c>
      <c r="F117" s="6">
        <f>(E112/D112*100)-100</f>
        <v>-32.257137184146686</v>
      </c>
    </row>
    <row r="118" spans="1:6" s="14" customFormat="1" ht="16.5">
      <c r="A118" s="338"/>
      <c r="B118" s="341" t="s">
        <v>467</v>
      </c>
      <c r="C118" s="15" t="s">
        <v>1117</v>
      </c>
      <c r="D118" s="3">
        <v>224938</v>
      </c>
      <c r="E118" s="3">
        <v>148974</v>
      </c>
      <c r="F118" s="5">
        <f t="shared" si="0"/>
        <v>-33.771083587477435</v>
      </c>
    </row>
    <row r="119" spans="1:6" s="14" customFormat="1" ht="16.5">
      <c r="A119" s="339"/>
      <c r="B119" s="361"/>
      <c r="C119" s="15" t="s">
        <v>1118</v>
      </c>
      <c r="D119" s="3">
        <v>0</v>
      </c>
      <c r="E119" s="3">
        <v>0</v>
      </c>
      <c r="F119" s="3"/>
    </row>
    <row r="120" spans="1:6" s="14" customFormat="1" ht="16.5">
      <c r="A120" s="339"/>
      <c r="B120" s="361"/>
      <c r="C120" s="15" t="s">
        <v>1119</v>
      </c>
      <c r="D120" s="3">
        <v>0</v>
      </c>
      <c r="E120" s="3">
        <v>0</v>
      </c>
      <c r="F120" s="3"/>
    </row>
    <row r="121" spans="1:6" s="14" customFormat="1" ht="16.5">
      <c r="A121" s="339"/>
      <c r="B121" s="361"/>
      <c r="C121" s="15" t="s">
        <v>1120</v>
      </c>
      <c r="D121" s="3">
        <v>224938</v>
      </c>
      <c r="E121" s="3">
        <v>148974</v>
      </c>
      <c r="F121" s="5">
        <f>(E121/D121*100)-100</f>
        <v>-33.771083587477435</v>
      </c>
    </row>
    <row r="122" spans="1:6" s="14" customFormat="1" ht="16.5">
      <c r="A122" s="340"/>
      <c r="B122" s="362"/>
      <c r="C122" s="15" t="s">
        <v>1121</v>
      </c>
      <c r="D122" s="3">
        <v>0</v>
      </c>
      <c r="E122" s="3">
        <v>0</v>
      </c>
      <c r="F122" s="3"/>
    </row>
    <row r="123" spans="1:6" s="14" customFormat="1" ht="16.5">
      <c r="A123" s="338"/>
      <c r="B123" s="341" t="s">
        <v>468</v>
      </c>
      <c r="C123" s="15" t="s">
        <v>1117</v>
      </c>
      <c r="D123" s="3">
        <v>274741</v>
      </c>
      <c r="E123" s="3">
        <v>179241.8</v>
      </c>
      <c r="F123" s="5">
        <f>(E123/D123*100)-100</f>
        <v>-34.75971915367565</v>
      </c>
    </row>
    <row r="124" spans="1:6" s="14" customFormat="1" ht="16.5">
      <c r="A124" s="339"/>
      <c r="B124" s="361"/>
      <c r="C124" s="15" t="s">
        <v>1118</v>
      </c>
      <c r="D124" s="3">
        <v>199367</v>
      </c>
      <c r="E124" s="3">
        <v>126849.9</v>
      </c>
      <c r="F124" s="5">
        <f>(E124/D124*100)-100</f>
        <v>-36.37367267401326</v>
      </c>
    </row>
    <row r="125" spans="1:6" s="14" customFormat="1" ht="16.5">
      <c r="A125" s="339"/>
      <c r="B125" s="361"/>
      <c r="C125" s="15" t="s">
        <v>1119</v>
      </c>
      <c r="D125" s="3">
        <v>0</v>
      </c>
      <c r="E125" s="3">
        <v>0</v>
      </c>
      <c r="F125" s="3"/>
    </row>
    <row r="126" spans="1:6" s="14" customFormat="1" ht="16.5">
      <c r="A126" s="339"/>
      <c r="B126" s="361"/>
      <c r="C126" s="15" t="s">
        <v>1120</v>
      </c>
      <c r="D126" s="3">
        <v>0</v>
      </c>
      <c r="E126" s="3">
        <v>0</v>
      </c>
      <c r="F126" s="3"/>
    </row>
    <row r="127" spans="1:6" s="14" customFormat="1" ht="16.5">
      <c r="A127" s="340"/>
      <c r="B127" s="362"/>
      <c r="C127" s="15" t="s">
        <v>1121</v>
      </c>
      <c r="D127" s="3">
        <v>75374</v>
      </c>
      <c r="E127" s="3">
        <v>52391.9</v>
      </c>
      <c r="F127" s="5">
        <f>(E127/D127*100)-100</f>
        <v>-30.490752779473027</v>
      </c>
    </row>
    <row r="128" spans="1:6" s="14" customFormat="1" ht="16.5">
      <c r="A128" s="338"/>
      <c r="B128" s="341" t="s">
        <v>1050</v>
      </c>
      <c r="C128" s="15" t="s">
        <v>1117</v>
      </c>
      <c r="D128" s="3">
        <v>84247</v>
      </c>
      <c r="E128" s="3">
        <v>71701.3</v>
      </c>
      <c r="F128" s="5">
        <f>(E128/D128*100)-100</f>
        <v>-14.891568839246489</v>
      </c>
    </row>
    <row r="129" spans="1:6" s="14" customFormat="1" ht="16.5">
      <c r="A129" s="339"/>
      <c r="B129" s="361"/>
      <c r="C129" s="15" t="s">
        <v>1118</v>
      </c>
      <c r="D129" s="3">
        <v>84247</v>
      </c>
      <c r="E129" s="3">
        <v>71701.3</v>
      </c>
      <c r="F129" s="5">
        <f>(E129/D129*100)-100</f>
        <v>-14.891568839246489</v>
      </c>
    </row>
    <row r="130" spans="1:6" s="14" customFormat="1" ht="16.5">
      <c r="A130" s="339"/>
      <c r="B130" s="361"/>
      <c r="C130" s="15" t="s">
        <v>1119</v>
      </c>
      <c r="D130" s="3">
        <v>0</v>
      </c>
      <c r="E130" s="3">
        <v>0</v>
      </c>
      <c r="F130" s="3"/>
    </row>
    <row r="131" spans="1:6" s="14" customFormat="1" ht="16.5">
      <c r="A131" s="339"/>
      <c r="B131" s="361"/>
      <c r="C131" s="15" t="s">
        <v>1120</v>
      </c>
      <c r="D131" s="3">
        <v>0</v>
      </c>
      <c r="E131" s="3">
        <v>0</v>
      </c>
      <c r="F131" s="3"/>
    </row>
    <row r="132" spans="1:6" s="14" customFormat="1" ht="16.5">
      <c r="A132" s="340"/>
      <c r="B132" s="362"/>
      <c r="C132" s="15" t="s">
        <v>1121</v>
      </c>
      <c r="D132" s="3">
        <v>0</v>
      </c>
      <c r="E132" s="3">
        <v>0</v>
      </c>
      <c r="F132" s="3"/>
    </row>
    <row r="133" spans="1:6" s="14" customFormat="1" ht="16.5">
      <c r="A133" s="338"/>
      <c r="B133" s="341" t="s">
        <v>775</v>
      </c>
      <c r="C133" s="15" t="s">
        <v>1117</v>
      </c>
      <c r="D133" s="3">
        <v>526</v>
      </c>
      <c r="E133" s="3">
        <v>166.7</v>
      </c>
      <c r="F133" s="5">
        <f aca="true" t="shared" si="1" ref="F133:F149">(E133/D133*100)-100</f>
        <v>-68.30798479087453</v>
      </c>
    </row>
    <row r="134" spans="1:6" s="14" customFormat="1" ht="16.5">
      <c r="A134" s="339"/>
      <c r="B134" s="361"/>
      <c r="C134" s="15" t="s">
        <v>1118</v>
      </c>
      <c r="D134" s="3">
        <v>256</v>
      </c>
      <c r="E134" s="3">
        <v>81.8</v>
      </c>
      <c r="F134" s="5">
        <f t="shared" si="1"/>
        <v>-68.046875</v>
      </c>
    </row>
    <row r="135" spans="1:6" s="14" customFormat="1" ht="16.5">
      <c r="A135" s="339"/>
      <c r="B135" s="361"/>
      <c r="C135" s="15" t="s">
        <v>1119</v>
      </c>
      <c r="D135" s="3">
        <v>0</v>
      </c>
      <c r="E135" s="3">
        <v>0</v>
      </c>
      <c r="F135" s="6"/>
    </row>
    <row r="136" spans="1:6" s="14" customFormat="1" ht="16.5">
      <c r="A136" s="339"/>
      <c r="B136" s="361"/>
      <c r="C136" s="15" t="s">
        <v>1120</v>
      </c>
      <c r="D136" s="3">
        <v>270</v>
      </c>
      <c r="E136" s="3">
        <v>84.9</v>
      </c>
      <c r="F136" s="5">
        <f t="shared" si="1"/>
        <v>-68.55555555555556</v>
      </c>
    </row>
    <row r="137" spans="1:6" s="14" customFormat="1" ht="16.5">
      <c r="A137" s="340"/>
      <c r="B137" s="362"/>
      <c r="C137" s="15" t="s">
        <v>1121</v>
      </c>
      <c r="D137" s="3">
        <v>0</v>
      </c>
      <c r="E137" s="3">
        <v>0</v>
      </c>
      <c r="F137" s="6"/>
    </row>
    <row r="138" spans="1:6" s="14" customFormat="1" ht="16.5">
      <c r="A138" s="338"/>
      <c r="B138" s="356" t="s">
        <v>776</v>
      </c>
      <c r="C138" s="75" t="s">
        <v>1117</v>
      </c>
      <c r="D138" s="4">
        <v>755700</v>
      </c>
      <c r="E138" s="4">
        <v>506421.2</v>
      </c>
      <c r="F138" s="6">
        <f>(E138/D138*100)-100</f>
        <v>-32.986476114860395</v>
      </c>
    </row>
    <row r="139" spans="1:6" s="14" customFormat="1" ht="16.5">
      <c r="A139" s="339"/>
      <c r="B139" s="357"/>
      <c r="C139" s="75" t="s">
        <v>1118</v>
      </c>
      <c r="D139" s="4">
        <v>154823</v>
      </c>
      <c r="E139" s="4">
        <v>89767.6</v>
      </c>
      <c r="F139" s="6">
        <f>(E139/D139*100)-100</f>
        <v>-42.01920903224973</v>
      </c>
    </row>
    <row r="140" spans="1:6" s="14" customFormat="1" ht="16.5">
      <c r="A140" s="339"/>
      <c r="B140" s="357"/>
      <c r="C140" s="75" t="s">
        <v>1119</v>
      </c>
      <c r="D140" s="4">
        <v>0</v>
      </c>
      <c r="E140" s="4">
        <v>1949</v>
      </c>
      <c r="F140" s="6"/>
    </row>
    <row r="141" spans="1:6" s="14" customFormat="1" ht="16.5">
      <c r="A141" s="339"/>
      <c r="B141" s="357"/>
      <c r="C141" s="75" t="s">
        <v>1120</v>
      </c>
      <c r="D141" s="4">
        <v>574283</v>
      </c>
      <c r="E141" s="4">
        <v>399264.4</v>
      </c>
      <c r="F141" s="6">
        <f t="shared" si="1"/>
        <v>-30.476019662779493</v>
      </c>
    </row>
    <row r="142" spans="1:6" s="14" customFormat="1" ht="16.5">
      <c r="A142" s="340"/>
      <c r="B142" s="358"/>
      <c r="C142" s="75" t="s">
        <v>1121</v>
      </c>
      <c r="D142" s="4">
        <v>26594</v>
      </c>
      <c r="E142" s="4">
        <v>15440.2</v>
      </c>
      <c r="F142" s="6">
        <f t="shared" si="1"/>
        <v>-41.94103933218018</v>
      </c>
    </row>
    <row r="143" spans="1:6" s="14" customFormat="1" ht="16.5">
      <c r="A143" s="338"/>
      <c r="B143" s="341" t="s">
        <v>777</v>
      </c>
      <c r="C143" s="15" t="s">
        <v>1117</v>
      </c>
      <c r="D143" s="3">
        <v>567431</v>
      </c>
      <c r="E143" s="3">
        <v>393070.4</v>
      </c>
      <c r="F143" s="5">
        <f t="shared" si="1"/>
        <v>-30.728070902012746</v>
      </c>
    </row>
    <row r="144" spans="1:6" s="14" customFormat="1" ht="16.5">
      <c r="A144" s="339"/>
      <c r="B144" s="361"/>
      <c r="C144" s="15" t="s">
        <v>1118</v>
      </c>
      <c r="D144" s="3">
        <v>0</v>
      </c>
      <c r="E144" s="3">
        <v>0</v>
      </c>
      <c r="F144" s="6"/>
    </row>
    <row r="145" spans="1:6" s="14" customFormat="1" ht="16.5">
      <c r="A145" s="339"/>
      <c r="B145" s="361"/>
      <c r="C145" s="15" t="s">
        <v>1119</v>
      </c>
      <c r="D145" s="3">
        <v>0</v>
      </c>
      <c r="E145" s="3">
        <v>0</v>
      </c>
      <c r="F145" s="6"/>
    </row>
    <row r="146" spans="1:6" s="14" customFormat="1" ht="16.5">
      <c r="A146" s="339"/>
      <c r="B146" s="361"/>
      <c r="C146" s="15" t="s">
        <v>1120</v>
      </c>
      <c r="D146" s="3">
        <v>567431</v>
      </c>
      <c r="E146" s="3">
        <v>393070.4</v>
      </c>
      <c r="F146" s="5">
        <f t="shared" si="1"/>
        <v>-30.728070902012746</v>
      </c>
    </row>
    <row r="147" spans="1:6" s="14" customFormat="1" ht="16.5">
      <c r="A147" s="340"/>
      <c r="B147" s="362"/>
      <c r="C147" s="15" t="s">
        <v>1121</v>
      </c>
      <c r="D147" s="3">
        <v>0</v>
      </c>
      <c r="E147" s="3">
        <v>0</v>
      </c>
      <c r="F147" s="6"/>
    </row>
    <row r="148" spans="1:6" s="14" customFormat="1" ht="16.5">
      <c r="A148" s="338"/>
      <c r="B148" s="341" t="s">
        <v>597</v>
      </c>
      <c r="C148" s="15" t="s">
        <v>1117</v>
      </c>
      <c r="D148" s="3">
        <v>100236</v>
      </c>
      <c r="E148" s="3">
        <v>56980.7</v>
      </c>
      <c r="F148" s="5">
        <f t="shared" si="1"/>
        <v>-43.153457839498785</v>
      </c>
    </row>
    <row r="149" spans="1:6" s="14" customFormat="1" ht="16.5">
      <c r="A149" s="339"/>
      <c r="B149" s="361"/>
      <c r="C149" s="15" t="s">
        <v>1118</v>
      </c>
      <c r="D149" s="3">
        <v>91625</v>
      </c>
      <c r="E149" s="3">
        <v>51906.4</v>
      </c>
      <c r="F149" s="5">
        <f t="shared" si="1"/>
        <v>-43.34908594815825</v>
      </c>
    </row>
    <row r="150" spans="1:6" s="14" customFormat="1" ht="16.5">
      <c r="A150" s="339"/>
      <c r="B150" s="361"/>
      <c r="C150" s="15" t="s">
        <v>1119</v>
      </c>
      <c r="D150" s="3">
        <v>0</v>
      </c>
      <c r="E150" s="3">
        <v>0</v>
      </c>
      <c r="F150" s="3"/>
    </row>
    <row r="151" spans="1:6" s="14" customFormat="1" ht="16.5">
      <c r="A151" s="339"/>
      <c r="B151" s="361"/>
      <c r="C151" s="15" t="s">
        <v>1120</v>
      </c>
      <c r="D151" s="3">
        <v>0</v>
      </c>
      <c r="E151" s="3">
        <v>0</v>
      </c>
      <c r="F151" s="3"/>
    </row>
    <row r="152" spans="1:6" s="14" customFormat="1" ht="16.5">
      <c r="A152" s="340"/>
      <c r="B152" s="362"/>
      <c r="C152" s="15" t="s">
        <v>1121</v>
      </c>
      <c r="D152" s="3">
        <v>8611</v>
      </c>
      <c r="E152" s="3">
        <v>5074.3</v>
      </c>
      <c r="F152" s="5">
        <f>(E152/D152*100)-100</f>
        <v>-41.07188479851352</v>
      </c>
    </row>
    <row r="153" spans="1:6" s="14" customFormat="1" ht="16.5">
      <c r="A153" s="338"/>
      <c r="B153" s="341" t="s">
        <v>598</v>
      </c>
      <c r="C153" s="15" t="s">
        <v>1117</v>
      </c>
      <c r="D153" s="3">
        <v>2524</v>
      </c>
      <c r="E153" s="3">
        <v>942.7</v>
      </c>
      <c r="F153" s="5">
        <f>(E153/D153*100)-100</f>
        <v>-62.650554675118855</v>
      </c>
    </row>
    <row r="154" spans="1:6" s="14" customFormat="1" ht="16.5">
      <c r="A154" s="339"/>
      <c r="B154" s="361"/>
      <c r="C154" s="15" t="s">
        <v>1118</v>
      </c>
      <c r="D154" s="3">
        <v>2524</v>
      </c>
      <c r="E154" s="3">
        <v>942.7</v>
      </c>
      <c r="F154" s="5">
        <f>(E154/D154*100)-100</f>
        <v>-62.650554675118855</v>
      </c>
    </row>
    <row r="155" spans="1:6" s="14" customFormat="1" ht="16.5">
      <c r="A155" s="339"/>
      <c r="B155" s="361"/>
      <c r="C155" s="15" t="s">
        <v>1119</v>
      </c>
      <c r="D155" s="3">
        <v>0</v>
      </c>
      <c r="E155" s="3">
        <v>0</v>
      </c>
      <c r="F155" s="3"/>
    </row>
    <row r="156" spans="1:6" s="14" customFormat="1" ht="16.5">
      <c r="A156" s="339"/>
      <c r="B156" s="361"/>
      <c r="C156" s="15" t="s">
        <v>1120</v>
      </c>
      <c r="D156" s="3">
        <v>0</v>
      </c>
      <c r="E156" s="3">
        <v>0</v>
      </c>
      <c r="F156" s="3"/>
    </row>
    <row r="157" spans="1:6" s="14" customFormat="1" ht="16.5">
      <c r="A157" s="340"/>
      <c r="B157" s="362"/>
      <c r="C157" s="15" t="s">
        <v>1121</v>
      </c>
      <c r="D157" s="3">
        <v>0</v>
      </c>
      <c r="E157" s="3">
        <v>0</v>
      </c>
      <c r="F157" s="3"/>
    </row>
    <row r="158" spans="1:6" s="14" customFormat="1" ht="16.5">
      <c r="A158" s="338"/>
      <c r="B158" s="341" t="s">
        <v>789</v>
      </c>
      <c r="C158" s="15" t="s">
        <v>1117</v>
      </c>
      <c r="D158" s="3">
        <v>0</v>
      </c>
      <c r="E158" s="3">
        <v>1799.4</v>
      </c>
      <c r="F158" s="5"/>
    </row>
    <row r="159" spans="1:6" s="14" customFormat="1" ht="16.5">
      <c r="A159" s="339"/>
      <c r="B159" s="361"/>
      <c r="C159" s="15" t="s">
        <v>1118</v>
      </c>
      <c r="D159" s="3">
        <v>0</v>
      </c>
      <c r="E159" s="3">
        <v>1799.4</v>
      </c>
      <c r="F159" s="5"/>
    </row>
    <row r="160" spans="1:6" s="14" customFormat="1" ht="16.5">
      <c r="A160" s="339"/>
      <c r="B160" s="361"/>
      <c r="C160" s="15" t="s">
        <v>1119</v>
      </c>
      <c r="D160" s="3">
        <v>0</v>
      </c>
      <c r="E160" s="3">
        <v>0</v>
      </c>
      <c r="F160" s="5"/>
    </row>
    <row r="161" spans="1:6" s="14" customFormat="1" ht="16.5">
      <c r="A161" s="339"/>
      <c r="B161" s="361"/>
      <c r="C161" s="15" t="s">
        <v>1120</v>
      </c>
      <c r="D161" s="3">
        <v>0</v>
      </c>
      <c r="E161" s="3">
        <v>0</v>
      </c>
      <c r="F161" s="5"/>
    </row>
    <row r="162" spans="1:6" s="14" customFormat="1" ht="16.5">
      <c r="A162" s="340"/>
      <c r="B162" s="362"/>
      <c r="C162" s="15" t="s">
        <v>1121</v>
      </c>
      <c r="D162" s="3">
        <v>0</v>
      </c>
      <c r="E162" s="3">
        <v>0</v>
      </c>
      <c r="F162" s="5"/>
    </row>
    <row r="163" spans="1:6" s="14" customFormat="1" ht="16.5">
      <c r="A163" s="338"/>
      <c r="B163" s="341" t="s">
        <v>396</v>
      </c>
      <c r="C163" s="15" t="s">
        <v>1117</v>
      </c>
      <c r="D163" s="3">
        <v>78557</v>
      </c>
      <c r="E163" s="3">
        <v>45400.5</v>
      </c>
      <c r="F163" s="5">
        <f>(E163/D163*100)-100</f>
        <v>-42.20693254579477</v>
      </c>
    </row>
    <row r="164" spans="1:6" s="14" customFormat="1" ht="16.5">
      <c r="A164" s="339"/>
      <c r="B164" s="361"/>
      <c r="C164" s="15" t="s">
        <v>1118</v>
      </c>
      <c r="D164" s="3">
        <v>60574</v>
      </c>
      <c r="E164" s="3">
        <v>35034.6</v>
      </c>
      <c r="F164" s="5">
        <f>(E164/D164*100)-100</f>
        <v>-42.162313864034076</v>
      </c>
    </row>
    <row r="165" spans="1:6" s="14" customFormat="1" ht="16.5">
      <c r="A165" s="339"/>
      <c r="B165" s="361"/>
      <c r="C165" s="15" t="s">
        <v>1119</v>
      </c>
      <c r="D165" s="3">
        <v>0</v>
      </c>
      <c r="E165" s="3">
        <v>0</v>
      </c>
      <c r="F165" s="5"/>
    </row>
    <row r="166" spans="1:6" s="14" customFormat="1" ht="16.5">
      <c r="A166" s="339"/>
      <c r="B166" s="361"/>
      <c r="C166" s="15" t="s">
        <v>1120</v>
      </c>
      <c r="D166" s="3">
        <v>0</v>
      </c>
      <c r="E166" s="3">
        <v>0</v>
      </c>
      <c r="F166" s="5"/>
    </row>
    <row r="167" spans="1:6" s="14" customFormat="1" ht="16.5">
      <c r="A167" s="340"/>
      <c r="B167" s="362"/>
      <c r="C167" s="15" t="s">
        <v>1121</v>
      </c>
      <c r="D167" s="3">
        <v>17983</v>
      </c>
      <c r="E167" s="3">
        <v>10365.9</v>
      </c>
      <c r="F167" s="5">
        <f>(E167/D167*100)-100</f>
        <v>-42.3572262692543</v>
      </c>
    </row>
    <row r="168" spans="1:6" s="14" customFormat="1" ht="16.5">
      <c r="A168" s="338"/>
      <c r="B168" s="341" t="s">
        <v>397</v>
      </c>
      <c r="C168" s="15" t="s">
        <v>1117</v>
      </c>
      <c r="D168" s="3">
        <v>100</v>
      </c>
      <c r="E168" s="3">
        <v>84.5</v>
      </c>
      <c r="F168" s="5">
        <f>(E168/D168*100)-100</f>
        <v>-15.5</v>
      </c>
    </row>
    <row r="169" spans="1:6" s="14" customFormat="1" ht="16.5">
      <c r="A169" s="339"/>
      <c r="B169" s="361"/>
      <c r="C169" s="15" t="s">
        <v>1118</v>
      </c>
      <c r="D169" s="3">
        <v>100</v>
      </c>
      <c r="E169" s="3">
        <v>84.5</v>
      </c>
      <c r="F169" s="5">
        <f>(E169/D169*100)-100</f>
        <v>-15.5</v>
      </c>
    </row>
    <row r="170" spans="1:6" s="14" customFormat="1" ht="16.5">
      <c r="A170" s="339"/>
      <c r="B170" s="361"/>
      <c r="C170" s="15" t="s">
        <v>1119</v>
      </c>
      <c r="D170" s="3">
        <v>0</v>
      </c>
      <c r="E170" s="3">
        <v>0</v>
      </c>
      <c r="F170" s="3"/>
    </row>
    <row r="171" spans="1:6" s="14" customFormat="1" ht="16.5">
      <c r="A171" s="339"/>
      <c r="B171" s="361"/>
      <c r="C171" s="15" t="s">
        <v>1120</v>
      </c>
      <c r="D171" s="3">
        <v>0</v>
      </c>
      <c r="E171" s="3">
        <v>0</v>
      </c>
      <c r="F171" s="3"/>
    </row>
    <row r="172" spans="1:6" s="14" customFormat="1" ht="16.5">
      <c r="A172" s="340"/>
      <c r="B172" s="362"/>
      <c r="C172" s="15" t="s">
        <v>1121</v>
      </c>
      <c r="D172" s="3">
        <v>0</v>
      </c>
      <c r="E172" s="3">
        <v>0</v>
      </c>
      <c r="F172" s="3"/>
    </row>
    <row r="173" spans="1:6" s="14" customFormat="1" ht="16.5">
      <c r="A173" s="338"/>
      <c r="B173" s="341" t="s">
        <v>398</v>
      </c>
      <c r="C173" s="15" t="s">
        <v>1117</v>
      </c>
      <c r="D173" s="3">
        <v>6852</v>
      </c>
      <c r="E173" s="3">
        <v>4556</v>
      </c>
      <c r="F173" s="5">
        <f>(E173/D173*100)-100</f>
        <v>-33.508464681844714</v>
      </c>
    </row>
    <row r="174" spans="1:6" s="14" customFormat="1" ht="16.5">
      <c r="A174" s="339"/>
      <c r="B174" s="361"/>
      <c r="C174" s="15" t="s">
        <v>1118</v>
      </c>
      <c r="D174" s="3">
        <v>0</v>
      </c>
      <c r="E174" s="3">
        <v>0</v>
      </c>
      <c r="F174" s="3"/>
    </row>
    <row r="175" spans="1:6" s="14" customFormat="1" ht="16.5">
      <c r="A175" s="339"/>
      <c r="B175" s="361"/>
      <c r="C175" s="15" t="s">
        <v>1119</v>
      </c>
      <c r="D175" s="3">
        <v>0</v>
      </c>
      <c r="E175" s="3">
        <v>0</v>
      </c>
      <c r="F175" s="3"/>
    </row>
    <row r="176" spans="1:6" s="14" customFormat="1" ht="16.5">
      <c r="A176" s="339"/>
      <c r="B176" s="361"/>
      <c r="C176" s="15" t="s">
        <v>1120</v>
      </c>
      <c r="D176" s="3">
        <v>6852</v>
      </c>
      <c r="E176" s="3">
        <v>4556</v>
      </c>
      <c r="F176" s="5">
        <f>(E176/D176*100)-100</f>
        <v>-33.508464681844714</v>
      </c>
    </row>
    <row r="177" spans="1:6" s="14" customFormat="1" ht="16.5">
      <c r="A177" s="340"/>
      <c r="B177" s="362"/>
      <c r="C177" s="15" t="s">
        <v>1121</v>
      </c>
      <c r="D177" s="3">
        <v>0</v>
      </c>
      <c r="E177" s="3">
        <v>0</v>
      </c>
      <c r="F177" s="3"/>
    </row>
    <row r="178" spans="1:6" s="14" customFormat="1" ht="16.5">
      <c r="A178" s="338"/>
      <c r="B178" s="341" t="s">
        <v>61</v>
      </c>
      <c r="C178" s="15" t="s">
        <v>1117</v>
      </c>
      <c r="D178" s="3">
        <v>0</v>
      </c>
      <c r="E178" s="3">
        <v>1949</v>
      </c>
      <c r="F178" s="3"/>
    </row>
    <row r="179" spans="1:6" s="14" customFormat="1" ht="16.5">
      <c r="A179" s="339"/>
      <c r="B179" s="361"/>
      <c r="C179" s="15" t="s">
        <v>1118</v>
      </c>
      <c r="D179" s="3">
        <v>0</v>
      </c>
      <c r="E179" s="3">
        <v>0</v>
      </c>
      <c r="F179" s="3"/>
    </row>
    <row r="180" spans="1:6" s="14" customFormat="1" ht="16.5">
      <c r="A180" s="339"/>
      <c r="B180" s="361"/>
      <c r="C180" s="15" t="s">
        <v>1119</v>
      </c>
      <c r="D180" s="3">
        <v>0</v>
      </c>
      <c r="E180" s="3">
        <v>1949</v>
      </c>
      <c r="F180" s="3"/>
    </row>
    <row r="181" spans="1:6" s="14" customFormat="1" ht="16.5">
      <c r="A181" s="339"/>
      <c r="B181" s="361"/>
      <c r="C181" s="15" t="s">
        <v>1120</v>
      </c>
      <c r="D181" s="3">
        <v>0</v>
      </c>
      <c r="E181" s="3">
        <v>0</v>
      </c>
      <c r="F181" s="3"/>
    </row>
    <row r="182" spans="1:6" s="14" customFormat="1" ht="16.5">
      <c r="A182" s="340"/>
      <c r="B182" s="362"/>
      <c r="C182" s="15" t="s">
        <v>1121</v>
      </c>
      <c r="D182" s="3">
        <v>0</v>
      </c>
      <c r="E182" s="3">
        <v>0</v>
      </c>
      <c r="F182" s="3"/>
    </row>
    <row r="183" spans="1:6" s="14" customFormat="1" ht="16.5">
      <c r="A183" s="338"/>
      <c r="B183" s="341" t="s">
        <v>62</v>
      </c>
      <c r="C183" s="15" t="s">
        <v>1117</v>
      </c>
      <c r="D183" s="3">
        <v>0</v>
      </c>
      <c r="E183" s="3">
        <v>1638</v>
      </c>
      <c r="F183" s="3"/>
    </row>
    <row r="184" spans="1:6" s="14" customFormat="1" ht="16.5">
      <c r="A184" s="339"/>
      <c r="B184" s="361"/>
      <c r="C184" s="15" t="s">
        <v>1118</v>
      </c>
      <c r="D184" s="3">
        <v>0</v>
      </c>
      <c r="E184" s="3">
        <v>0</v>
      </c>
      <c r="F184" s="3"/>
    </row>
    <row r="185" spans="1:6" s="14" customFormat="1" ht="16.5">
      <c r="A185" s="339"/>
      <c r="B185" s="361"/>
      <c r="C185" s="15" t="s">
        <v>1119</v>
      </c>
      <c r="D185" s="3">
        <v>0</v>
      </c>
      <c r="E185" s="3">
        <v>0</v>
      </c>
      <c r="F185" s="3"/>
    </row>
    <row r="186" spans="1:6" s="14" customFormat="1" ht="16.5">
      <c r="A186" s="339"/>
      <c r="B186" s="361"/>
      <c r="C186" s="15" t="s">
        <v>1120</v>
      </c>
      <c r="D186" s="3">
        <v>0</v>
      </c>
      <c r="E186" s="3">
        <v>1638</v>
      </c>
      <c r="F186" s="3"/>
    </row>
    <row r="187" spans="1:6" s="14" customFormat="1" ht="16.5">
      <c r="A187" s="340"/>
      <c r="B187" s="362"/>
      <c r="C187" s="15" t="s">
        <v>1121</v>
      </c>
      <c r="D187" s="3">
        <v>0</v>
      </c>
      <c r="E187" s="3">
        <v>0</v>
      </c>
      <c r="F187" s="3"/>
    </row>
    <row r="188" spans="1:6" s="14" customFormat="1" ht="16.5">
      <c r="A188" s="338"/>
      <c r="B188" s="356" t="s">
        <v>399</v>
      </c>
      <c r="C188" s="75" t="s">
        <v>1117</v>
      </c>
      <c r="D188" s="4">
        <v>131304</v>
      </c>
      <c r="E188" s="4">
        <v>85616</v>
      </c>
      <c r="F188" s="6">
        <f>(E188/D188*100)-100</f>
        <v>-34.79558886248705</v>
      </c>
    </row>
    <row r="189" spans="1:6" s="14" customFormat="1" ht="16.5">
      <c r="A189" s="339"/>
      <c r="B189" s="357"/>
      <c r="C189" s="75" t="s">
        <v>1118</v>
      </c>
      <c r="D189" s="4">
        <v>128974</v>
      </c>
      <c r="E189" s="4">
        <v>84359.5</v>
      </c>
      <c r="F189" s="6">
        <f>(E189/D189*100)-100</f>
        <v>-34.59185572285887</v>
      </c>
    </row>
    <row r="190" spans="1:6" s="14" customFormat="1" ht="16.5">
      <c r="A190" s="339"/>
      <c r="B190" s="357"/>
      <c r="C190" s="75" t="s">
        <v>1119</v>
      </c>
      <c r="D190" s="4">
        <v>0</v>
      </c>
      <c r="E190" s="4">
        <v>0</v>
      </c>
      <c r="F190" s="4"/>
    </row>
    <row r="191" spans="1:6" s="14" customFormat="1" ht="16.5">
      <c r="A191" s="339"/>
      <c r="B191" s="357"/>
      <c r="C191" s="75" t="s">
        <v>1120</v>
      </c>
      <c r="D191" s="4">
        <v>0</v>
      </c>
      <c r="E191" s="4">
        <v>0</v>
      </c>
      <c r="F191" s="4"/>
    </row>
    <row r="192" spans="1:6" s="14" customFormat="1" ht="16.5">
      <c r="A192" s="340"/>
      <c r="B192" s="358"/>
      <c r="C192" s="75" t="s">
        <v>1121</v>
      </c>
      <c r="D192" s="4">
        <v>2330</v>
      </c>
      <c r="E192" s="4">
        <v>1256.5</v>
      </c>
      <c r="F192" s="6">
        <f>(E192/D192*100)-100</f>
        <v>-46.072961373390555</v>
      </c>
    </row>
    <row r="193" spans="1:6" s="14" customFormat="1" ht="16.5">
      <c r="A193" s="338"/>
      <c r="B193" s="341" t="s">
        <v>0</v>
      </c>
      <c r="C193" s="15" t="s">
        <v>1117</v>
      </c>
      <c r="D193" s="3">
        <v>128967</v>
      </c>
      <c r="E193" s="3">
        <v>83777.8</v>
      </c>
      <c r="F193" s="5">
        <f>(E193/D193*100)-100</f>
        <v>-35.03935115184504</v>
      </c>
    </row>
    <row r="194" spans="1:6" s="14" customFormat="1" ht="16.5">
      <c r="A194" s="339"/>
      <c r="B194" s="361"/>
      <c r="C194" s="15" t="s">
        <v>1118</v>
      </c>
      <c r="D194" s="3">
        <v>126637</v>
      </c>
      <c r="E194" s="3">
        <v>82521.3</v>
      </c>
      <c r="F194" s="5">
        <f>(E194/D194*100)-100</f>
        <v>-34.836343248813535</v>
      </c>
    </row>
    <row r="195" spans="1:6" s="14" customFormat="1" ht="16.5">
      <c r="A195" s="339"/>
      <c r="B195" s="361"/>
      <c r="C195" s="15" t="s">
        <v>1119</v>
      </c>
      <c r="D195" s="3">
        <v>0</v>
      </c>
      <c r="E195" s="3">
        <v>0</v>
      </c>
      <c r="F195" s="3"/>
    </row>
    <row r="196" spans="1:6" s="14" customFormat="1" ht="16.5">
      <c r="A196" s="339"/>
      <c r="B196" s="361"/>
      <c r="C196" s="15" t="s">
        <v>1120</v>
      </c>
      <c r="D196" s="3">
        <v>0</v>
      </c>
      <c r="E196" s="3">
        <v>0</v>
      </c>
      <c r="F196" s="3"/>
    </row>
    <row r="197" spans="1:6" s="14" customFormat="1" ht="16.5">
      <c r="A197" s="340"/>
      <c r="B197" s="362"/>
      <c r="C197" s="15" t="s">
        <v>1121</v>
      </c>
      <c r="D197" s="3">
        <v>2330</v>
      </c>
      <c r="E197" s="3">
        <v>1256.5</v>
      </c>
      <c r="F197" s="5">
        <f>(E197/D197*100)-100</f>
        <v>-46.072961373390555</v>
      </c>
    </row>
    <row r="198" spans="1:6" s="14" customFormat="1" ht="19.5" customHeight="1">
      <c r="A198" s="338"/>
      <c r="B198" s="341" t="s">
        <v>1</v>
      </c>
      <c r="C198" s="15" t="s">
        <v>1117</v>
      </c>
      <c r="D198" s="3">
        <v>1677</v>
      </c>
      <c r="E198" s="3">
        <v>1315.7</v>
      </c>
      <c r="F198" s="5">
        <f>(E198/D198*100)-100</f>
        <v>-21.54442456768038</v>
      </c>
    </row>
    <row r="199" spans="1:6" s="14" customFormat="1" ht="16.5">
      <c r="A199" s="339"/>
      <c r="B199" s="361"/>
      <c r="C199" s="15" t="s">
        <v>1118</v>
      </c>
      <c r="D199" s="3">
        <v>1677</v>
      </c>
      <c r="E199" s="3">
        <v>1315.7</v>
      </c>
      <c r="F199" s="5">
        <f>(E199/D199*100)-100</f>
        <v>-21.54442456768038</v>
      </c>
    </row>
    <row r="200" spans="1:6" s="14" customFormat="1" ht="16.5">
      <c r="A200" s="339"/>
      <c r="B200" s="361"/>
      <c r="C200" s="15" t="s">
        <v>1119</v>
      </c>
      <c r="D200" s="3">
        <v>0</v>
      </c>
      <c r="E200" s="3">
        <v>0</v>
      </c>
      <c r="F200" s="3"/>
    </row>
    <row r="201" spans="1:6" s="14" customFormat="1" ht="16.5">
      <c r="A201" s="339"/>
      <c r="B201" s="361"/>
      <c r="C201" s="15" t="s">
        <v>1120</v>
      </c>
      <c r="D201" s="3">
        <v>0</v>
      </c>
      <c r="E201" s="3">
        <v>0</v>
      </c>
      <c r="F201" s="3"/>
    </row>
    <row r="202" spans="1:6" s="14" customFormat="1" ht="16.5">
      <c r="A202" s="340"/>
      <c r="B202" s="362"/>
      <c r="C202" s="15" t="s">
        <v>1121</v>
      </c>
      <c r="D202" s="3">
        <v>0</v>
      </c>
      <c r="E202" s="3">
        <v>0</v>
      </c>
      <c r="F202" s="3"/>
    </row>
    <row r="203" spans="1:6" s="14" customFormat="1" ht="16.5">
      <c r="A203" s="338"/>
      <c r="B203" s="341" t="s">
        <v>667</v>
      </c>
      <c r="C203" s="15" t="s">
        <v>1117</v>
      </c>
      <c r="D203" s="3">
        <v>160</v>
      </c>
      <c r="E203" s="3">
        <v>83</v>
      </c>
      <c r="F203" s="5">
        <f>(E203/D203*100)-100</f>
        <v>-48.12499999999999</v>
      </c>
    </row>
    <row r="204" spans="1:6" s="14" customFormat="1" ht="16.5">
      <c r="A204" s="339"/>
      <c r="B204" s="361"/>
      <c r="C204" s="15" t="s">
        <v>1118</v>
      </c>
      <c r="D204" s="3">
        <v>160</v>
      </c>
      <c r="E204" s="3">
        <v>83</v>
      </c>
      <c r="F204" s="5">
        <f>(E204/D204*100)-100</f>
        <v>-48.12499999999999</v>
      </c>
    </row>
    <row r="205" spans="1:6" s="14" customFormat="1" ht="16.5">
      <c r="A205" s="339"/>
      <c r="B205" s="361"/>
      <c r="C205" s="15" t="s">
        <v>1119</v>
      </c>
      <c r="D205" s="3">
        <v>0</v>
      </c>
      <c r="E205" s="3">
        <v>0</v>
      </c>
      <c r="F205" s="3"/>
    </row>
    <row r="206" spans="1:6" s="14" customFormat="1" ht="16.5">
      <c r="A206" s="339"/>
      <c r="B206" s="361"/>
      <c r="C206" s="15" t="s">
        <v>1120</v>
      </c>
      <c r="D206" s="3">
        <v>0</v>
      </c>
      <c r="E206" s="3">
        <v>0</v>
      </c>
      <c r="F206" s="3"/>
    </row>
    <row r="207" spans="1:6" s="14" customFormat="1" ht="16.5">
      <c r="A207" s="340"/>
      <c r="B207" s="362"/>
      <c r="C207" s="15" t="s">
        <v>1121</v>
      </c>
      <c r="D207" s="3">
        <v>0</v>
      </c>
      <c r="E207" s="3">
        <v>0</v>
      </c>
      <c r="F207" s="3"/>
    </row>
    <row r="208" spans="1:6" s="14" customFormat="1" ht="16.5">
      <c r="A208" s="338"/>
      <c r="B208" s="341" t="s">
        <v>126</v>
      </c>
      <c r="C208" s="15" t="s">
        <v>1117</v>
      </c>
      <c r="D208" s="3">
        <v>500</v>
      </c>
      <c r="E208" s="3">
        <v>439.5</v>
      </c>
      <c r="F208" s="5">
        <f>(E208/D208*100)-100</f>
        <v>-12.099999999999994</v>
      </c>
    </row>
    <row r="209" spans="1:6" s="14" customFormat="1" ht="16.5">
      <c r="A209" s="339"/>
      <c r="B209" s="361"/>
      <c r="C209" s="15" t="s">
        <v>1118</v>
      </c>
      <c r="D209" s="3">
        <v>500</v>
      </c>
      <c r="E209" s="3">
        <v>439.5</v>
      </c>
      <c r="F209" s="5">
        <f>(E209/D209*100)-100</f>
        <v>-12.099999999999994</v>
      </c>
    </row>
    <row r="210" spans="1:6" s="14" customFormat="1" ht="16.5">
      <c r="A210" s="339"/>
      <c r="B210" s="361"/>
      <c r="C210" s="15" t="s">
        <v>1119</v>
      </c>
      <c r="D210" s="3">
        <v>0</v>
      </c>
      <c r="E210" s="3">
        <v>0</v>
      </c>
      <c r="F210" s="3"/>
    </row>
    <row r="211" spans="1:6" s="14" customFormat="1" ht="16.5">
      <c r="A211" s="339"/>
      <c r="B211" s="361"/>
      <c r="C211" s="15" t="s">
        <v>1120</v>
      </c>
      <c r="D211" s="3">
        <v>0</v>
      </c>
      <c r="E211" s="3">
        <v>0</v>
      </c>
      <c r="F211" s="3"/>
    </row>
    <row r="212" spans="1:6" s="14" customFormat="1" ht="16.5">
      <c r="A212" s="340"/>
      <c r="B212" s="362"/>
      <c r="C212" s="15" t="s">
        <v>1121</v>
      </c>
      <c r="D212" s="3">
        <v>0</v>
      </c>
      <c r="E212" s="3">
        <v>0</v>
      </c>
      <c r="F212" s="3"/>
    </row>
    <row r="213" spans="1:6" s="14" customFormat="1" ht="16.5">
      <c r="A213" s="338"/>
      <c r="B213" s="356" t="s">
        <v>127</v>
      </c>
      <c r="C213" s="75" t="s">
        <v>1117</v>
      </c>
      <c r="D213" s="4">
        <v>4369</v>
      </c>
      <c r="E213" s="4">
        <v>2663.3</v>
      </c>
      <c r="F213" s="6">
        <f>(E213/D213*100)-100</f>
        <v>-39.040970473792626</v>
      </c>
    </row>
    <row r="214" spans="1:6" s="14" customFormat="1" ht="16.5">
      <c r="A214" s="339"/>
      <c r="B214" s="357"/>
      <c r="C214" s="75" t="s">
        <v>1118</v>
      </c>
      <c r="D214" s="4">
        <v>4354</v>
      </c>
      <c r="E214" s="4">
        <v>2656.9</v>
      </c>
      <c r="F214" s="6">
        <f>(E214/D214*100)-100</f>
        <v>-38.97795130914101</v>
      </c>
    </row>
    <row r="215" spans="1:6" s="14" customFormat="1" ht="16.5">
      <c r="A215" s="339"/>
      <c r="B215" s="357"/>
      <c r="C215" s="75" t="s">
        <v>1119</v>
      </c>
      <c r="D215" s="4">
        <v>0</v>
      </c>
      <c r="E215" s="4">
        <v>0</v>
      </c>
      <c r="F215" s="4"/>
    </row>
    <row r="216" spans="1:6" s="14" customFormat="1" ht="16.5">
      <c r="A216" s="339"/>
      <c r="B216" s="357"/>
      <c r="C216" s="75" t="s">
        <v>1120</v>
      </c>
      <c r="D216" s="4">
        <v>0</v>
      </c>
      <c r="E216" s="4">
        <v>0</v>
      </c>
      <c r="F216" s="4"/>
    </row>
    <row r="217" spans="1:6" s="14" customFormat="1" ht="16.5">
      <c r="A217" s="340"/>
      <c r="B217" s="358"/>
      <c r="C217" s="75" t="s">
        <v>1121</v>
      </c>
      <c r="D217" s="4">
        <v>15</v>
      </c>
      <c r="E217" s="4">
        <v>6.4</v>
      </c>
      <c r="F217" s="6">
        <f>(E217/D217*100)-100</f>
        <v>-57.33333333333333</v>
      </c>
    </row>
    <row r="218" spans="1:6" s="14" customFormat="1" ht="16.5">
      <c r="A218" s="338"/>
      <c r="B218" s="341" t="s">
        <v>128</v>
      </c>
      <c r="C218" s="15" t="s">
        <v>1117</v>
      </c>
      <c r="D218" s="3">
        <v>4284</v>
      </c>
      <c r="E218" s="3">
        <v>2586.6</v>
      </c>
      <c r="F218" s="5">
        <f>(E218/D218*100)-100</f>
        <v>-39.6218487394958</v>
      </c>
    </row>
    <row r="219" spans="1:6" s="14" customFormat="1" ht="16.5">
      <c r="A219" s="339"/>
      <c r="B219" s="361"/>
      <c r="C219" s="15" t="s">
        <v>1118</v>
      </c>
      <c r="D219" s="3">
        <v>4269</v>
      </c>
      <c r="E219" s="3">
        <v>2580.2</v>
      </c>
      <c r="F219" s="5">
        <f>(E219/D219*100)-100</f>
        <v>-39.55961583509019</v>
      </c>
    </row>
    <row r="220" spans="1:6" s="14" customFormat="1" ht="16.5">
      <c r="A220" s="339"/>
      <c r="B220" s="361"/>
      <c r="C220" s="15" t="s">
        <v>1119</v>
      </c>
      <c r="D220" s="3">
        <v>0</v>
      </c>
      <c r="E220" s="3">
        <v>0</v>
      </c>
      <c r="F220" s="3"/>
    </row>
    <row r="221" spans="1:6" s="14" customFormat="1" ht="16.5">
      <c r="A221" s="339"/>
      <c r="B221" s="361"/>
      <c r="C221" s="15" t="s">
        <v>1120</v>
      </c>
      <c r="D221" s="3">
        <v>0</v>
      </c>
      <c r="E221" s="3">
        <v>0</v>
      </c>
      <c r="F221" s="3"/>
    </row>
    <row r="222" spans="1:6" s="14" customFormat="1" ht="16.5">
      <c r="A222" s="340"/>
      <c r="B222" s="362"/>
      <c r="C222" s="15" t="s">
        <v>1121</v>
      </c>
      <c r="D222" s="3">
        <v>15</v>
      </c>
      <c r="E222" s="3">
        <v>6.4</v>
      </c>
      <c r="F222" s="5">
        <f>(E222/D222*100)-100</f>
        <v>-57.33333333333333</v>
      </c>
    </row>
    <row r="223" spans="1:6" s="14" customFormat="1" ht="16.5">
      <c r="A223" s="338"/>
      <c r="B223" s="341" t="s">
        <v>129</v>
      </c>
      <c r="C223" s="15" t="s">
        <v>1117</v>
      </c>
      <c r="D223" s="3">
        <v>85</v>
      </c>
      <c r="E223" s="3">
        <v>76.7</v>
      </c>
      <c r="F223" s="5">
        <f>(E223/D223*100)-100</f>
        <v>-9.764705882352942</v>
      </c>
    </row>
    <row r="224" spans="1:6" s="14" customFormat="1" ht="16.5">
      <c r="A224" s="339"/>
      <c r="B224" s="361"/>
      <c r="C224" s="15" t="s">
        <v>1118</v>
      </c>
      <c r="D224" s="3">
        <v>85</v>
      </c>
      <c r="E224" s="3">
        <v>76.7</v>
      </c>
      <c r="F224" s="5">
        <f>(E224/D224*100)-100</f>
        <v>-9.764705882352942</v>
      </c>
    </row>
    <row r="225" spans="1:6" s="14" customFormat="1" ht="16.5">
      <c r="A225" s="339"/>
      <c r="B225" s="361"/>
      <c r="C225" s="15" t="s">
        <v>1119</v>
      </c>
      <c r="D225" s="3">
        <v>0</v>
      </c>
      <c r="E225" s="3">
        <v>0</v>
      </c>
      <c r="F225" s="3"/>
    </row>
    <row r="226" spans="1:6" s="14" customFormat="1" ht="16.5">
      <c r="A226" s="339"/>
      <c r="B226" s="361"/>
      <c r="C226" s="15" t="s">
        <v>1120</v>
      </c>
      <c r="D226" s="3">
        <v>0</v>
      </c>
      <c r="E226" s="3">
        <v>0</v>
      </c>
      <c r="F226" s="3"/>
    </row>
    <row r="227" spans="1:6" s="14" customFormat="1" ht="16.5">
      <c r="A227" s="340"/>
      <c r="B227" s="362"/>
      <c r="C227" s="15" t="s">
        <v>1121</v>
      </c>
      <c r="D227" s="3">
        <v>0</v>
      </c>
      <c r="E227" s="3">
        <v>0</v>
      </c>
      <c r="F227" s="3"/>
    </row>
    <row r="228" spans="1:6" s="14" customFormat="1" ht="16.5">
      <c r="A228" s="338"/>
      <c r="B228" s="356" t="s">
        <v>130</v>
      </c>
      <c r="C228" s="75" t="s">
        <v>1117</v>
      </c>
      <c r="D228" s="4">
        <v>12169</v>
      </c>
      <c r="E228" s="4">
        <v>8502.2</v>
      </c>
      <c r="F228" s="6">
        <f>(E228/D228*100)-100</f>
        <v>-30.132303393869663</v>
      </c>
    </row>
    <row r="229" spans="1:6" s="14" customFormat="1" ht="16.5">
      <c r="A229" s="339"/>
      <c r="B229" s="357"/>
      <c r="C229" s="75" t="s">
        <v>1118</v>
      </c>
      <c r="D229" s="4">
        <v>12169</v>
      </c>
      <c r="E229" s="4">
        <v>8502.2</v>
      </c>
      <c r="F229" s="6">
        <f>(E229/D229*100)-100</f>
        <v>-30.132303393869663</v>
      </c>
    </row>
    <row r="230" spans="1:6" s="14" customFormat="1" ht="16.5">
      <c r="A230" s="339"/>
      <c r="B230" s="357"/>
      <c r="C230" s="75" t="s">
        <v>1119</v>
      </c>
      <c r="D230" s="4">
        <v>0</v>
      </c>
      <c r="E230" s="4">
        <v>0</v>
      </c>
      <c r="F230" s="4"/>
    </row>
    <row r="231" spans="1:6" s="14" customFormat="1" ht="16.5">
      <c r="A231" s="339"/>
      <c r="B231" s="357"/>
      <c r="C231" s="75" t="s">
        <v>1120</v>
      </c>
      <c r="D231" s="4">
        <v>0</v>
      </c>
      <c r="E231" s="4">
        <v>0</v>
      </c>
      <c r="F231" s="4"/>
    </row>
    <row r="232" spans="1:6" s="14" customFormat="1" ht="16.5">
      <c r="A232" s="340"/>
      <c r="B232" s="358"/>
      <c r="C232" s="75" t="s">
        <v>1121</v>
      </c>
      <c r="D232" s="4">
        <v>0</v>
      </c>
      <c r="E232" s="4">
        <v>0</v>
      </c>
      <c r="F232" s="4"/>
    </row>
    <row r="233" spans="1:6" s="14" customFormat="1" ht="16.5">
      <c r="A233" s="338"/>
      <c r="B233" s="341" t="s">
        <v>573</v>
      </c>
      <c r="C233" s="15" t="s">
        <v>1117</v>
      </c>
      <c r="D233" s="3">
        <v>10226</v>
      </c>
      <c r="E233" s="3">
        <v>6805</v>
      </c>
      <c r="F233" s="5">
        <f>(E233/D233*100)-100</f>
        <v>-33.453940934871895</v>
      </c>
    </row>
    <row r="234" spans="1:6" s="14" customFormat="1" ht="16.5">
      <c r="A234" s="339"/>
      <c r="B234" s="361"/>
      <c r="C234" s="15" t="s">
        <v>1118</v>
      </c>
      <c r="D234" s="3">
        <v>10226</v>
      </c>
      <c r="E234" s="3">
        <v>6805</v>
      </c>
      <c r="F234" s="5">
        <f>(E234/D234*100)-100</f>
        <v>-33.453940934871895</v>
      </c>
    </row>
    <row r="235" spans="1:6" s="14" customFormat="1" ht="16.5">
      <c r="A235" s="339"/>
      <c r="B235" s="361"/>
      <c r="C235" s="15" t="s">
        <v>1119</v>
      </c>
      <c r="D235" s="3">
        <v>0</v>
      </c>
      <c r="E235" s="3">
        <v>0</v>
      </c>
      <c r="F235" s="3"/>
    </row>
    <row r="236" spans="1:6" s="14" customFormat="1" ht="16.5">
      <c r="A236" s="339"/>
      <c r="B236" s="361"/>
      <c r="C236" s="15" t="s">
        <v>1120</v>
      </c>
      <c r="D236" s="3">
        <v>0</v>
      </c>
      <c r="E236" s="3">
        <v>0</v>
      </c>
      <c r="F236" s="3"/>
    </row>
    <row r="237" spans="1:6" s="14" customFormat="1" ht="16.5">
      <c r="A237" s="340"/>
      <c r="B237" s="362"/>
      <c r="C237" s="15" t="s">
        <v>1121</v>
      </c>
      <c r="D237" s="3">
        <v>0</v>
      </c>
      <c r="E237" s="3">
        <v>0</v>
      </c>
      <c r="F237" s="3"/>
    </row>
    <row r="238" spans="1:6" s="14" customFormat="1" ht="16.5">
      <c r="A238" s="338"/>
      <c r="B238" s="341" t="s">
        <v>574</v>
      </c>
      <c r="C238" s="15" t="s">
        <v>1117</v>
      </c>
      <c r="D238" s="3">
        <v>1565</v>
      </c>
      <c r="E238" s="3">
        <v>1438.8</v>
      </c>
      <c r="F238" s="5">
        <f>(E238/D238*100)-100</f>
        <v>-8.063897763578282</v>
      </c>
    </row>
    <row r="239" spans="1:6" s="14" customFormat="1" ht="16.5">
      <c r="A239" s="339"/>
      <c r="B239" s="361"/>
      <c r="C239" s="15" t="s">
        <v>1118</v>
      </c>
      <c r="D239" s="3">
        <v>1565</v>
      </c>
      <c r="E239" s="3">
        <v>1438.8</v>
      </c>
      <c r="F239" s="5">
        <f>(E239/D239*100)-100</f>
        <v>-8.063897763578282</v>
      </c>
    </row>
    <row r="240" spans="1:6" s="14" customFormat="1" ht="16.5">
      <c r="A240" s="339"/>
      <c r="B240" s="361"/>
      <c r="C240" s="15" t="s">
        <v>1119</v>
      </c>
      <c r="D240" s="3">
        <v>0</v>
      </c>
      <c r="E240" s="3">
        <v>0</v>
      </c>
      <c r="F240" s="3"/>
    </row>
    <row r="241" spans="1:6" s="14" customFormat="1" ht="16.5">
      <c r="A241" s="339"/>
      <c r="B241" s="361"/>
      <c r="C241" s="15" t="s">
        <v>1120</v>
      </c>
      <c r="D241" s="3">
        <v>0</v>
      </c>
      <c r="E241" s="3">
        <v>0</v>
      </c>
      <c r="F241" s="3"/>
    </row>
    <row r="242" spans="1:6" s="14" customFormat="1" ht="16.5">
      <c r="A242" s="340"/>
      <c r="B242" s="362"/>
      <c r="C242" s="15" t="s">
        <v>1121</v>
      </c>
      <c r="D242" s="3">
        <v>0</v>
      </c>
      <c r="E242" s="3">
        <v>0</v>
      </c>
      <c r="F242" s="3"/>
    </row>
    <row r="243" spans="1:6" s="14" customFormat="1" ht="16.5">
      <c r="A243" s="338"/>
      <c r="B243" s="341" t="s">
        <v>575</v>
      </c>
      <c r="C243" s="15" t="s">
        <v>1117</v>
      </c>
      <c r="D243" s="3">
        <v>378</v>
      </c>
      <c r="E243" s="3">
        <v>258.4</v>
      </c>
      <c r="F243" s="5">
        <f>(E243/D243*100)-100</f>
        <v>-31.640211640211646</v>
      </c>
    </row>
    <row r="244" spans="1:6" s="14" customFormat="1" ht="16.5">
      <c r="A244" s="339"/>
      <c r="B244" s="361"/>
      <c r="C244" s="15" t="s">
        <v>1118</v>
      </c>
      <c r="D244" s="3">
        <v>378</v>
      </c>
      <c r="E244" s="3">
        <v>258.4</v>
      </c>
      <c r="F244" s="5">
        <f>(E244/D244*100)-100</f>
        <v>-31.640211640211646</v>
      </c>
    </row>
    <row r="245" spans="1:6" s="14" customFormat="1" ht="16.5">
      <c r="A245" s="339"/>
      <c r="B245" s="361"/>
      <c r="C245" s="15" t="s">
        <v>1119</v>
      </c>
      <c r="D245" s="3">
        <v>0</v>
      </c>
      <c r="E245" s="3">
        <v>0</v>
      </c>
      <c r="F245" s="3"/>
    </row>
    <row r="246" spans="1:6" s="14" customFormat="1" ht="16.5">
      <c r="A246" s="339"/>
      <c r="B246" s="361"/>
      <c r="C246" s="15" t="s">
        <v>1120</v>
      </c>
      <c r="D246" s="3">
        <v>0</v>
      </c>
      <c r="E246" s="3">
        <v>0</v>
      </c>
      <c r="F246" s="3"/>
    </row>
    <row r="247" spans="1:6" s="14" customFormat="1" ht="16.5">
      <c r="A247" s="340"/>
      <c r="B247" s="362"/>
      <c r="C247" s="15" t="s">
        <v>1121</v>
      </c>
      <c r="D247" s="3">
        <v>0</v>
      </c>
      <c r="E247" s="3">
        <v>0</v>
      </c>
      <c r="F247" s="3"/>
    </row>
    <row r="248" spans="1:6" s="14" customFormat="1" ht="16.5">
      <c r="A248" s="338"/>
      <c r="B248" s="356" t="s">
        <v>576</v>
      </c>
      <c r="C248" s="75" t="s">
        <v>1117</v>
      </c>
      <c r="D248" s="4">
        <v>38277</v>
      </c>
      <c r="E248" s="4">
        <v>27616.1</v>
      </c>
      <c r="F248" s="78">
        <f>(E248/D248*100)-100</f>
        <v>-27.851973770149172</v>
      </c>
    </row>
    <row r="249" spans="1:6" s="14" customFormat="1" ht="16.5">
      <c r="A249" s="339"/>
      <c r="B249" s="357"/>
      <c r="C249" s="75" t="s">
        <v>1118</v>
      </c>
      <c r="D249" s="4">
        <v>25220</v>
      </c>
      <c r="E249" s="4">
        <v>16706.8</v>
      </c>
      <c r="F249" s="6">
        <f>(E249/D249*100)-100</f>
        <v>-33.75574940523394</v>
      </c>
    </row>
    <row r="250" spans="1:6" s="14" customFormat="1" ht="16.5">
      <c r="A250" s="339"/>
      <c r="B250" s="357"/>
      <c r="C250" s="75" t="s">
        <v>1119</v>
      </c>
      <c r="D250" s="4">
        <v>0</v>
      </c>
      <c r="E250" s="4">
        <v>0</v>
      </c>
      <c r="F250" s="4"/>
    </row>
    <row r="251" spans="1:6" s="14" customFormat="1" ht="16.5">
      <c r="A251" s="339"/>
      <c r="B251" s="357"/>
      <c r="C251" s="75" t="s">
        <v>1120</v>
      </c>
      <c r="D251" s="4">
        <v>1533</v>
      </c>
      <c r="E251" s="4">
        <v>1533</v>
      </c>
      <c r="F251" s="6">
        <f>(E251/D251*100)-100</f>
        <v>0</v>
      </c>
    </row>
    <row r="252" spans="1:6" s="14" customFormat="1" ht="16.5">
      <c r="A252" s="340"/>
      <c r="B252" s="358"/>
      <c r="C252" s="75" t="s">
        <v>1121</v>
      </c>
      <c r="D252" s="4">
        <v>11524</v>
      </c>
      <c r="E252" s="4">
        <v>9376.3</v>
      </c>
      <c r="F252" s="6">
        <f>(E252/D252*100)-100</f>
        <v>-18.63675807011454</v>
      </c>
    </row>
    <row r="253" spans="1:6" s="14" customFormat="1" ht="16.5">
      <c r="A253" s="338"/>
      <c r="B253" s="341" t="s">
        <v>577</v>
      </c>
      <c r="C253" s="15" t="s">
        <v>1117</v>
      </c>
      <c r="D253" s="3">
        <v>1533</v>
      </c>
      <c r="E253" s="3">
        <v>1533</v>
      </c>
      <c r="F253" s="5">
        <f>(E253/D253*100)-100</f>
        <v>0</v>
      </c>
    </row>
    <row r="254" spans="1:6" s="14" customFormat="1" ht="16.5">
      <c r="A254" s="339"/>
      <c r="B254" s="361"/>
      <c r="C254" s="15" t="s">
        <v>1118</v>
      </c>
      <c r="D254" s="3">
        <v>0</v>
      </c>
      <c r="E254" s="3">
        <v>0</v>
      </c>
      <c r="F254" s="3"/>
    </row>
    <row r="255" spans="1:6" s="14" customFormat="1" ht="16.5">
      <c r="A255" s="339"/>
      <c r="B255" s="361"/>
      <c r="C255" s="15" t="s">
        <v>1119</v>
      </c>
      <c r="D255" s="3">
        <v>0</v>
      </c>
      <c r="E255" s="3">
        <v>0</v>
      </c>
      <c r="F255" s="3"/>
    </row>
    <row r="256" spans="1:6" s="14" customFormat="1" ht="16.5">
      <c r="A256" s="339"/>
      <c r="B256" s="361"/>
      <c r="C256" s="15" t="s">
        <v>1120</v>
      </c>
      <c r="D256" s="3">
        <v>1533</v>
      </c>
      <c r="E256" s="3">
        <v>1533</v>
      </c>
      <c r="F256" s="5">
        <f>(E256/D256*100)-100</f>
        <v>0</v>
      </c>
    </row>
    <row r="257" spans="1:6" s="14" customFormat="1" ht="16.5">
      <c r="A257" s="340"/>
      <c r="B257" s="362"/>
      <c r="C257" s="15" t="s">
        <v>1121</v>
      </c>
      <c r="D257" s="3">
        <v>0</v>
      </c>
      <c r="E257" s="3">
        <v>0</v>
      </c>
      <c r="F257" s="3"/>
    </row>
    <row r="258" spans="1:6" s="14" customFormat="1" ht="16.5">
      <c r="A258" s="338"/>
      <c r="B258" s="341" t="s">
        <v>578</v>
      </c>
      <c r="C258" s="15" t="s">
        <v>1117</v>
      </c>
      <c r="D258" s="3">
        <v>8810</v>
      </c>
      <c r="E258" s="3">
        <v>6156.2</v>
      </c>
      <c r="F258" s="5">
        <f>(E258/D258*100)-100</f>
        <v>-30.122587968217942</v>
      </c>
    </row>
    <row r="259" spans="1:6" s="14" customFormat="1" ht="16.5">
      <c r="A259" s="339"/>
      <c r="B259" s="361"/>
      <c r="C259" s="15" t="s">
        <v>1118</v>
      </c>
      <c r="D259" s="3">
        <v>7560</v>
      </c>
      <c r="E259" s="3">
        <v>4797.3</v>
      </c>
      <c r="F259" s="5">
        <f>(E259/D259*100)-100</f>
        <v>-36.5436507936508</v>
      </c>
    </row>
    <row r="260" spans="1:6" s="14" customFormat="1" ht="16.5">
      <c r="A260" s="339"/>
      <c r="B260" s="361"/>
      <c r="C260" s="15" t="s">
        <v>1119</v>
      </c>
      <c r="D260" s="3">
        <v>0</v>
      </c>
      <c r="E260" s="3">
        <v>0</v>
      </c>
      <c r="F260" s="3"/>
    </row>
    <row r="261" spans="1:6" s="14" customFormat="1" ht="16.5">
      <c r="A261" s="339"/>
      <c r="B261" s="361"/>
      <c r="C261" s="15" t="s">
        <v>1120</v>
      </c>
      <c r="D261" s="3">
        <v>0</v>
      </c>
      <c r="E261" s="3">
        <v>0</v>
      </c>
      <c r="F261" s="3"/>
    </row>
    <row r="262" spans="1:6" s="14" customFormat="1" ht="16.5">
      <c r="A262" s="340"/>
      <c r="B262" s="362"/>
      <c r="C262" s="15" t="s">
        <v>1121</v>
      </c>
      <c r="D262" s="3">
        <v>1250</v>
      </c>
      <c r="E262" s="3">
        <v>1358.9</v>
      </c>
      <c r="F262" s="5">
        <f>(E262/D262*100)-100</f>
        <v>8.712000000000003</v>
      </c>
    </row>
    <row r="263" spans="1:6" s="14" customFormat="1" ht="16.5">
      <c r="A263" s="338"/>
      <c r="B263" s="341" t="s">
        <v>579</v>
      </c>
      <c r="C263" s="15" t="s">
        <v>1117</v>
      </c>
      <c r="D263" s="3">
        <v>6206</v>
      </c>
      <c r="E263" s="3">
        <v>6396.5</v>
      </c>
      <c r="F263" s="5">
        <f>(E263/D263*100)-100</f>
        <v>3.0696100547856986</v>
      </c>
    </row>
    <row r="264" spans="1:6" s="14" customFormat="1" ht="16.5">
      <c r="A264" s="339"/>
      <c r="B264" s="361"/>
      <c r="C264" s="15" t="s">
        <v>1118</v>
      </c>
      <c r="D264" s="3">
        <v>2842</v>
      </c>
      <c r="E264" s="3">
        <v>2764.7</v>
      </c>
      <c r="F264" s="5">
        <f>(E264/D264*100)-100</f>
        <v>-2.719915552427878</v>
      </c>
    </row>
    <row r="265" spans="1:6" s="14" customFormat="1" ht="16.5">
      <c r="A265" s="339"/>
      <c r="B265" s="361"/>
      <c r="C265" s="15" t="s">
        <v>1119</v>
      </c>
      <c r="D265" s="3">
        <v>0</v>
      </c>
      <c r="E265" s="3">
        <v>0</v>
      </c>
      <c r="F265" s="3"/>
    </row>
    <row r="266" spans="1:6" s="14" customFormat="1" ht="16.5">
      <c r="A266" s="339"/>
      <c r="B266" s="361"/>
      <c r="C266" s="15" t="s">
        <v>1120</v>
      </c>
      <c r="D266" s="3">
        <v>0</v>
      </c>
      <c r="E266" s="3">
        <v>0</v>
      </c>
      <c r="F266" s="3"/>
    </row>
    <row r="267" spans="1:6" s="14" customFormat="1" ht="16.5">
      <c r="A267" s="340"/>
      <c r="B267" s="362"/>
      <c r="C267" s="15" t="s">
        <v>1121</v>
      </c>
      <c r="D267" s="3">
        <v>3364</v>
      </c>
      <c r="E267" s="3">
        <v>3631.8</v>
      </c>
      <c r="F267" s="5">
        <f>(E264/D264*100)-100</f>
        <v>-2.719915552427878</v>
      </c>
    </row>
    <row r="268" spans="1:6" s="14" customFormat="1" ht="16.5">
      <c r="A268" s="338"/>
      <c r="B268" s="341" t="s">
        <v>580</v>
      </c>
      <c r="C268" s="15" t="s">
        <v>1117</v>
      </c>
      <c r="D268" s="3">
        <v>21728</v>
      </c>
      <c r="E268" s="3">
        <v>13530.4</v>
      </c>
      <c r="F268" s="5">
        <f aca="true" t="shared" si="2" ref="F268:F274">(E268/D268*100)-100</f>
        <v>-37.72827687776142</v>
      </c>
    </row>
    <row r="269" spans="1:6" s="14" customFormat="1" ht="16.5">
      <c r="A269" s="339"/>
      <c r="B269" s="361"/>
      <c r="C269" s="15" t="s">
        <v>1118</v>
      </c>
      <c r="D269" s="3">
        <v>14818</v>
      </c>
      <c r="E269" s="3">
        <v>9144.8</v>
      </c>
      <c r="F269" s="5">
        <f t="shared" si="2"/>
        <v>-38.28586853826428</v>
      </c>
    </row>
    <row r="270" spans="1:6" s="14" customFormat="1" ht="16.5">
      <c r="A270" s="339"/>
      <c r="B270" s="361"/>
      <c r="C270" s="15" t="s">
        <v>1119</v>
      </c>
      <c r="D270" s="3"/>
      <c r="E270" s="3"/>
      <c r="F270" s="5"/>
    </row>
    <row r="271" spans="1:6" s="14" customFormat="1" ht="16.5">
      <c r="A271" s="339"/>
      <c r="B271" s="361"/>
      <c r="C271" s="15" t="s">
        <v>1120</v>
      </c>
      <c r="D271" s="3"/>
      <c r="E271" s="3"/>
      <c r="F271" s="5"/>
    </row>
    <row r="272" spans="1:6" s="14" customFormat="1" ht="16.5">
      <c r="A272" s="340"/>
      <c r="B272" s="362"/>
      <c r="C272" s="15" t="s">
        <v>1121</v>
      </c>
      <c r="D272" s="3">
        <v>6910</v>
      </c>
      <c r="E272" s="3">
        <v>4385.6</v>
      </c>
      <c r="F272" s="5">
        <f t="shared" si="2"/>
        <v>-36.53256150506512</v>
      </c>
    </row>
    <row r="273" spans="1:6" s="14" customFormat="1" ht="16.5">
      <c r="A273" s="338"/>
      <c r="B273" s="356" t="s">
        <v>581</v>
      </c>
      <c r="C273" s="75" t="s">
        <v>1117</v>
      </c>
      <c r="D273" s="4">
        <v>700</v>
      </c>
      <c r="E273" s="4">
        <v>435.3</v>
      </c>
      <c r="F273" s="6">
        <f t="shared" si="2"/>
        <v>-37.81428571428571</v>
      </c>
    </row>
    <row r="274" spans="1:6" s="14" customFormat="1" ht="16.5">
      <c r="A274" s="339"/>
      <c r="B274" s="357"/>
      <c r="C274" s="75" t="s">
        <v>1118</v>
      </c>
      <c r="D274" s="4">
        <v>700</v>
      </c>
      <c r="E274" s="4">
        <v>435.3</v>
      </c>
      <c r="F274" s="6">
        <f t="shared" si="2"/>
        <v>-37.81428571428571</v>
      </c>
    </row>
    <row r="275" spans="1:6" s="14" customFormat="1" ht="16.5">
      <c r="A275" s="339"/>
      <c r="B275" s="357"/>
      <c r="C275" s="75" t="s">
        <v>1119</v>
      </c>
      <c r="D275" s="4">
        <v>0</v>
      </c>
      <c r="E275" s="4">
        <v>0</v>
      </c>
      <c r="F275" s="4"/>
    </row>
    <row r="276" spans="1:6" s="14" customFormat="1" ht="16.5">
      <c r="A276" s="339"/>
      <c r="B276" s="357"/>
      <c r="C276" s="75" t="s">
        <v>1120</v>
      </c>
      <c r="D276" s="4">
        <v>0</v>
      </c>
      <c r="E276" s="4">
        <v>0</v>
      </c>
      <c r="F276" s="4"/>
    </row>
    <row r="277" spans="1:6" s="14" customFormat="1" ht="16.5">
      <c r="A277" s="340"/>
      <c r="B277" s="358"/>
      <c r="C277" s="75" t="s">
        <v>1121</v>
      </c>
      <c r="D277" s="4">
        <v>0</v>
      </c>
      <c r="E277" s="4">
        <v>0</v>
      </c>
      <c r="F277" s="4"/>
    </row>
    <row r="278" spans="1:6" s="14" customFormat="1" ht="16.5">
      <c r="A278" s="338"/>
      <c r="B278" s="341" t="s">
        <v>582</v>
      </c>
      <c r="C278" s="15" t="s">
        <v>1117</v>
      </c>
      <c r="D278" s="3">
        <v>700</v>
      </c>
      <c r="E278" s="3">
        <v>435.3</v>
      </c>
      <c r="F278" s="5">
        <f>(E278/D278*100)-100</f>
        <v>-37.81428571428571</v>
      </c>
    </row>
    <row r="279" spans="1:6" s="14" customFormat="1" ht="16.5">
      <c r="A279" s="339"/>
      <c r="B279" s="361"/>
      <c r="C279" s="15" t="s">
        <v>1118</v>
      </c>
      <c r="D279" s="3">
        <v>700</v>
      </c>
      <c r="E279" s="3">
        <v>435.3</v>
      </c>
      <c r="F279" s="5">
        <f>(E279/D279*100)-100</f>
        <v>-37.81428571428571</v>
      </c>
    </row>
    <row r="280" spans="1:6" s="14" customFormat="1" ht="16.5">
      <c r="A280" s="339"/>
      <c r="B280" s="361"/>
      <c r="C280" s="15" t="s">
        <v>1119</v>
      </c>
      <c r="D280" s="3">
        <v>0</v>
      </c>
      <c r="E280" s="3">
        <v>0</v>
      </c>
      <c r="F280" s="3"/>
    </row>
    <row r="281" spans="1:6" s="14" customFormat="1" ht="16.5">
      <c r="A281" s="339"/>
      <c r="B281" s="361"/>
      <c r="C281" s="15" t="s">
        <v>1120</v>
      </c>
      <c r="D281" s="3">
        <v>0</v>
      </c>
      <c r="E281" s="3">
        <v>0</v>
      </c>
      <c r="F281" s="3"/>
    </row>
    <row r="282" spans="1:6" s="14" customFormat="1" ht="16.5">
      <c r="A282" s="340"/>
      <c r="B282" s="362"/>
      <c r="C282" s="15" t="s">
        <v>1121</v>
      </c>
      <c r="D282" s="3">
        <v>0</v>
      </c>
      <c r="E282" s="3">
        <v>0</v>
      </c>
      <c r="F282" s="3"/>
    </row>
    <row r="283" spans="1:6" s="14" customFormat="1" ht="16.5">
      <c r="A283" s="338"/>
      <c r="B283" s="356" t="s">
        <v>583</v>
      </c>
      <c r="C283" s="75" t="s">
        <v>1117</v>
      </c>
      <c r="D283" s="4">
        <v>63789</v>
      </c>
      <c r="E283" s="4">
        <v>40776.7</v>
      </c>
      <c r="F283" s="6">
        <f aca="true" t="shared" si="3" ref="F283:F289">(E283/D283*100)-100</f>
        <v>-36.07565567731113</v>
      </c>
    </row>
    <row r="284" spans="1:6" s="14" customFormat="1" ht="16.5">
      <c r="A284" s="339"/>
      <c r="B284" s="357"/>
      <c r="C284" s="75" t="s">
        <v>1118</v>
      </c>
      <c r="D284" s="4">
        <v>52676</v>
      </c>
      <c r="E284" s="4">
        <v>32344.4</v>
      </c>
      <c r="F284" s="6">
        <f t="shared" si="3"/>
        <v>-38.59746374060293</v>
      </c>
    </row>
    <row r="285" spans="1:6" s="14" customFormat="1" ht="16.5">
      <c r="A285" s="339"/>
      <c r="B285" s="357"/>
      <c r="C285" s="75" t="s">
        <v>1119</v>
      </c>
      <c r="D285" s="4">
        <v>0</v>
      </c>
      <c r="E285" s="4">
        <v>0</v>
      </c>
      <c r="F285" s="6"/>
    </row>
    <row r="286" spans="1:6" s="14" customFormat="1" ht="16.5">
      <c r="A286" s="339"/>
      <c r="B286" s="357"/>
      <c r="C286" s="75" t="s">
        <v>1120</v>
      </c>
      <c r="D286" s="4">
        <v>11113</v>
      </c>
      <c r="E286" s="4">
        <v>8432.3</v>
      </c>
      <c r="F286" s="6">
        <f t="shared" si="3"/>
        <v>-24.12219922613157</v>
      </c>
    </row>
    <row r="287" spans="1:6" s="14" customFormat="1" ht="16.5">
      <c r="A287" s="340"/>
      <c r="B287" s="358"/>
      <c r="C287" s="75" t="s">
        <v>1121</v>
      </c>
      <c r="D287" s="4">
        <v>0</v>
      </c>
      <c r="E287" s="4">
        <v>0</v>
      </c>
      <c r="F287" s="4"/>
    </row>
    <row r="288" spans="1:6" s="14" customFormat="1" ht="16.5">
      <c r="A288" s="338"/>
      <c r="B288" s="341" t="s">
        <v>584</v>
      </c>
      <c r="C288" s="15" t="s">
        <v>1117</v>
      </c>
      <c r="D288" s="3">
        <v>8623</v>
      </c>
      <c r="E288" s="3">
        <v>5495.5</v>
      </c>
      <c r="F288" s="5">
        <f t="shared" si="3"/>
        <v>-36.26927983300475</v>
      </c>
    </row>
    <row r="289" spans="1:6" s="14" customFormat="1" ht="16.5">
      <c r="A289" s="339"/>
      <c r="B289" s="361"/>
      <c r="C289" s="15" t="s">
        <v>1118</v>
      </c>
      <c r="D289" s="3">
        <v>8623</v>
      </c>
      <c r="E289" s="3">
        <v>5495.5</v>
      </c>
      <c r="F289" s="5">
        <f t="shared" si="3"/>
        <v>-36.26927983300475</v>
      </c>
    </row>
    <row r="290" spans="1:6" s="14" customFormat="1" ht="16.5">
      <c r="A290" s="339"/>
      <c r="B290" s="361"/>
      <c r="C290" s="15" t="s">
        <v>1119</v>
      </c>
      <c r="D290" s="3">
        <v>0</v>
      </c>
      <c r="E290" s="3">
        <v>0</v>
      </c>
      <c r="F290" s="3"/>
    </row>
    <row r="291" spans="1:6" s="14" customFormat="1" ht="16.5">
      <c r="A291" s="339"/>
      <c r="B291" s="361"/>
      <c r="C291" s="15" t="s">
        <v>1120</v>
      </c>
      <c r="D291" s="3">
        <v>0</v>
      </c>
      <c r="E291" s="3">
        <v>0</v>
      </c>
      <c r="F291" s="3"/>
    </row>
    <row r="292" spans="1:6" s="14" customFormat="1" ht="16.5">
      <c r="A292" s="340"/>
      <c r="B292" s="362"/>
      <c r="C292" s="15" t="s">
        <v>1121</v>
      </c>
      <c r="D292" s="3">
        <v>0</v>
      </c>
      <c r="E292" s="3">
        <v>0</v>
      </c>
      <c r="F292" s="3"/>
    </row>
    <row r="293" spans="1:6" s="14" customFormat="1" ht="16.5">
      <c r="A293" s="338"/>
      <c r="B293" s="341" t="s">
        <v>585</v>
      </c>
      <c r="C293" s="15" t="s">
        <v>1117</v>
      </c>
      <c r="D293" s="3">
        <v>24149</v>
      </c>
      <c r="E293" s="3">
        <v>16315.6</v>
      </c>
      <c r="F293" s="5">
        <f>(E293/D293*100)-100</f>
        <v>-32.437782102778584</v>
      </c>
    </row>
    <row r="294" spans="1:6" s="14" customFormat="1" ht="16.5">
      <c r="A294" s="339"/>
      <c r="B294" s="361"/>
      <c r="C294" s="15" t="s">
        <v>1118</v>
      </c>
      <c r="D294" s="3">
        <v>24149</v>
      </c>
      <c r="E294" s="3">
        <v>16315.6</v>
      </c>
      <c r="F294" s="5">
        <f>(E294/D294*100)-100</f>
        <v>-32.437782102778584</v>
      </c>
    </row>
    <row r="295" spans="1:6" s="14" customFormat="1" ht="16.5">
      <c r="A295" s="339"/>
      <c r="B295" s="361"/>
      <c r="C295" s="15" t="s">
        <v>1119</v>
      </c>
      <c r="D295" s="3">
        <v>0</v>
      </c>
      <c r="E295" s="3">
        <v>0</v>
      </c>
      <c r="F295" s="3"/>
    </row>
    <row r="296" spans="1:6" s="14" customFormat="1" ht="16.5">
      <c r="A296" s="339"/>
      <c r="B296" s="361"/>
      <c r="C296" s="15" t="s">
        <v>1120</v>
      </c>
      <c r="D296" s="3">
        <v>0</v>
      </c>
      <c r="E296" s="3">
        <v>0</v>
      </c>
      <c r="F296" s="3"/>
    </row>
    <row r="297" spans="1:6" s="14" customFormat="1" ht="16.5">
      <c r="A297" s="340"/>
      <c r="B297" s="362"/>
      <c r="C297" s="15" t="s">
        <v>1121</v>
      </c>
      <c r="D297" s="3">
        <v>0</v>
      </c>
      <c r="E297" s="3">
        <v>0</v>
      </c>
      <c r="F297" s="3"/>
    </row>
    <row r="298" spans="1:6" s="14" customFormat="1" ht="16.5">
      <c r="A298" s="338"/>
      <c r="B298" s="341" t="s">
        <v>586</v>
      </c>
      <c r="C298" s="15" t="s">
        <v>1117</v>
      </c>
      <c r="D298" s="3">
        <v>19796</v>
      </c>
      <c r="E298" s="3">
        <v>10483.3</v>
      </c>
      <c r="F298" s="5">
        <f>(E298/D298*100)-100</f>
        <v>-47.04334208931098</v>
      </c>
    </row>
    <row r="299" spans="1:6" s="14" customFormat="1" ht="16.5">
      <c r="A299" s="339"/>
      <c r="B299" s="361"/>
      <c r="C299" s="15" t="s">
        <v>1118</v>
      </c>
      <c r="D299" s="3">
        <v>19796</v>
      </c>
      <c r="E299" s="3">
        <v>10483.3</v>
      </c>
      <c r="F299" s="5">
        <f>(E299/D299*100)-100</f>
        <v>-47.04334208931098</v>
      </c>
    </row>
    <row r="300" spans="1:6" s="14" customFormat="1" ht="16.5">
      <c r="A300" s="339"/>
      <c r="B300" s="361"/>
      <c r="C300" s="15" t="s">
        <v>1119</v>
      </c>
      <c r="D300" s="3">
        <v>0</v>
      </c>
      <c r="E300" s="3">
        <v>0</v>
      </c>
      <c r="F300" s="3"/>
    </row>
    <row r="301" spans="1:6" s="14" customFormat="1" ht="16.5">
      <c r="A301" s="339"/>
      <c r="B301" s="361"/>
      <c r="C301" s="15" t="s">
        <v>1120</v>
      </c>
      <c r="D301" s="3">
        <v>0</v>
      </c>
      <c r="E301" s="3">
        <v>0</v>
      </c>
      <c r="F301" s="3"/>
    </row>
    <row r="302" spans="1:6" s="14" customFormat="1" ht="16.5">
      <c r="A302" s="340"/>
      <c r="B302" s="362"/>
      <c r="C302" s="15" t="s">
        <v>1121</v>
      </c>
      <c r="D302" s="3">
        <v>0</v>
      </c>
      <c r="E302" s="3">
        <v>0</v>
      </c>
      <c r="F302" s="3"/>
    </row>
    <row r="303" spans="1:6" s="14" customFormat="1" ht="16.5">
      <c r="A303" s="338"/>
      <c r="B303" s="341" t="s">
        <v>587</v>
      </c>
      <c r="C303" s="15" t="s">
        <v>1117</v>
      </c>
      <c r="D303" s="3">
        <v>108</v>
      </c>
      <c r="E303" s="3">
        <v>50</v>
      </c>
      <c r="F303" s="5">
        <f>(E303/D303*100)-100</f>
        <v>-53.7037037037037</v>
      </c>
    </row>
    <row r="304" spans="1:6" s="14" customFormat="1" ht="16.5">
      <c r="A304" s="339"/>
      <c r="B304" s="361"/>
      <c r="C304" s="15" t="s">
        <v>1118</v>
      </c>
      <c r="D304" s="3">
        <v>108</v>
      </c>
      <c r="E304" s="3">
        <v>50</v>
      </c>
      <c r="F304" s="5">
        <f>(E304/D304*100)-100</f>
        <v>-53.7037037037037</v>
      </c>
    </row>
    <row r="305" spans="1:6" s="14" customFormat="1" ht="16.5">
      <c r="A305" s="339"/>
      <c r="B305" s="361"/>
      <c r="C305" s="15" t="s">
        <v>1119</v>
      </c>
      <c r="D305" s="3">
        <v>0</v>
      </c>
      <c r="E305" s="3">
        <v>0</v>
      </c>
      <c r="F305" s="3"/>
    </row>
    <row r="306" spans="1:6" s="14" customFormat="1" ht="16.5">
      <c r="A306" s="339"/>
      <c r="B306" s="361"/>
      <c r="C306" s="15" t="s">
        <v>1120</v>
      </c>
      <c r="D306" s="3">
        <v>0</v>
      </c>
      <c r="E306" s="3">
        <v>0</v>
      </c>
      <c r="F306" s="3"/>
    </row>
    <row r="307" spans="1:6" s="14" customFormat="1" ht="16.5">
      <c r="A307" s="340"/>
      <c r="B307" s="362"/>
      <c r="C307" s="15" t="s">
        <v>1121</v>
      </c>
      <c r="D307" s="3">
        <v>0</v>
      </c>
      <c r="E307" s="3">
        <v>0</v>
      </c>
      <c r="F307" s="3"/>
    </row>
    <row r="308" spans="1:6" s="14" customFormat="1" ht="16.5">
      <c r="A308" s="338"/>
      <c r="B308" s="341" t="s">
        <v>588</v>
      </c>
      <c r="C308" s="15" t="s">
        <v>1117</v>
      </c>
      <c r="D308" s="3">
        <v>11113</v>
      </c>
      <c r="E308" s="3">
        <v>8432.3</v>
      </c>
      <c r="F308" s="5">
        <f>(E308/D308*100)-100</f>
        <v>-24.12219922613157</v>
      </c>
    </row>
    <row r="309" spans="1:6" s="14" customFormat="1" ht="16.5">
      <c r="A309" s="339"/>
      <c r="B309" s="361"/>
      <c r="C309" s="15" t="s">
        <v>1118</v>
      </c>
      <c r="D309" s="3">
        <v>11113</v>
      </c>
      <c r="E309" s="2">
        <v>8432.3</v>
      </c>
      <c r="F309" s="2"/>
    </row>
    <row r="310" spans="1:6" s="14" customFormat="1" ht="16.5">
      <c r="A310" s="339"/>
      <c r="B310" s="361"/>
      <c r="C310" s="15" t="s">
        <v>1119</v>
      </c>
      <c r="D310" s="3">
        <v>0</v>
      </c>
      <c r="E310" s="3">
        <v>0</v>
      </c>
      <c r="F310" s="2"/>
    </row>
    <row r="311" spans="1:6" s="14" customFormat="1" ht="16.5">
      <c r="A311" s="339"/>
      <c r="B311" s="361"/>
      <c r="C311" s="15" t="s">
        <v>1120</v>
      </c>
      <c r="D311" s="3">
        <v>0</v>
      </c>
      <c r="E311" s="3">
        <v>0</v>
      </c>
      <c r="F311" s="5"/>
    </row>
    <row r="312" spans="1:6" s="14" customFormat="1" ht="16.5">
      <c r="A312" s="340"/>
      <c r="B312" s="362"/>
      <c r="C312" s="15" t="s">
        <v>1121</v>
      </c>
      <c r="D312" s="3">
        <v>0</v>
      </c>
      <c r="E312" s="3">
        <v>0</v>
      </c>
      <c r="F312" s="2"/>
    </row>
    <row r="313" spans="1:6" s="13" customFormat="1" ht="16.5">
      <c r="A313" s="365" t="s">
        <v>434</v>
      </c>
      <c r="B313" s="379" t="s">
        <v>1157</v>
      </c>
      <c r="C313" s="75" t="s">
        <v>1117</v>
      </c>
      <c r="D313" s="194">
        <f>D314+D315+D316+D317</f>
        <v>5909</v>
      </c>
      <c r="E313" s="194">
        <f>E314+E315+E316+E317</f>
        <v>1759.2000000000003</v>
      </c>
      <c r="F313" s="195">
        <f>(E313/D313*100)-100</f>
        <v>-70.22846505330851</v>
      </c>
    </row>
    <row r="314" spans="1:6" s="13" customFormat="1" ht="16.5">
      <c r="A314" s="365"/>
      <c r="B314" s="380"/>
      <c r="C314" s="75" t="s">
        <v>1118</v>
      </c>
      <c r="D314" s="196">
        <f>D319+D364+D379</f>
        <v>4520</v>
      </c>
      <c r="E314" s="196">
        <f>E319+E364+E379</f>
        <v>1759.2000000000003</v>
      </c>
      <c r="F314" s="195">
        <f>(E314/D314*100)-100</f>
        <v>-61.079646017699105</v>
      </c>
    </row>
    <row r="315" spans="1:6" s="13" customFormat="1" ht="16.5">
      <c r="A315" s="365"/>
      <c r="B315" s="380"/>
      <c r="C315" s="75" t="s">
        <v>1119</v>
      </c>
      <c r="D315" s="197">
        <f>D390</f>
        <v>0</v>
      </c>
      <c r="E315" s="197">
        <v>0</v>
      </c>
      <c r="F315" s="195">
        <v>0</v>
      </c>
    </row>
    <row r="316" spans="1:6" s="13" customFormat="1" ht="16.5">
      <c r="A316" s="365"/>
      <c r="B316" s="380"/>
      <c r="C316" s="75" t="s">
        <v>1120</v>
      </c>
      <c r="D316" s="198">
        <f>D381</f>
        <v>1389</v>
      </c>
      <c r="E316" s="198">
        <f>E381</f>
        <v>0</v>
      </c>
      <c r="F316" s="195">
        <v>0</v>
      </c>
    </row>
    <row r="317" spans="1:6" s="13" customFormat="1" ht="16.5">
      <c r="A317" s="365"/>
      <c r="B317" s="381"/>
      <c r="C317" s="75" t="s">
        <v>1121</v>
      </c>
      <c r="D317" s="195">
        <v>0</v>
      </c>
      <c r="E317" s="195">
        <v>0</v>
      </c>
      <c r="F317" s="195">
        <v>0</v>
      </c>
    </row>
    <row r="318" spans="1:6" s="13" customFormat="1" ht="18.75" customHeight="1">
      <c r="A318" s="365"/>
      <c r="B318" s="345" t="s">
        <v>779</v>
      </c>
      <c r="C318" s="75" t="s">
        <v>1117</v>
      </c>
      <c r="D318" s="195">
        <f>D319</f>
        <v>2628</v>
      </c>
      <c r="E318" s="195">
        <f>E319</f>
        <v>1241.6000000000001</v>
      </c>
      <c r="F318" s="195">
        <f>(E318/D318*100)-100</f>
        <v>-52.75494672754946</v>
      </c>
    </row>
    <row r="319" spans="1:6" s="13" customFormat="1" ht="16.5">
      <c r="A319" s="365"/>
      <c r="B319" s="345"/>
      <c r="C319" s="75" t="s">
        <v>1118</v>
      </c>
      <c r="D319" s="194">
        <f>D324+D329+D334+D339+D344+D349+D354++D359</f>
        <v>2628</v>
      </c>
      <c r="E319" s="194">
        <f>E323+E328+E333+E338+E343+E348+E353+E358</f>
        <v>1241.6000000000001</v>
      </c>
      <c r="F319" s="195">
        <f>(E319/D319*100)-100</f>
        <v>-52.75494672754946</v>
      </c>
    </row>
    <row r="320" spans="1:6" s="13" customFormat="1" ht="16.5">
      <c r="A320" s="365"/>
      <c r="B320" s="345"/>
      <c r="C320" s="75" t="s">
        <v>1119</v>
      </c>
      <c r="D320" s="195">
        <v>0</v>
      </c>
      <c r="E320" s="194">
        <v>0</v>
      </c>
      <c r="F320" s="195">
        <v>0</v>
      </c>
    </row>
    <row r="321" spans="1:6" s="13" customFormat="1" ht="16.5">
      <c r="A321" s="365"/>
      <c r="B321" s="345"/>
      <c r="C321" s="75" t="s">
        <v>1120</v>
      </c>
      <c r="D321" s="195">
        <v>0</v>
      </c>
      <c r="E321" s="195">
        <v>0</v>
      </c>
      <c r="F321" s="195">
        <v>0</v>
      </c>
    </row>
    <row r="322" spans="1:6" s="13" customFormat="1" ht="16.5">
      <c r="A322" s="365"/>
      <c r="B322" s="345"/>
      <c r="C322" s="75" t="s">
        <v>1121</v>
      </c>
      <c r="D322" s="195">
        <v>0</v>
      </c>
      <c r="E322" s="195">
        <v>0</v>
      </c>
      <c r="F322" s="195">
        <v>0</v>
      </c>
    </row>
    <row r="323" spans="1:6" s="13" customFormat="1" ht="18.75" customHeight="1">
      <c r="A323" s="354"/>
      <c r="B323" s="344" t="s">
        <v>780</v>
      </c>
      <c r="C323" s="15" t="s">
        <v>1117</v>
      </c>
      <c r="D323" s="200">
        <f>D324</f>
        <v>179</v>
      </c>
      <c r="E323" s="200">
        <f>E324</f>
        <v>73</v>
      </c>
      <c r="F323" s="201">
        <f>(E323/D323*100)-100</f>
        <v>-59.21787709497207</v>
      </c>
    </row>
    <row r="324" spans="1:6" s="13" customFormat="1" ht="16.5">
      <c r="A324" s="354"/>
      <c r="B324" s="344"/>
      <c r="C324" s="15" t="s">
        <v>1118</v>
      </c>
      <c r="D324" s="200">
        <v>179</v>
      </c>
      <c r="E324" s="200">
        <v>73</v>
      </c>
      <c r="F324" s="201">
        <f>(E324/D324*100)-100</f>
        <v>-59.21787709497207</v>
      </c>
    </row>
    <row r="325" spans="1:6" s="13" customFormat="1" ht="16.5">
      <c r="A325" s="354"/>
      <c r="B325" s="344"/>
      <c r="C325" s="15" t="s">
        <v>1119</v>
      </c>
      <c r="D325" s="201">
        <v>0</v>
      </c>
      <c r="E325" s="201">
        <v>0</v>
      </c>
      <c r="F325" s="201">
        <v>0</v>
      </c>
    </row>
    <row r="326" spans="1:6" s="13" customFormat="1" ht="16.5">
      <c r="A326" s="354"/>
      <c r="B326" s="344"/>
      <c r="C326" s="15" t="s">
        <v>1120</v>
      </c>
      <c r="D326" s="201">
        <v>0</v>
      </c>
      <c r="E326" s="201">
        <v>0</v>
      </c>
      <c r="F326" s="201">
        <v>0</v>
      </c>
    </row>
    <row r="327" spans="1:6" s="13" customFormat="1" ht="16.5">
      <c r="A327" s="354"/>
      <c r="B327" s="344"/>
      <c r="C327" s="15" t="s">
        <v>1121</v>
      </c>
      <c r="D327" s="201">
        <v>0</v>
      </c>
      <c r="E327" s="201">
        <v>0</v>
      </c>
      <c r="F327" s="201">
        <v>0</v>
      </c>
    </row>
    <row r="328" spans="1:6" s="13" customFormat="1" ht="18.75" customHeight="1">
      <c r="A328" s="354"/>
      <c r="B328" s="344" t="s">
        <v>781</v>
      </c>
      <c r="C328" s="15" t="s">
        <v>1117</v>
      </c>
      <c r="D328" s="200">
        <f>D329</f>
        <v>546</v>
      </c>
      <c r="E328" s="200">
        <f>E329</f>
        <v>430.9</v>
      </c>
      <c r="F328" s="201">
        <f>(E328/D328*100)-100</f>
        <v>-21.080586080586087</v>
      </c>
    </row>
    <row r="329" spans="1:6" s="13" customFormat="1" ht="16.5">
      <c r="A329" s="354"/>
      <c r="B329" s="344"/>
      <c r="C329" s="15" t="s">
        <v>1118</v>
      </c>
      <c r="D329" s="200">
        <v>546</v>
      </c>
      <c r="E329" s="200">
        <v>430.9</v>
      </c>
      <c r="F329" s="201">
        <f>(E329/D329*100)-100</f>
        <v>-21.080586080586087</v>
      </c>
    </row>
    <row r="330" spans="1:6" s="13" customFormat="1" ht="16.5">
      <c r="A330" s="354"/>
      <c r="B330" s="344"/>
      <c r="C330" s="15" t="s">
        <v>1119</v>
      </c>
      <c r="D330" s="201">
        <v>0</v>
      </c>
      <c r="E330" s="201">
        <v>0</v>
      </c>
      <c r="F330" s="201">
        <v>0</v>
      </c>
    </row>
    <row r="331" spans="1:6" s="13" customFormat="1" ht="16.5">
      <c r="A331" s="354"/>
      <c r="B331" s="344"/>
      <c r="C331" s="15" t="s">
        <v>1120</v>
      </c>
      <c r="D331" s="201">
        <v>0</v>
      </c>
      <c r="E331" s="201">
        <v>0</v>
      </c>
      <c r="F331" s="201">
        <v>0</v>
      </c>
    </row>
    <row r="332" spans="1:6" s="13" customFormat="1" ht="16.5">
      <c r="A332" s="354"/>
      <c r="B332" s="344"/>
      <c r="C332" s="15" t="s">
        <v>1121</v>
      </c>
      <c r="D332" s="201">
        <v>0</v>
      </c>
      <c r="E332" s="201">
        <v>0</v>
      </c>
      <c r="F332" s="201">
        <v>0</v>
      </c>
    </row>
    <row r="333" spans="1:6" s="13" customFormat="1" ht="18.75" customHeight="1">
      <c r="A333" s="354"/>
      <c r="B333" s="344" t="s">
        <v>1178</v>
      </c>
      <c r="C333" s="15" t="s">
        <v>1117</v>
      </c>
      <c r="D333" s="200">
        <f>D334</f>
        <v>165</v>
      </c>
      <c r="E333" s="200">
        <f>E334</f>
        <v>117.9</v>
      </c>
      <c r="F333" s="201">
        <f>(E333/D333*100)-100</f>
        <v>-28.545454545454547</v>
      </c>
    </row>
    <row r="334" spans="1:6" s="13" customFormat="1" ht="16.5">
      <c r="A334" s="354"/>
      <c r="B334" s="344"/>
      <c r="C334" s="15" t="s">
        <v>1118</v>
      </c>
      <c r="D334" s="200">
        <v>165</v>
      </c>
      <c r="E334" s="200">
        <v>117.9</v>
      </c>
      <c r="F334" s="201">
        <f>(E334/D334*100)-100</f>
        <v>-28.545454545454547</v>
      </c>
    </row>
    <row r="335" spans="1:6" s="13" customFormat="1" ht="16.5">
      <c r="A335" s="354"/>
      <c r="B335" s="344"/>
      <c r="C335" s="15" t="s">
        <v>1119</v>
      </c>
      <c r="D335" s="201">
        <v>0</v>
      </c>
      <c r="E335" s="201">
        <v>0</v>
      </c>
      <c r="F335" s="201">
        <v>0</v>
      </c>
    </row>
    <row r="336" spans="1:6" s="13" customFormat="1" ht="16.5">
      <c r="A336" s="354"/>
      <c r="B336" s="344"/>
      <c r="C336" s="15" t="s">
        <v>1120</v>
      </c>
      <c r="D336" s="201">
        <v>0</v>
      </c>
      <c r="E336" s="201">
        <v>0</v>
      </c>
      <c r="F336" s="201">
        <v>0</v>
      </c>
    </row>
    <row r="337" spans="1:6" s="13" customFormat="1" ht="16.5">
      <c r="A337" s="354"/>
      <c r="B337" s="344"/>
      <c r="C337" s="15" t="s">
        <v>1121</v>
      </c>
      <c r="D337" s="201">
        <v>0</v>
      </c>
      <c r="E337" s="201">
        <v>0</v>
      </c>
      <c r="F337" s="201">
        <v>0</v>
      </c>
    </row>
    <row r="338" spans="1:6" s="13" customFormat="1" ht="18.75" customHeight="1">
      <c r="A338" s="354"/>
      <c r="B338" s="344" t="s">
        <v>1179</v>
      </c>
      <c r="C338" s="15" t="s">
        <v>1117</v>
      </c>
      <c r="D338" s="200">
        <f>D339</f>
        <v>376</v>
      </c>
      <c r="E338" s="200">
        <f>E339</f>
        <v>11</v>
      </c>
      <c r="F338" s="201">
        <f>(E338/D338*100)-100</f>
        <v>-97.07446808510639</v>
      </c>
    </row>
    <row r="339" spans="1:6" s="13" customFormat="1" ht="16.5">
      <c r="A339" s="354"/>
      <c r="B339" s="344"/>
      <c r="C339" s="15" t="s">
        <v>1118</v>
      </c>
      <c r="D339" s="200">
        <v>376</v>
      </c>
      <c r="E339" s="200">
        <v>11</v>
      </c>
      <c r="F339" s="201">
        <f>(E339/D339*100)-100</f>
        <v>-97.07446808510639</v>
      </c>
    </row>
    <row r="340" spans="1:6" s="13" customFormat="1" ht="16.5">
      <c r="A340" s="354"/>
      <c r="B340" s="344"/>
      <c r="C340" s="15" t="s">
        <v>1119</v>
      </c>
      <c r="D340" s="201">
        <v>0</v>
      </c>
      <c r="E340" s="201">
        <v>0</v>
      </c>
      <c r="F340" s="201">
        <v>0</v>
      </c>
    </row>
    <row r="341" spans="1:6" s="13" customFormat="1" ht="16.5">
      <c r="A341" s="354"/>
      <c r="B341" s="344"/>
      <c r="C341" s="15" t="s">
        <v>1120</v>
      </c>
      <c r="D341" s="201">
        <v>0</v>
      </c>
      <c r="E341" s="201">
        <v>0</v>
      </c>
      <c r="F341" s="201">
        <v>0</v>
      </c>
    </row>
    <row r="342" spans="1:6" s="13" customFormat="1" ht="16.5">
      <c r="A342" s="354"/>
      <c r="B342" s="344"/>
      <c r="C342" s="15" t="s">
        <v>1121</v>
      </c>
      <c r="D342" s="201">
        <v>0</v>
      </c>
      <c r="E342" s="201">
        <v>0</v>
      </c>
      <c r="F342" s="201">
        <v>0</v>
      </c>
    </row>
    <row r="343" spans="1:6" s="13" customFormat="1" ht="18.75" customHeight="1">
      <c r="A343" s="354"/>
      <c r="B343" s="344" t="s">
        <v>1180</v>
      </c>
      <c r="C343" s="15" t="s">
        <v>1117</v>
      </c>
      <c r="D343" s="200">
        <f>D344</f>
        <v>331</v>
      </c>
      <c r="E343" s="200">
        <f>E344</f>
        <v>271.7</v>
      </c>
      <c r="F343" s="201">
        <f>(E343/D343*100)-100</f>
        <v>-17.915407854984906</v>
      </c>
    </row>
    <row r="344" spans="1:6" s="13" customFormat="1" ht="16.5">
      <c r="A344" s="354"/>
      <c r="B344" s="344"/>
      <c r="C344" s="15" t="s">
        <v>1118</v>
      </c>
      <c r="D344" s="200">
        <v>331</v>
      </c>
      <c r="E344" s="200">
        <v>271.7</v>
      </c>
      <c r="F344" s="201">
        <f>(E344/D344*100)-100</f>
        <v>-17.915407854984906</v>
      </c>
    </row>
    <row r="345" spans="1:6" s="13" customFormat="1" ht="16.5">
      <c r="A345" s="354"/>
      <c r="B345" s="344"/>
      <c r="C345" s="15" t="s">
        <v>1119</v>
      </c>
      <c r="D345" s="201">
        <v>0</v>
      </c>
      <c r="E345" s="201">
        <v>0</v>
      </c>
      <c r="F345" s="201">
        <v>0</v>
      </c>
    </row>
    <row r="346" spans="1:6" s="13" customFormat="1" ht="16.5">
      <c r="A346" s="354"/>
      <c r="B346" s="344"/>
      <c r="C346" s="15" t="s">
        <v>1120</v>
      </c>
      <c r="D346" s="201">
        <v>0</v>
      </c>
      <c r="E346" s="201">
        <v>0</v>
      </c>
      <c r="F346" s="201">
        <v>0</v>
      </c>
    </row>
    <row r="347" spans="1:6" s="13" customFormat="1" ht="16.5">
      <c r="A347" s="354"/>
      <c r="B347" s="344"/>
      <c r="C347" s="15" t="s">
        <v>1121</v>
      </c>
      <c r="D347" s="201">
        <v>0</v>
      </c>
      <c r="E347" s="201">
        <v>0</v>
      </c>
      <c r="F347" s="201">
        <v>0</v>
      </c>
    </row>
    <row r="348" spans="1:6" s="13" customFormat="1" ht="18.75" customHeight="1">
      <c r="A348" s="354"/>
      <c r="B348" s="344" t="s">
        <v>1181</v>
      </c>
      <c r="C348" s="15" t="s">
        <v>1117</v>
      </c>
      <c r="D348" s="200">
        <f>D349</f>
        <v>311</v>
      </c>
      <c r="E348" s="200">
        <f>E349</f>
        <v>115</v>
      </c>
      <c r="F348" s="201">
        <f>(E348/D348*100)-100</f>
        <v>-63.02250803858521</v>
      </c>
    </row>
    <row r="349" spans="1:6" s="13" customFormat="1" ht="16.5">
      <c r="A349" s="354"/>
      <c r="B349" s="344"/>
      <c r="C349" s="15" t="s">
        <v>1118</v>
      </c>
      <c r="D349" s="200">
        <v>311</v>
      </c>
      <c r="E349" s="200">
        <v>115</v>
      </c>
      <c r="F349" s="201">
        <f>(E349/D349*100)-100</f>
        <v>-63.02250803858521</v>
      </c>
    </row>
    <row r="350" spans="1:6" s="13" customFormat="1" ht="16.5">
      <c r="A350" s="354"/>
      <c r="B350" s="344"/>
      <c r="C350" s="15" t="s">
        <v>1119</v>
      </c>
      <c r="D350" s="201">
        <v>0</v>
      </c>
      <c r="E350" s="201">
        <v>0</v>
      </c>
      <c r="F350" s="201">
        <v>0</v>
      </c>
    </row>
    <row r="351" spans="1:6" s="13" customFormat="1" ht="16.5">
      <c r="A351" s="354"/>
      <c r="B351" s="344"/>
      <c r="C351" s="15" t="s">
        <v>1120</v>
      </c>
      <c r="D351" s="201">
        <v>0</v>
      </c>
      <c r="E351" s="201">
        <v>0</v>
      </c>
      <c r="F351" s="201">
        <v>0</v>
      </c>
    </row>
    <row r="352" spans="1:6" s="13" customFormat="1" ht="16.5">
      <c r="A352" s="354"/>
      <c r="B352" s="344"/>
      <c r="C352" s="15" t="s">
        <v>1121</v>
      </c>
      <c r="D352" s="201">
        <v>0</v>
      </c>
      <c r="E352" s="201">
        <v>0</v>
      </c>
      <c r="F352" s="201">
        <v>0</v>
      </c>
    </row>
    <row r="353" spans="1:6" s="13" customFormat="1" ht="18.75" customHeight="1">
      <c r="A353" s="354"/>
      <c r="B353" s="344" t="s">
        <v>1182</v>
      </c>
      <c r="C353" s="15" t="s">
        <v>1117</v>
      </c>
      <c r="D353" s="200">
        <f>D354</f>
        <v>259</v>
      </c>
      <c r="E353" s="200">
        <f>E354</f>
        <v>105.7</v>
      </c>
      <c r="F353" s="201">
        <f>(E353/D353*100)-100</f>
        <v>-59.18918918918919</v>
      </c>
    </row>
    <row r="354" spans="1:6" s="13" customFormat="1" ht="16.5">
      <c r="A354" s="354"/>
      <c r="B354" s="344"/>
      <c r="C354" s="15" t="s">
        <v>1118</v>
      </c>
      <c r="D354" s="200">
        <v>259</v>
      </c>
      <c r="E354" s="200">
        <v>105.7</v>
      </c>
      <c r="F354" s="201">
        <f>(E354/D354*100)-100</f>
        <v>-59.18918918918919</v>
      </c>
    </row>
    <row r="355" spans="1:6" s="13" customFormat="1" ht="16.5">
      <c r="A355" s="354"/>
      <c r="B355" s="344"/>
      <c r="C355" s="15" t="s">
        <v>1119</v>
      </c>
      <c r="D355" s="201">
        <v>0</v>
      </c>
      <c r="E355" s="201">
        <v>0</v>
      </c>
      <c r="F355" s="201">
        <v>0</v>
      </c>
    </row>
    <row r="356" spans="1:6" s="13" customFormat="1" ht="16.5">
      <c r="A356" s="354"/>
      <c r="B356" s="344"/>
      <c r="C356" s="15" t="s">
        <v>1120</v>
      </c>
      <c r="D356" s="201">
        <v>0</v>
      </c>
      <c r="E356" s="201">
        <v>0</v>
      </c>
      <c r="F356" s="201">
        <v>0</v>
      </c>
    </row>
    <row r="357" spans="1:6" s="13" customFormat="1" ht="16.5">
      <c r="A357" s="354"/>
      <c r="B357" s="344"/>
      <c r="C357" s="15" t="s">
        <v>1121</v>
      </c>
      <c r="D357" s="201">
        <v>0</v>
      </c>
      <c r="E357" s="201">
        <v>0</v>
      </c>
      <c r="F357" s="201">
        <v>0</v>
      </c>
    </row>
    <row r="358" spans="1:6" s="13" customFormat="1" ht="18.75" customHeight="1">
      <c r="A358" s="354"/>
      <c r="B358" s="344" t="s">
        <v>1183</v>
      </c>
      <c r="C358" s="15" t="s">
        <v>1117</v>
      </c>
      <c r="D358" s="200">
        <f>D359</f>
        <v>461</v>
      </c>
      <c r="E358" s="201">
        <f>E359</f>
        <v>116.4</v>
      </c>
      <c r="F358" s="201">
        <f>(E358/D358*100)-100</f>
        <v>-74.75054229934923</v>
      </c>
    </row>
    <row r="359" spans="1:6" s="13" customFormat="1" ht="16.5">
      <c r="A359" s="354"/>
      <c r="B359" s="344"/>
      <c r="C359" s="15" t="s">
        <v>1118</v>
      </c>
      <c r="D359" s="200">
        <v>461</v>
      </c>
      <c r="E359" s="201">
        <v>116.4</v>
      </c>
      <c r="F359" s="201">
        <f>(E359/D359*100)-100</f>
        <v>-74.75054229934923</v>
      </c>
    </row>
    <row r="360" spans="1:6" s="13" customFormat="1" ht="16.5">
      <c r="A360" s="354"/>
      <c r="B360" s="344"/>
      <c r="C360" s="15" t="s">
        <v>1119</v>
      </c>
      <c r="D360" s="201">
        <v>0</v>
      </c>
      <c r="E360" s="201">
        <v>0</v>
      </c>
      <c r="F360" s="201">
        <v>0</v>
      </c>
    </row>
    <row r="361" spans="1:6" s="13" customFormat="1" ht="16.5">
      <c r="A361" s="354"/>
      <c r="B361" s="344"/>
      <c r="C361" s="15" t="s">
        <v>1120</v>
      </c>
      <c r="D361" s="201">
        <v>0</v>
      </c>
      <c r="E361" s="201">
        <v>0</v>
      </c>
      <c r="F361" s="201">
        <v>0</v>
      </c>
    </row>
    <row r="362" spans="1:6" s="13" customFormat="1" ht="16.5">
      <c r="A362" s="354"/>
      <c r="B362" s="344"/>
      <c r="C362" s="15" t="s">
        <v>1121</v>
      </c>
      <c r="D362" s="201">
        <v>0</v>
      </c>
      <c r="E362" s="201">
        <v>0</v>
      </c>
      <c r="F362" s="201">
        <v>0</v>
      </c>
    </row>
    <row r="363" spans="1:6" s="13" customFormat="1" ht="18.75" customHeight="1">
      <c r="A363" s="365"/>
      <c r="B363" s="345" t="s">
        <v>1184</v>
      </c>
      <c r="C363" s="75" t="s">
        <v>1117</v>
      </c>
      <c r="D363" s="202">
        <f>D364</f>
        <v>503</v>
      </c>
      <c r="E363" s="202">
        <f>E364</f>
        <v>517.6</v>
      </c>
      <c r="F363" s="195">
        <f>(E363/D363*100)-100</f>
        <v>2.9025844930417435</v>
      </c>
    </row>
    <row r="364" spans="1:6" s="13" customFormat="1" ht="16.5">
      <c r="A364" s="365"/>
      <c r="B364" s="345"/>
      <c r="C364" s="75" t="s">
        <v>1118</v>
      </c>
      <c r="D364" s="202">
        <f>D369+D374</f>
        <v>503</v>
      </c>
      <c r="E364" s="202">
        <f>E369+E374</f>
        <v>517.6</v>
      </c>
      <c r="F364" s="195">
        <f>(E364/D364*100)-100</f>
        <v>2.9025844930417435</v>
      </c>
    </row>
    <row r="365" spans="1:6" s="13" customFormat="1" ht="16.5">
      <c r="A365" s="365"/>
      <c r="B365" s="345"/>
      <c r="C365" s="75" t="s">
        <v>1119</v>
      </c>
      <c r="D365" s="195">
        <v>0</v>
      </c>
      <c r="E365" s="195">
        <v>0</v>
      </c>
      <c r="F365" s="195">
        <v>0</v>
      </c>
    </row>
    <row r="366" spans="1:6" s="13" customFormat="1" ht="16.5">
      <c r="A366" s="365"/>
      <c r="B366" s="345"/>
      <c r="C366" s="75" t="s">
        <v>1120</v>
      </c>
      <c r="D366" s="195">
        <v>0</v>
      </c>
      <c r="E366" s="195">
        <v>0</v>
      </c>
      <c r="F366" s="195">
        <v>0</v>
      </c>
    </row>
    <row r="367" spans="1:6" s="13" customFormat="1" ht="16.5">
      <c r="A367" s="365"/>
      <c r="B367" s="345"/>
      <c r="C367" s="75" t="s">
        <v>1121</v>
      </c>
      <c r="D367" s="195">
        <v>0</v>
      </c>
      <c r="E367" s="195">
        <v>0</v>
      </c>
      <c r="F367" s="195">
        <v>0</v>
      </c>
    </row>
    <row r="368" spans="1:6" s="13" customFormat="1" ht="18.75" customHeight="1">
      <c r="A368" s="354"/>
      <c r="B368" s="344" t="s">
        <v>1185</v>
      </c>
      <c r="C368" s="15" t="s">
        <v>1117</v>
      </c>
      <c r="D368" s="203">
        <f>D369</f>
        <v>360</v>
      </c>
      <c r="E368" s="203">
        <f>E369</f>
        <v>395.3</v>
      </c>
      <c r="F368" s="201">
        <f>(E368/D368*100)-100</f>
        <v>9.805555555555557</v>
      </c>
    </row>
    <row r="369" spans="1:6" s="13" customFormat="1" ht="16.5">
      <c r="A369" s="354"/>
      <c r="B369" s="344"/>
      <c r="C369" s="15" t="s">
        <v>1118</v>
      </c>
      <c r="D369" s="204">
        <v>360</v>
      </c>
      <c r="E369" s="204">
        <v>395.3</v>
      </c>
      <c r="F369" s="201">
        <f>(E369/D369*100)-100</f>
        <v>9.805555555555557</v>
      </c>
    </row>
    <row r="370" spans="1:6" s="13" customFormat="1" ht="16.5">
      <c r="A370" s="354"/>
      <c r="B370" s="344"/>
      <c r="C370" s="15" t="s">
        <v>1119</v>
      </c>
      <c r="D370" s="201">
        <v>0</v>
      </c>
      <c r="E370" s="201">
        <v>0</v>
      </c>
      <c r="F370" s="201">
        <v>0</v>
      </c>
    </row>
    <row r="371" spans="1:6" s="13" customFormat="1" ht="16.5">
      <c r="A371" s="354"/>
      <c r="B371" s="344"/>
      <c r="C371" s="15" t="s">
        <v>1120</v>
      </c>
      <c r="D371" s="201">
        <v>0</v>
      </c>
      <c r="E371" s="201">
        <v>0</v>
      </c>
      <c r="F371" s="201">
        <v>0</v>
      </c>
    </row>
    <row r="372" spans="1:6" s="13" customFormat="1" ht="16.5">
      <c r="A372" s="354"/>
      <c r="B372" s="344"/>
      <c r="C372" s="15" t="s">
        <v>1121</v>
      </c>
      <c r="D372" s="201">
        <v>0</v>
      </c>
      <c r="E372" s="201">
        <v>0</v>
      </c>
      <c r="F372" s="201">
        <v>0</v>
      </c>
    </row>
    <row r="373" spans="1:6" s="13" customFormat="1" ht="18.75" customHeight="1">
      <c r="A373" s="354"/>
      <c r="B373" s="344" t="s">
        <v>1186</v>
      </c>
      <c r="C373" s="15" t="s">
        <v>1117</v>
      </c>
      <c r="D373" s="205">
        <f>D374</f>
        <v>143</v>
      </c>
      <c r="E373" s="205">
        <f>E374</f>
        <v>122.3</v>
      </c>
      <c r="F373" s="201">
        <f>(E373/D373*100)-100</f>
        <v>-14.47552447552448</v>
      </c>
    </row>
    <row r="374" spans="1:6" s="13" customFormat="1" ht="16.5">
      <c r="A374" s="354"/>
      <c r="B374" s="344"/>
      <c r="C374" s="15" t="s">
        <v>1118</v>
      </c>
      <c r="D374" s="206">
        <v>143</v>
      </c>
      <c r="E374" s="206">
        <v>122.3</v>
      </c>
      <c r="F374" s="201">
        <f>(E374/D374*100)-100</f>
        <v>-14.47552447552448</v>
      </c>
    </row>
    <row r="375" spans="1:6" s="13" customFormat="1" ht="16.5">
      <c r="A375" s="354"/>
      <c r="B375" s="344"/>
      <c r="C375" s="15" t="s">
        <v>1119</v>
      </c>
      <c r="D375" s="201">
        <v>0</v>
      </c>
      <c r="E375" s="201">
        <v>0</v>
      </c>
      <c r="F375" s="201">
        <v>0</v>
      </c>
    </row>
    <row r="376" spans="1:6" s="13" customFormat="1" ht="16.5">
      <c r="A376" s="354"/>
      <c r="B376" s="344"/>
      <c r="C376" s="15" t="s">
        <v>1120</v>
      </c>
      <c r="D376" s="201">
        <v>0</v>
      </c>
      <c r="E376" s="201">
        <v>0</v>
      </c>
      <c r="F376" s="201">
        <v>0</v>
      </c>
    </row>
    <row r="377" spans="1:6" s="13" customFormat="1" ht="16.5">
      <c r="A377" s="354"/>
      <c r="B377" s="344"/>
      <c r="C377" s="15" t="s">
        <v>1121</v>
      </c>
      <c r="D377" s="201">
        <v>0</v>
      </c>
      <c r="E377" s="201">
        <v>0</v>
      </c>
      <c r="F377" s="201">
        <v>0</v>
      </c>
    </row>
    <row r="378" spans="1:6" s="13" customFormat="1" ht="18.75" customHeight="1">
      <c r="A378" s="365"/>
      <c r="B378" s="345" t="s">
        <v>1187</v>
      </c>
      <c r="C378" s="75" t="s">
        <v>1117</v>
      </c>
      <c r="D378" s="202">
        <f>D379+D380+D381+D382</f>
        <v>2778</v>
      </c>
      <c r="E378" s="202">
        <f>E379+E380+E381+E382</f>
        <v>0</v>
      </c>
      <c r="F378" s="195">
        <f aca="true" t="shared" si="4" ref="F378:F391">(E378/D378*100)-100</f>
        <v>-100</v>
      </c>
    </row>
    <row r="379" spans="1:6" s="13" customFormat="1" ht="16.5">
      <c r="A379" s="365"/>
      <c r="B379" s="345"/>
      <c r="C379" s="75" t="s">
        <v>1118</v>
      </c>
      <c r="D379" s="198">
        <f>D384</f>
        <v>1389</v>
      </c>
      <c r="E379" s="198">
        <f>E384</f>
        <v>0</v>
      </c>
      <c r="F379" s="195">
        <f t="shared" si="4"/>
        <v>-100</v>
      </c>
    </row>
    <row r="380" spans="1:6" s="13" customFormat="1" ht="16.5">
      <c r="A380" s="365"/>
      <c r="B380" s="345"/>
      <c r="C380" s="75" t="s">
        <v>1119</v>
      </c>
      <c r="D380" s="197">
        <f>D385+D390+D395</f>
        <v>0</v>
      </c>
      <c r="E380" s="197">
        <v>0</v>
      </c>
      <c r="F380" s="195">
        <v>0</v>
      </c>
    </row>
    <row r="381" spans="1:6" s="13" customFormat="1" ht="16.5">
      <c r="A381" s="365"/>
      <c r="B381" s="345"/>
      <c r="C381" s="75" t="s">
        <v>1120</v>
      </c>
      <c r="D381" s="207">
        <f>D386+D391+D396</f>
        <v>1389</v>
      </c>
      <c r="E381" s="207">
        <f>E393</f>
        <v>0</v>
      </c>
      <c r="F381" s="195">
        <f t="shared" si="4"/>
        <v>-100</v>
      </c>
    </row>
    <row r="382" spans="1:6" s="13" customFormat="1" ht="16.5">
      <c r="A382" s="365"/>
      <c r="B382" s="345"/>
      <c r="C382" s="75" t="s">
        <v>1121</v>
      </c>
      <c r="D382" s="195">
        <v>0</v>
      </c>
      <c r="E382" s="195">
        <v>0</v>
      </c>
      <c r="F382" s="195">
        <v>0</v>
      </c>
    </row>
    <row r="383" spans="1:6" s="13" customFormat="1" ht="18.75" customHeight="1">
      <c r="A383" s="354"/>
      <c r="B383" s="344" t="s">
        <v>1188</v>
      </c>
      <c r="C383" s="15" t="s">
        <v>1117</v>
      </c>
      <c r="D383" s="203">
        <f>D384+D385+D386+D387</f>
        <v>1389</v>
      </c>
      <c r="E383" s="203">
        <f>E384+E385+E386+E387</f>
        <v>0</v>
      </c>
      <c r="F383" s="201">
        <f t="shared" si="4"/>
        <v>-100</v>
      </c>
    </row>
    <row r="384" spans="1:6" s="13" customFormat="1" ht="16.5">
      <c r="A384" s="354"/>
      <c r="B384" s="344"/>
      <c r="C384" s="15" t="s">
        <v>1118</v>
      </c>
      <c r="D384" s="208">
        <v>1389</v>
      </c>
      <c r="E384" s="208">
        <v>0</v>
      </c>
      <c r="F384" s="201">
        <f t="shared" si="4"/>
        <v>-100</v>
      </c>
    </row>
    <row r="385" spans="1:6" s="13" customFormat="1" ht="16.5">
      <c r="A385" s="354"/>
      <c r="B385" s="344"/>
      <c r="C385" s="15" t="s">
        <v>1119</v>
      </c>
      <c r="D385" s="209">
        <v>0</v>
      </c>
      <c r="E385" s="209">
        <v>0</v>
      </c>
      <c r="F385" s="201">
        <v>0</v>
      </c>
    </row>
    <row r="386" spans="1:6" s="13" customFormat="1" ht="16.5">
      <c r="A386" s="354"/>
      <c r="B386" s="344"/>
      <c r="C386" s="15" t="s">
        <v>1120</v>
      </c>
      <c r="D386" s="210">
        <v>0</v>
      </c>
      <c r="E386" s="210">
        <v>0</v>
      </c>
      <c r="F386" s="201">
        <v>0</v>
      </c>
    </row>
    <row r="387" spans="1:6" s="13" customFormat="1" ht="16.5">
      <c r="A387" s="354"/>
      <c r="B387" s="344"/>
      <c r="C387" s="15" t="s">
        <v>1121</v>
      </c>
      <c r="D387" s="201">
        <v>0</v>
      </c>
      <c r="E387" s="201">
        <v>0</v>
      </c>
      <c r="F387" s="201">
        <v>0</v>
      </c>
    </row>
    <row r="388" spans="1:6" s="13" customFormat="1" ht="18.75" customHeight="1">
      <c r="A388" s="385"/>
      <c r="B388" s="344" t="s">
        <v>1189</v>
      </c>
      <c r="C388" s="15" t="s">
        <v>1117</v>
      </c>
      <c r="D388" s="203">
        <f>D389+D390+D391+D392</f>
        <v>1389</v>
      </c>
      <c r="E388" s="203">
        <f>E389+E390+E391+E392</f>
        <v>0</v>
      </c>
      <c r="F388" s="201">
        <f t="shared" si="4"/>
        <v>-100</v>
      </c>
    </row>
    <row r="389" spans="1:6" s="13" customFormat="1" ht="16.5">
      <c r="A389" s="385"/>
      <c r="B389" s="344"/>
      <c r="C389" s="15" t="s">
        <v>1118</v>
      </c>
      <c r="D389" s="208">
        <v>0</v>
      </c>
      <c r="E389" s="208">
        <v>0</v>
      </c>
      <c r="F389" s="201">
        <v>0</v>
      </c>
    </row>
    <row r="390" spans="1:6" s="13" customFormat="1" ht="16.5">
      <c r="A390" s="385"/>
      <c r="B390" s="344"/>
      <c r="C390" s="15" t="s">
        <v>1119</v>
      </c>
      <c r="D390" s="209">
        <v>0</v>
      </c>
      <c r="E390" s="209">
        <v>0</v>
      </c>
      <c r="F390" s="201">
        <v>0</v>
      </c>
    </row>
    <row r="391" spans="1:6" s="13" customFormat="1" ht="16.5">
      <c r="A391" s="385"/>
      <c r="B391" s="344"/>
      <c r="C391" s="15" t="s">
        <v>1120</v>
      </c>
      <c r="D391" s="210">
        <v>1389</v>
      </c>
      <c r="E391" s="210">
        <v>0</v>
      </c>
      <c r="F391" s="201">
        <f t="shared" si="4"/>
        <v>-100</v>
      </c>
    </row>
    <row r="392" spans="1:6" s="13" customFormat="1" ht="16.5">
      <c r="A392" s="385"/>
      <c r="B392" s="344"/>
      <c r="C392" s="15" t="s">
        <v>1121</v>
      </c>
      <c r="D392" s="201">
        <v>0</v>
      </c>
      <c r="E392" s="201">
        <v>0</v>
      </c>
      <c r="F392" s="201">
        <v>0</v>
      </c>
    </row>
    <row r="393" spans="1:6" s="13" customFormat="1" ht="18.75" customHeight="1">
      <c r="A393" s="385"/>
      <c r="B393" s="344" t="s">
        <v>877</v>
      </c>
      <c r="C393" s="15" t="s">
        <v>1117</v>
      </c>
      <c r="D393" s="203">
        <f>D394+D395+D396+D397</f>
        <v>0</v>
      </c>
      <c r="E393" s="203">
        <f>E394+E395+E396+E397</f>
        <v>0</v>
      </c>
      <c r="F393" s="201">
        <v>0</v>
      </c>
    </row>
    <row r="394" spans="1:6" s="13" customFormat="1" ht="16.5">
      <c r="A394" s="385"/>
      <c r="B394" s="344"/>
      <c r="C394" s="15" t="s">
        <v>1118</v>
      </c>
      <c r="D394" s="208">
        <v>0</v>
      </c>
      <c r="E394" s="208">
        <v>0</v>
      </c>
      <c r="F394" s="201">
        <v>0</v>
      </c>
    </row>
    <row r="395" spans="1:6" s="13" customFormat="1" ht="16.5">
      <c r="A395" s="385"/>
      <c r="B395" s="344"/>
      <c r="C395" s="15" t="s">
        <v>1119</v>
      </c>
      <c r="D395" s="209">
        <v>0</v>
      </c>
      <c r="E395" s="209">
        <v>0</v>
      </c>
      <c r="F395" s="201">
        <v>0</v>
      </c>
    </row>
    <row r="396" spans="1:6" s="13" customFormat="1" ht="16.5">
      <c r="A396" s="385"/>
      <c r="B396" s="344"/>
      <c r="C396" s="15" t="s">
        <v>1120</v>
      </c>
      <c r="D396" s="210">
        <v>0</v>
      </c>
      <c r="E396" s="210">
        <v>0</v>
      </c>
      <c r="F396" s="201">
        <v>0</v>
      </c>
    </row>
    <row r="397" spans="1:6" s="13" customFormat="1" ht="16.5">
      <c r="A397" s="385"/>
      <c r="B397" s="344"/>
      <c r="C397" s="15" t="s">
        <v>1121</v>
      </c>
      <c r="D397" s="201">
        <v>0</v>
      </c>
      <c r="E397" s="201">
        <v>0</v>
      </c>
      <c r="F397" s="201">
        <v>0</v>
      </c>
    </row>
    <row r="398" spans="1:8" s="14" customFormat="1" ht="16.5">
      <c r="A398" s="315" t="s">
        <v>435</v>
      </c>
      <c r="B398" s="379" t="s">
        <v>200</v>
      </c>
      <c r="C398" s="75" t="s">
        <v>1117</v>
      </c>
      <c r="D398" s="156">
        <v>314391</v>
      </c>
      <c r="E398" s="156">
        <v>216095.9</v>
      </c>
      <c r="F398" s="6">
        <f>(E398/D398*100)-100</f>
        <v>-31.265239781036996</v>
      </c>
      <c r="G398" s="100"/>
      <c r="H398" s="100"/>
    </row>
    <row r="399" spans="1:8" s="13" customFormat="1" ht="16.5">
      <c r="A399" s="316"/>
      <c r="B399" s="386"/>
      <c r="C399" s="75" t="s">
        <v>1118</v>
      </c>
      <c r="D399" s="156">
        <v>304755</v>
      </c>
      <c r="E399" s="156">
        <v>208293.4</v>
      </c>
      <c r="F399" s="6">
        <f>(E399/D399*100)-100</f>
        <v>-31.652179619694508</v>
      </c>
      <c r="G399" s="100"/>
      <c r="H399" s="100"/>
    </row>
    <row r="400" spans="1:8" s="13" customFormat="1" ht="16.5">
      <c r="A400" s="316"/>
      <c r="B400" s="386"/>
      <c r="C400" s="75" t="s">
        <v>1119</v>
      </c>
      <c r="D400" s="156">
        <v>41</v>
      </c>
      <c r="E400" s="156">
        <v>337</v>
      </c>
      <c r="F400" s="6">
        <f>(E400/D400*100)-100</f>
        <v>721.951219512195</v>
      </c>
      <c r="G400" s="100"/>
      <c r="H400" s="100"/>
    </row>
    <row r="401" spans="1:8" s="13" customFormat="1" ht="16.5">
      <c r="A401" s="316"/>
      <c r="B401" s="386"/>
      <c r="C401" s="75" t="s">
        <v>1120</v>
      </c>
      <c r="D401" s="156">
        <v>0</v>
      </c>
      <c r="E401" s="156">
        <v>0</v>
      </c>
      <c r="F401" s="156"/>
      <c r="G401" s="100"/>
      <c r="H401" s="100"/>
    </row>
    <row r="402" spans="1:8" s="13" customFormat="1" ht="16.5">
      <c r="A402" s="317"/>
      <c r="B402" s="387"/>
      <c r="C402" s="75" t="s">
        <v>1121</v>
      </c>
      <c r="D402" s="156">
        <v>9595</v>
      </c>
      <c r="E402" s="156">
        <v>7465.5</v>
      </c>
      <c r="F402" s="6">
        <f aca="true" t="shared" si="5" ref="F402:F409">(E402/D402*100)-100</f>
        <v>-22.193850964043776</v>
      </c>
      <c r="G402" s="100"/>
      <c r="H402" s="100"/>
    </row>
    <row r="403" spans="1:6" s="13" customFormat="1" ht="16.5">
      <c r="A403" s="332"/>
      <c r="B403" s="356" t="s">
        <v>3</v>
      </c>
      <c r="C403" s="75" t="s">
        <v>1117</v>
      </c>
      <c r="D403" s="156">
        <v>43322</v>
      </c>
      <c r="E403" s="4">
        <v>31231</v>
      </c>
      <c r="F403" s="6">
        <f t="shared" si="5"/>
        <v>-27.909607128018095</v>
      </c>
    </row>
    <row r="404" spans="1:6" s="13" customFormat="1" ht="16.5">
      <c r="A404" s="333"/>
      <c r="B404" s="377"/>
      <c r="C404" s="75" t="s">
        <v>1118</v>
      </c>
      <c r="D404" s="156">
        <v>43217</v>
      </c>
      <c r="E404" s="156">
        <v>31063</v>
      </c>
      <c r="F404" s="6">
        <f t="shared" si="5"/>
        <v>-28.123192262304187</v>
      </c>
    </row>
    <row r="405" spans="1:6" s="13" customFormat="1" ht="16.5">
      <c r="A405" s="333"/>
      <c r="B405" s="377"/>
      <c r="C405" s="75" t="s">
        <v>1119</v>
      </c>
      <c r="D405" s="156">
        <v>41</v>
      </c>
      <c r="E405" s="156">
        <v>137</v>
      </c>
      <c r="F405" s="6">
        <f t="shared" si="5"/>
        <v>234.14634146341461</v>
      </c>
    </row>
    <row r="406" spans="1:6" s="13" customFormat="1" ht="16.5">
      <c r="A406" s="333"/>
      <c r="B406" s="377"/>
      <c r="C406" s="75" t="s">
        <v>1120</v>
      </c>
      <c r="D406" s="156">
        <v>0</v>
      </c>
      <c r="E406" s="156">
        <v>0</v>
      </c>
      <c r="F406" s="156"/>
    </row>
    <row r="407" spans="1:6" s="13" customFormat="1" ht="16.5">
      <c r="A407" s="334"/>
      <c r="B407" s="378"/>
      <c r="C407" s="75" t="s">
        <v>1121</v>
      </c>
      <c r="D407" s="156">
        <v>64</v>
      </c>
      <c r="E407" s="156">
        <v>31</v>
      </c>
      <c r="F407" s="6">
        <f t="shared" si="5"/>
        <v>-51.5625</v>
      </c>
    </row>
    <row r="408" spans="1:6" s="13" customFormat="1" ht="16.5">
      <c r="A408" s="332"/>
      <c r="B408" s="341" t="s">
        <v>4</v>
      </c>
      <c r="C408" s="15" t="s">
        <v>1117</v>
      </c>
      <c r="D408" s="2">
        <v>41066</v>
      </c>
      <c r="E408" s="2">
        <v>29075.2</v>
      </c>
      <c r="F408" s="5">
        <f t="shared" si="5"/>
        <v>-29.19885063069205</v>
      </c>
    </row>
    <row r="409" spans="1:6" s="13" customFormat="1" ht="16.5">
      <c r="A409" s="333"/>
      <c r="B409" s="342"/>
      <c r="C409" s="15" t="s">
        <v>1118</v>
      </c>
      <c r="D409" s="2">
        <v>41002</v>
      </c>
      <c r="E409" s="2">
        <v>29044</v>
      </c>
      <c r="F409" s="5">
        <f t="shared" si="5"/>
        <v>-29.164431003365692</v>
      </c>
    </row>
    <row r="410" spans="1:6" s="13" customFormat="1" ht="16.5">
      <c r="A410" s="333"/>
      <c r="B410" s="342"/>
      <c r="C410" s="15" t="s">
        <v>1119</v>
      </c>
      <c r="D410" s="2">
        <v>0</v>
      </c>
      <c r="E410" s="2">
        <v>0</v>
      </c>
      <c r="F410" s="2"/>
    </row>
    <row r="411" spans="1:6" s="13" customFormat="1" ht="16.5">
      <c r="A411" s="333"/>
      <c r="B411" s="342"/>
      <c r="C411" s="15" t="s">
        <v>1120</v>
      </c>
      <c r="D411" s="2">
        <v>0</v>
      </c>
      <c r="E411" s="2">
        <v>0</v>
      </c>
      <c r="F411" s="2"/>
    </row>
    <row r="412" spans="1:6" s="13" customFormat="1" ht="16.5">
      <c r="A412" s="334"/>
      <c r="B412" s="343"/>
      <c r="C412" s="15" t="s">
        <v>1121</v>
      </c>
      <c r="D412" s="2">
        <v>64</v>
      </c>
      <c r="E412" s="2">
        <v>31.2</v>
      </c>
      <c r="F412" s="5">
        <f>(E412/D412*100)-100</f>
        <v>-51.25</v>
      </c>
    </row>
    <row r="413" spans="1:6" s="13" customFormat="1" ht="16.5">
      <c r="A413" s="332"/>
      <c r="B413" s="341" t="s">
        <v>5</v>
      </c>
      <c r="C413" s="15" t="s">
        <v>1117</v>
      </c>
      <c r="D413" s="2">
        <v>2215</v>
      </c>
      <c r="E413" s="2">
        <v>2018.8</v>
      </c>
      <c r="F413" s="5">
        <f>(E413/D413*100)-100</f>
        <v>-8.85778781038374</v>
      </c>
    </row>
    <row r="414" spans="1:6" s="13" customFormat="1" ht="16.5">
      <c r="A414" s="333"/>
      <c r="B414" s="342"/>
      <c r="C414" s="15" t="s">
        <v>1118</v>
      </c>
      <c r="D414" s="2">
        <v>2215</v>
      </c>
      <c r="E414" s="2">
        <v>2018.8</v>
      </c>
      <c r="F414" s="5">
        <f>(E414/D414*100)-100</f>
        <v>-8.85778781038374</v>
      </c>
    </row>
    <row r="415" spans="1:6" s="13" customFormat="1" ht="16.5">
      <c r="A415" s="333"/>
      <c r="B415" s="342"/>
      <c r="C415" s="15" t="s">
        <v>1119</v>
      </c>
      <c r="D415" s="15">
        <v>0</v>
      </c>
      <c r="E415" s="15">
        <v>0</v>
      </c>
      <c r="F415" s="15"/>
    </row>
    <row r="416" spans="1:6" s="13" customFormat="1" ht="16.5">
      <c r="A416" s="333"/>
      <c r="B416" s="342"/>
      <c r="C416" s="15" t="s">
        <v>1120</v>
      </c>
      <c r="D416" s="15">
        <v>0</v>
      </c>
      <c r="E416" s="15">
        <v>0</v>
      </c>
      <c r="F416" s="15"/>
    </row>
    <row r="417" spans="1:6" s="13" customFormat="1" ht="16.5">
      <c r="A417" s="334"/>
      <c r="B417" s="343"/>
      <c r="C417" s="15" t="s">
        <v>1121</v>
      </c>
      <c r="D417" s="15">
        <v>0</v>
      </c>
      <c r="E417" s="15">
        <v>0</v>
      </c>
      <c r="F417" s="15"/>
    </row>
    <row r="418" spans="1:6" s="13" customFormat="1" ht="16.5">
      <c r="A418" s="332"/>
      <c r="B418" s="341" t="s">
        <v>6</v>
      </c>
      <c r="C418" s="15" t="s">
        <v>1117</v>
      </c>
      <c r="D418" s="2">
        <v>41</v>
      </c>
      <c r="E418" s="2">
        <v>37</v>
      </c>
      <c r="F418" s="5">
        <f>(E418/D418*100)-100</f>
        <v>-9.756097560975604</v>
      </c>
    </row>
    <row r="419" spans="1:6" s="13" customFormat="1" ht="16.5">
      <c r="A419" s="333"/>
      <c r="B419" s="342"/>
      <c r="C419" s="15" t="s">
        <v>1118</v>
      </c>
      <c r="D419" s="2">
        <v>0</v>
      </c>
      <c r="E419" s="2">
        <v>0</v>
      </c>
      <c r="F419" s="2"/>
    </row>
    <row r="420" spans="1:6" s="13" customFormat="1" ht="16.5">
      <c r="A420" s="333"/>
      <c r="B420" s="342"/>
      <c r="C420" s="15" t="s">
        <v>1119</v>
      </c>
      <c r="D420" s="2">
        <v>41</v>
      </c>
      <c r="E420" s="2">
        <v>37</v>
      </c>
      <c r="F420" s="5">
        <f>(E420/D420*100)-100</f>
        <v>-9.756097560975604</v>
      </c>
    </row>
    <row r="421" spans="1:6" s="13" customFormat="1" ht="16.5">
      <c r="A421" s="333"/>
      <c r="B421" s="342"/>
      <c r="C421" s="15" t="s">
        <v>1120</v>
      </c>
      <c r="D421" s="2">
        <v>0</v>
      </c>
      <c r="E421" s="2">
        <v>0</v>
      </c>
      <c r="F421" s="2"/>
    </row>
    <row r="422" spans="1:6" s="13" customFormat="1" ht="16.5">
      <c r="A422" s="334"/>
      <c r="B422" s="343"/>
      <c r="C422" s="15" t="s">
        <v>1121</v>
      </c>
      <c r="D422" s="2">
        <v>0</v>
      </c>
      <c r="E422" s="2">
        <v>0</v>
      </c>
      <c r="F422" s="2"/>
    </row>
    <row r="423" spans="1:6" s="13" customFormat="1" ht="16.5">
      <c r="A423" s="332"/>
      <c r="B423" s="341" t="s">
        <v>804</v>
      </c>
      <c r="C423" s="15" t="s">
        <v>1117</v>
      </c>
      <c r="D423" s="2">
        <v>0</v>
      </c>
      <c r="E423" s="2">
        <v>100</v>
      </c>
      <c r="F423" s="5" t="e">
        <f>(E423/D423*100)-100</f>
        <v>#DIV/0!</v>
      </c>
    </row>
    <row r="424" spans="1:6" s="13" customFormat="1" ht="16.5">
      <c r="A424" s="333"/>
      <c r="B424" s="342"/>
      <c r="C424" s="15" t="s">
        <v>1118</v>
      </c>
      <c r="D424" s="2">
        <v>0</v>
      </c>
      <c r="E424" s="2">
        <v>0</v>
      </c>
      <c r="F424" s="2"/>
    </row>
    <row r="425" spans="1:6" s="13" customFormat="1" ht="16.5">
      <c r="A425" s="333"/>
      <c r="B425" s="342"/>
      <c r="C425" s="15" t="s">
        <v>1119</v>
      </c>
      <c r="D425" s="2">
        <v>0</v>
      </c>
      <c r="E425" s="2">
        <v>100</v>
      </c>
      <c r="F425" s="5" t="e">
        <f>(E425/D425*100)-100</f>
        <v>#DIV/0!</v>
      </c>
    </row>
    <row r="426" spans="1:6" s="13" customFormat="1" ht="16.5">
      <c r="A426" s="333"/>
      <c r="B426" s="342"/>
      <c r="C426" s="15" t="s">
        <v>1120</v>
      </c>
      <c r="D426" s="2">
        <v>0</v>
      </c>
      <c r="E426" s="2">
        <v>0</v>
      </c>
      <c r="F426" s="2"/>
    </row>
    <row r="427" spans="1:6" s="13" customFormat="1" ht="16.5">
      <c r="A427" s="334"/>
      <c r="B427" s="343"/>
      <c r="C427" s="15" t="s">
        <v>1121</v>
      </c>
      <c r="D427" s="2">
        <v>0</v>
      </c>
      <c r="E427" s="2">
        <v>0</v>
      </c>
      <c r="F427" s="2"/>
    </row>
    <row r="428" spans="1:6" s="13" customFormat="1" ht="16.5">
      <c r="A428" s="332"/>
      <c r="B428" s="356" t="s">
        <v>7</v>
      </c>
      <c r="C428" s="75" t="s">
        <v>1117</v>
      </c>
      <c r="D428" s="156">
        <v>8799</v>
      </c>
      <c r="E428" s="156">
        <v>6187.1</v>
      </c>
      <c r="F428" s="6">
        <f>(E428/D428*100)-100</f>
        <v>-29.684055006250702</v>
      </c>
    </row>
    <row r="429" spans="1:6" s="13" customFormat="1" ht="16.5">
      <c r="A429" s="333"/>
      <c r="B429" s="357"/>
      <c r="C429" s="75" t="s">
        <v>1118</v>
      </c>
      <c r="D429" s="156">
        <v>8680</v>
      </c>
      <c r="E429" s="156">
        <v>5983.6</v>
      </c>
      <c r="F429" s="6">
        <f>(E429/D429*100)-100</f>
        <v>-31.064516129032256</v>
      </c>
    </row>
    <row r="430" spans="1:6" s="13" customFormat="1" ht="16.5">
      <c r="A430" s="333"/>
      <c r="B430" s="357"/>
      <c r="C430" s="75" t="s">
        <v>1119</v>
      </c>
      <c r="D430" s="156">
        <v>0</v>
      </c>
      <c r="E430" s="156">
        <v>100</v>
      </c>
      <c r="F430" s="156"/>
    </row>
    <row r="431" spans="1:6" s="13" customFormat="1" ht="16.5">
      <c r="A431" s="333"/>
      <c r="B431" s="357"/>
      <c r="C431" s="75" t="s">
        <v>1120</v>
      </c>
      <c r="D431" s="156">
        <v>0</v>
      </c>
      <c r="E431" s="156">
        <v>0</v>
      </c>
      <c r="F431" s="156"/>
    </row>
    <row r="432" spans="1:6" s="13" customFormat="1" ht="16.5">
      <c r="A432" s="334"/>
      <c r="B432" s="358"/>
      <c r="C432" s="75" t="s">
        <v>1121</v>
      </c>
      <c r="D432" s="156">
        <v>119</v>
      </c>
      <c r="E432" s="156">
        <v>103.5</v>
      </c>
      <c r="F432" s="6">
        <f>(E432/D432*100)-100</f>
        <v>-13.025210084033617</v>
      </c>
    </row>
    <row r="433" spans="1:6" s="13" customFormat="1" ht="16.5">
      <c r="A433" s="332"/>
      <c r="B433" s="341" t="s">
        <v>8</v>
      </c>
      <c r="C433" s="15" t="s">
        <v>1117</v>
      </c>
      <c r="D433" s="2">
        <v>8799</v>
      </c>
      <c r="E433" s="2">
        <v>6087.1</v>
      </c>
      <c r="F433" s="5">
        <f>(E433/D433*100)-100</f>
        <v>-30.82054778952154</v>
      </c>
    </row>
    <row r="434" spans="1:6" s="13" customFormat="1" ht="16.5">
      <c r="A434" s="333"/>
      <c r="B434" s="342"/>
      <c r="C434" s="15" t="s">
        <v>1118</v>
      </c>
      <c r="D434" s="2">
        <v>8680</v>
      </c>
      <c r="E434" s="2">
        <v>5983.6</v>
      </c>
      <c r="F434" s="5">
        <f>(E434/D434*100)-100</f>
        <v>-31.064516129032256</v>
      </c>
    </row>
    <row r="435" spans="1:6" s="13" customFormat="1" ht="16.5">
      <c r="A435" s="333"/>
      <c r="B435" s="342"/>
      <c r="C435" s="15" t="s">
        <v>1119</v>
      </c>
      <c r="D435" s="15">
        <v>0</v>
      </c>
      <c r="E435" s="15">
        <v>0</v>
      </c>
      <c r="F435" s="15"/>
    </row>
    <row r="436" spans="1:6" s="13" customFormat="1" ht="16.5">
      <c r="A436" s="333"/>
      <c r="B436" s="342"/>
      <c r="C436" s="15" t="s">
        <v>1120</v>
      </c>
      <c r="D436" s="15">
        <v>0</v>
      </c>
      <c r="E436" s="15">
        <v>0</v>
      </c>
      <c r="F436" s="15"/>
    </row>
    <row r="437" spans="1:6" s="13" customFormat="1" ht="16.5">
      <c r="A437" s="334"/>
      <c r="B437" s="343"/>
      <c r="C437" s="15" t="s">
        <v>1121</v>
      </c>
      <c r="D437" s="2">
        <v>119</v>
      </c>
      <c r="E437" s="2">
        <v>103.5</v>
      </c>
      <c r="F437" s="5">
        <f>(E437/D437*100)-100</f>
        <v>-13.025210084033617</v>
      </c>
    </row>
    <row r="438" spans="1:6" s="13" customFormat="1" ht="16.5">
      <c r="A438" s="332"/>
      <c r="B438" s="341" t="s">
        <v>805</v>
      </c>
      <c r="C438" s="15" t="s">
        <v>1117</v>
      </c>
      <c r="D438" s="2">
        <v>0</v>
      </c>
      <c r="E438" s="2">
        <v>100</v>
      </c>
      <c r="F438" s="5"/>
    </row>
    <row r="439" spans="1:6" s="13" customFormat="1" ht="16.5">
      <c r="A439" s="333"/>
      <c r="B439" s="342"/>
      <c r="C439" s="15" t="s">
        <v>1118</v>
      </c>
      <c r="D439" s="2">
        <v>0</v>
      </c>
      <c r="E439" s="2">
        <v>0</v>
      </c>
      <c r="F439" s="5"/>
    </row>
    <row r="440" spans="1:6" s="13" customFormat="1" ht="16.5">
      <c r="A440" s="333"/>
      <c r="B440" s="342"/>
      <c r="C440" s="15" t="s">
        <v>1119</v>
      </c>
      <c r="D440" s="15">
        <v>0</v>
      </c>
      <c r="E440" s="15">
        <v>100</v>
      </c>
      <c r="F440" s="15"/>
    </row>
    <row r="441" spans="1:6" s="13" customFormat="1" ht="16.5">
      <c r="A441" s="333"/>
      <c r="B441" s="342"/>
      <c r="C441" s="15" t="s">
        <v>1120</v>
      </c>
      <c r="D441" s="15">
        <v>0</v>
      </c>
      <c r="E441" s="15">
        <v>0</v>
      </c>
      <c r="F441" s="15"/>
    </row>
    <row r="442" spans="1:6" s="13" customFormat="1" ht="16.5">
      <c r="A442" s="334"/>
      <c r="B442" s="343"/>
      <c r="C442" s="15" t="s">
        <v>1121</v>
      </c>
      <c r="D442" s="2">
        <v>0</v>
      </c>
      <c r="E442" s="2">
        <v>0</v>
      </c>
      <c r="F442" s="5"/>
    </row>
    <row r="443" spans="1:6" s="13" customFormat="1" ht="16.5">
      <c r="A443" s="332"/>
      <c r="B443" s="356" t="s">
        <v>9</v>
      </c>
      <c r="C443" s="75" t="s">
        <v>1117</v>
      </c>
      <c r="D443" s="156">
        <v>18351</v>
      </c>
      <c r="E443" s="156">
        <v>11762.3</v>
      </c>
      <c r="F443" s="6">
        <f>(E443/D443*100)-100</f>
        <v>-35.90376546237263</v>
      </c>
    </row>
    <row r="444" spans="1:6" s="13" customFormat="1" ht="16.5">
      <c r="A444" s="333"/>
      <c r="B444" s="357"/>
      <c r="C444" s="75" t="s">
        <v>1118</v>
      </c>
      <c r="D444" s="156">
        <v>16751</v>
      </c>
      <c r="E444" s="156">
        <v>10792.2</v>
      </c>
      <c r="F444" s="6">
        <f>(E444/D444*100)-100</f>
        <v>-35.57280162378365</v>
      </c>
    </row>
    <row r="445" spans="1:6" s="13" customFormat="1" ht="16.5">
      <c r="A445" s="333"/>
      <c r="B445" s="357"/>
      <c r="C445" s="75" t="s">
        <v>1119</v>
      </c>
      <c r="D445" s="156">
        <v>0</v>
      </c>
      <c r="E445" s="156">
        <v>0</v>
      </c>
      <c r="F445" s="156"/>
    </row>
    <row r="446" spans="1:6" s="13" customFormat="1" ht="16.5">
      <c r="A446" s="333"/>
      <c r="B446" s="357"/>
      <c r="C446" s="75" t="s">
        <v>1120</v>
      </c>
      <c r="D446" s="156">
        <v>0</v>
      </c>
      <c r="E446" s="156">
        <v>0</v>
      </c>
      <c r="F446" s="156"/>
    </row>
    <row r="447" spans="1:6" s="13" customFormat="1" ht="16.5">
      <c r="A447" s="334"/>
      <c r="B447" s="358"/>
      <c r="C447" s="75" t="s">
        <v>1121</v>
      </c>
      <c r="D447" s="156">
        <v>1600</v>
      </c>
      <c r="E447" s="156">
        <v>970.1</v>
      </c>
      <c r="F447" s="6">
        <f>(E447/D447*100)-100</f>
        <v>-39.36875</v>
      </c>
    </row>
    <row r="448" spans="1:6" s="13" customFormat="1" ht="16.5">
      <c r="A448" s="332"/>
      <c r="B448" s="341" t="s">
        <v>10</v>
      </c>
      <c r="C448" s="15" t="s">
        <v>1117</v>
      </c>
      <c r="D448" s="2">
        <v>18351</v>
      </c>
      <c r="E448" s="2">
        <v>11762.3</v>
      </c>
      <c r="F448" s="5">
        <f>(E448/D448*100)-100</f>
        <v>-35.90376546237263</v>
      </c>
    </row>
    <row r="449" spans="1:6" s="13" customFormat="1" ht="16.5">
      <c r="A449" s="333"/>
      <c r="B449" s="342"/>
      <c r="C449" s="15" t="s">
        <v>1118</v>
      </c>
      <c r="D449" s="2">
        <v>16751</v>
      </c>
      <c r="E449" s="2">
        <v>10792.2</v>
      </c>
      <c r="F449" s="5">
        <f>(E449/D449*100)-100</f>
        <v>-35.57280162378365</v>
      </c>
    </row>
    <row r="450" spans="1:6" s="13" customFormat="1" ht="16.5">
      <c r="A450" s="333"/>
      <c r="B450" s="342"/>
      <c r="C450" s="15" t="s">
        <v>1119</v>
      </c>
      <c r="D450" s="2">
        <v>0</v>
      </c>
      <c r="E450" s="2">
        <v>0</v>
      </c>
      <c r="F450" s="2"/>
    </row>
    <row r="451" spans="1:6" s="13" customFormat="1" ht="16.5">
      <c r="A451" s="333"/>
      <c r="B451" s="342"/>
      <c r="C451" s="15" t="s">
        <v>1120</v>
      </c>
      <c r="D451" s="2">
        <v>0</v>
      </c>
      <c r="E451" s="2">
        <v>0</v>
      </c>
      <c r="F451" s="2"/>
    </row>
    <row r="452" spans="1:6" s="13" customFormat="1" ht="16.5">
      <c r="A452" s="334"/>
      <c r="B452" s="343"/>
      <c r="C452" s="15" t="s">
        <v>1121</v>
      </c>
      <c r="D452" s="2">
        <v>1600</v>
      </c>
      <c r="E452" s="2">
        <v>970.1</v>
      </c>
      <c r="F452" s="5">
        <f>(E452/D452*100)-100</f>
        <v>-39.36875</v>
      </c>
    </row>
    <row r="453" spans="1:6" s="13" customFormat="1" ht="16.5">
      <c r="A453" s="332"/>
      <c r="B453" s="356" t="s">
        <v>11</v>
      </c>
      <c r="C453" s="75" t="s">
        <v>1117</v>
      </c>
      <c r="D453" s="156">
        <v>186679</v>
      </c>
      <c r="E453" s="156">
        <v>125817.4</v>
      </c>
      <c r="F453" s="6">
        <f>(E453/D453*100)-100</f>
        <v>-32.602274492578175</v>
      </c>
    </row>
    <row r="454" spans="1:6" s="13" customFormat="1" ht="16.5">
      <c r="A454" s="333"/>
      <c r="B454" s="357"/>
      <c r="C454" s="75" t="s">
        <v>1118</v>
      </c>
      <c r="D454" s="156">
        <v>179284</v>
      </c>
      <c r="E454" s="156">
        <v>119510.2</v>
      </c>
      <c r="F454" s="6">
        <f>(E454/D454*100)-100</f>
        <v>-33.34028691907811</v>
      </c>
    </row>
    <row r="455" spans="1:6" s="13" customFormat="1" ht="16.5">
      <c r="A455" s="333"/>
      <c r="B455" s="357"/>
      <c r="C455" s="75" t="s">
        <v>1119</v>
      </c>
      <c r="D455" s="156">
        <v>0</v>
      </c>
      <c r="E455" s="156">
        <v>100</v>
      </c>
      <c r="F455" s="156"/>
    </row>
    <row r="456" spans="1:6" s="13" customFormat="1" ht="16.5">
      <c r="A456" s="333"/>
      <c r="B456" s="357"/>
      <c r="C456" s="75" t="s">
        <v>1120</v>
      </c>
      <c r="D456" s="156">
        <v>0</v>
      </c>
      <c r="E456" s="156">
        <v>0</v>
      </c>
      <c r="F456" s="156"/>
    </row>
    <row r="457" spans="1:6" s="13" customFormat="1" ht="16.5">
      <c r="A457" s="334"/>
      <c r="B457" s="358"/>
      <c r="C457" s="75" t="s">
        <v>1121</v>
      </c>
      <c r="D457" s="156">
        <v>7395</v>
      </c>
      <c r="E457" s="156">
        <v>6207.2</v>
      </c>
      <c r="F457" s="6">
        <f>(E457/D457*100)-100</f>
        <v>-16.06220419202164</v>
      </c>
    </row>
    <row r="458" spans="1:6" s="13" customFormat="1" ht="16.5">
      <c r="A458" s="332"/>
      <c r="B458" s="341" t="s">
        <v>454</v>
      </c>
      <c r="C458" s="15" t="s">
        <v>1117</v>
      </c>
      <c r="D458" s="2">
        <v>154560</v>
      </c>
      <c r="E458" s="2">
        <v>102151.3</v>
      </c>
      <c r="F458" s="5">
        <f>(E458/D458*100)-100</f>
        <v>-33.90832039337474</v>
      </c>
    </row>
    <row r="459" spans="1:6" s="13" customFormat="1" ht="16.5">
      <c r="A459" s="333"/>
      <c r="B459" s="342"/>
      <c r="C459" s="15" t="s">
        <v>1118</v>
      </c>
      <c r="D459" s="2">
        <v>147165</v>
      </c>
      <c r="E459" s="2">
        <v>95944.1</v>
      </c>
      <c r="F459" s="5">
        <f>(E459/D459*100)-100</f>
        <v>-34.80508273026874</v>
      </c>
    </row>
    <row r="460" spans="1:6" s="13" customFormat="1" ht="16.5">
      <c r="A460" s="333"/>
      <c r="B460" s="342"/>
      <c r="C460" s="15" t="s">
        <v>1119</v>
      </c>
      <c r="D460" s="2">
        <v>0</v>
      </c>
      <c r="E460" s="2">
        <v>0</v>
      </c>
      <c r="F460" s="2"/>
    </row>
    <row r="461" spans="1:6" s="13" customFormat="1" ht="16.5">
      <c r="A461" s="333"/>
      <c r="B461" s="342"/>
      <c r="C461" s="15" t="s">
        <v>1120</v>
      </c>
      <c r="D461" s="2">
        <v>0</v>
      </c>
      <c r="E461" s="2">
        <v>0</v>
      </c>
      <c r="F461" s="2"/>
    </row>
    <row r="462" spans="1:6" s="13" customFormat="1" ht="16.5">
      <c r="A462" s="334"/>
      <c r="B462" s="343"/>
      <c r="C462" s="15" t="s">
        <v>1121</v>
      </c>
      <c r="D462" s="2">
        <v>7395</v>
      </c>
      <c r="E462" s="2">
        <v>6207.2</v>
      </c>
      <c r="F462" s="5">
        <f>(E462/D462*100)-100</f>
        <v>-16.06220419202164</v>
      </c>
    </row>
    <row r="463" spans="1:6" s="13" customFormat="1" ht="16.5">
      <c r="A463" s="332"/>
      <c r="B463" s="341" t="s">
        <v>806</v>
      </c>
      <c r="C463" s="15" t="s">
        <v>1117</v>
      </c>
      <c r="D463" s="15">
        <v>0</v>
      </c>
      <c r="E463" s="2">
        <v>100</v>
      </c>
      <c r="F463" s="15"/>
    </row>
    <row r="464" spans="1:6" s="13" customFormat="1" ht="16.5">
      <c r="A464" s="333"/>
      <c r="B464" s="342"/>
      <c r="C464" s="15" t="s">
        <v>1118</v>
      </c>
      <c r="D464" s="15">
        <v>0</v>
      </c>
      <c r="E464" s="15">
        <v>0</v>
      </c>
      <c r="F464" s="15"/>
    </row>
    <row r="465" spans="1:6" s="13" customFormat="1" ht="16.5">
      <c r="A465" s="333"/>
      <c r="B465" s="342"/>
      <c r="C465" s="15" t="s">
        <v>1119</v>
      </c>
      <c r="D465" s="15">
        <v>0</v>
      </c>
      <c r="E465" s="15">
        <v>100</v>
      </c>
      <c r="F465" s="15"/>
    </row>
    <row r="466" spans="1:6" s="13" customFormat="1" ht="16.5">
      <c r="A466" s="333"/>
      <c r="B466" s="342"/>
      <c r="C466" s="15" t="s">
        <v>1120</v>
      </c>
      <c r="D466" s="15">
        <v>0</v>
      </c>
      <c r="E466" s="15">
        <v>0</v>
      </c>
      <c r="F466" s="15"/>
    </row>
    <row r="467" spans="1:6" s="13" customFormat="1" ht="16.5">
      <c r="A467" s="334"/>
      <c r="B467" s="343"/>
      <c r="C467" s="15" t="s">
        <v>1121</v>
      </c>
      <c r="D467" s="15">
        <v>0</v>
      </c>
      <c r="E467" s="15">
        <v>0</v>
      </c>
      <c r="F467" s="15"/>
    </row>
    <row r="468" spans="1:6" s="13" customFormat="1" ht="18.75" customHeight="1">
      <c r="A468" s="355"/>
      <c r="B468" s="344" t="s">
        <v>455</v>
      </c>
      <c r="C468" s="15" t="s">
        <v>1117</v>
      </c>
      <c r="D468" s="2">
        <v>247</v>
      </c>
      <c r="E468" s="2">
        <v>566.1</v>
      </c>
      <c r="F468" s="5">
        <f>(E468/D468*100)-100</f>
        <v>129.1902834008097</v>
      </c>
    </row>
    <row r="469" spans="1:6" s="13" customFormat="1" ht="20.25" customHeight="1">
      <c r="A469" s="355"/>
      <c r="B469" s="344"/>
      <c r="C469" s="15" t="s">
        <v>1118</v>
      </c>
      <c r="D469" s="2">
        <v>247</v>
      </c>
      <c r="E469" s="2">
        <v>566.1</v>
      </c>
      <c r="F469" s="5">
        <f>(E469/D469*100)-100</f>
        <v>129.1902834008097</v>
      </c>
    </row>
    <row r="470" spans="1:6" s="13" customFormat="1" ht="17.25" customHeight="1">
      <c r="A470" s="355"/>
      <c r="B470" s="344"/>
      <c r="C470" s="15" t="s">
        <v>1119</v>
      </c>
      <c r="D470" s="2">
        <v>0</v>
      </c>
      <c r="E470" s="2">
        <v>0</v>
      </c>
      <c r="F470" s="2"/>
    </row>
    <row r="471" spans="1:6" s="13" customFormat="1" ht="25.5" customHeight="1">
      <c r="A471" s="355"/>
      <c r="B471" s="344"/>
      <c r="C471" s="15" t="s">
        <v>1120</v>
      </c>
      <c r="D471" s="2">
        <v>0</v>
      </c>
      <c r="E471" s="2">
        <v>0</v>
      </c>
      <c r="F471" s="2"/>
    </row>
    <row r="472" spans="1:6" s="13" customFormat="1" ht="21" customHeight="1">
      <c r="A472" s="355"/>
      <c r="B472" s="344"/>
      <c r="C472" s="15" t="s">
        <v>1121</v>
      </c>
      <c r="D472" s="2">
        <v>0</v>
      </c>
      <c r="E472" s="2">
        <v>0</v>
      </c>
      <c r="F472" s="2"/>
    </row>
    <row r="473" spans="1:6" s="13" customFormat="1" ht="23.25" customHeight="1">
      <c r="A473" s="355"/>
      <c r="B473" s="344" t="s">
        <v>456</v>
      </c>
      <c r="C473" s="15" t="s">
        <v>1117</v>
      </c>
      <c r="D473" s="2">
        <v>31872</v>
      </c>
      <c r="E473" s="2">
        <v>23000</v>
      </c>
      <c r="F473" s="5">
        <f>(E473/D473*100)-100</f>
        <v>-27.8363453815261</v>
      </c>
    </row>
    <row r="474" spans="1:6" s="13" customFormat="1" ht="15.75" customHeight="1">
      <c r="A474" s="355"/>
      <c r="B474" s="344"/>
      <c r="C474" s="15" t="s">
        <v>1118</v>
      </c>
      <c r="D474" s="2">
        <v>31872</v>
      </c>
      <c r="E474" s="2">
        <v>23000</v>
      </c>
      <c r="F474" s="5">
        <f>(E474/D474*100)-100</f>
        <v>-27.8363453815261</v>
      </c>
    </row>
    <row r="475" spans="1:6" s="13" customFormat="1" ht="15.75" customHeight="1">
      <c r="A475" s="355"/>
      <c r="B475" s="344"/>
      <c r="C475" s="15" t="s">
        <v>1119</v>
      </c>
      <c r="D475" s="2">
        <v>0</v>
      </c>
      <c r="E475" s="2">
        <v>0</v>
      </c>
      <c r="F475" s="2"/>
    </row>
    <row r="476" spans="1:6" s="13" customFormat="1" ht="15.75" customHeight="1">
      <c r="A476" s="355"/>
      <c r="B476" s="344"/>
      <c r="C476" s="15" t="s">
        <v>1120</v>
      </c>
      <c r="D476" s="2">
        <v>0</v>
      </c>
      <c r="E476" s="2">
        <v>0</v>
      </c>
      <c r="F476" s="2"/>
    </row>
    <row r="477" spans="1:6" s="13" customFormat="1" ht="15.75" customHeight="1">
      <c r="A477" s="355"/>
      <c r="B477" s="344"/>
      <c r="C477" s="15" t="s">
        <v>1121</v>
      </c>
      <c r="D477" s="2">
        <v>0</v>
      </c>
      <c r="E477" s="2">
        <v>0</v>
      </c>
      <c r="F477" s="2"/>
    </row>
    <row r="478" spans="1:6" s="13" customFormat="1" ht="22.5" customHeight="1">
      <c r="A478" s="355"/>
      <c r="B478" s="356" t="s">
        <v>457</v>
      </c>
      <c r="C478" s="75" t="s">
        <v>1117</v>
      </c>
      <c r="D478" s="156">
        <v>6297</v>
      </c>
      <c r="E478" s="156">
        <v>2159.5</v>
      </c>
      <c r="F478" s="6">
        <f>(E478/D478*100)-100</f>
        <v>-65.70589169445768</v>
      </c>
    </row>
    <row r="479" spans="1:6" s="13" customFormat="1" ht="15.75" customHeight="1">
      <c r="A479" s="355"/>
      <c r="B479" s="357"/>
      <c r="C479" s="75" t="s">
        <v>1118</v>
      </c>
      <c r="D479" s="156">
        <v>5880</v>
      </c>
      <c r="E479" s="156">
        <v>2006</v>
      </c>
      <c r="F479" s="6">
        <f>(E479/D479*100)-100</f>
        <v>-65.8843537414966</v>
      </c>
    </row>
    <row r="480" spans="1:6" s="13" customFormat="1" ht="15.75" customHeight="1">
      <c r="A480" s="355"/>
      <c r="B480" s="357"/>
      <c r="C480" s="75" t="s">
        <v>1119</v>
      </c>
      <c r="D480" s="75">
        <v>0</v>
      </c>
      <c r="E480" s="75">
        <v>0</v>
      </c>
      <c r="F480" s="75"/>
    </row>
    <row r="481" spans="1:6" s="13" customFormat="1" ht="15.75" customHeight="1">
      <c r="A481" s="355"/>
      <c r="B481" s="357"/>
      <c r="C481" s="75" t="s">
        <v>1120</v>
      </c>
      <c r="D481" s="75">
        <v>0</v>
      </c>
      <c r="E481" s="75">
        <v>0</v>
      </c>
      <c r="F481" s="75"/>
    </row>
    <row r="482" spans="1:6" s="13" customFormat="1" ht="15.75" customHeight="1">
      <c r="A482" s="355"/>
      <c r="B482" s="358"/>
      <c r="C482" s="75" t="s">
        <v>1121</v>
      </c>
      <c r="D482" s="156">
        <v>417</v>
      </c>
      <c r="E482" s="156">
        <v>153.5</v>
      </c>
      <c r="F482" s="6">
        <f>(E482/D482*100)-100</f>
        <v>-63.189448441247</v>
      </c>
    </row>
    <row r="483" spans="1:6" s="13" customFormat="1" ht="30" customHeight="1">
      <c r="A483" s="355"/>
      <c r="B483" s="341" t="s">
        <v>458</v>
      </c>
      <c r="C483" s="15" t="s">
        <v>1117</v>
      </c>
      <c r="D483" s="2">
        <v>6297</v>
      </c>
      <c r="E483" s="2">
        <v>2159.5</v>
      </c>
      <c r="F483" s="5">
        <f>(E483/D483*100)-100</f>
        <v>-65.70589169445768</v>
      </c>
    </row>
    <row r="484" spans="1:6" s="13" customFormat="1" ht="15.75" customHeight="1">
      <c r="A484" s="355"/>
      <c r="B484" s="342"/>
      <c r="C484" s="15" t="s">
        <v>1118</v>
      </c>
      <c r="D484" s="2">
        <v>5880</v>
      </c>
      <c r="E484" s="2">
        <v>2006</v>
      </c>
      <c r="F484" s="5">
        <f>(E484/D484*100)-100</f>
        <v>-65.8843537414966</v>
      </c>
    </row>
    <row r="485" spans="1:6" s="13" customFormat="1" ht="15.75" customHeight="1">
      <c r="A485" s="355"/>
      <c r="B485" s="342"/>
      <c r="C485" s="15" t="s">
        <v>1119</v>
      </c>
      <c r="D485" s="2">
        <v>0</v>
      </c>
      <c r="E485" s="2">
        <v>0</v>
      </c>
      <c r="F485" s="2"/>
    </row>
    <row r="486" spans="1:6" s="13" customFormat="1" ht="15.75" customHeight="1">
      <c r="A486" s="355"/>
      <c r="B486" s="342"/>
      <c r="C486" s="15" t="s">
        <v>1120</v>
      </c>
      <c r="D486" s="2">
        <v>0</v>
      </c>
      <c r="E486" s="2">
        <v>0</v>
      </c>
      <c r="F486" s="2"/>
    </row>
    <row r="487" spans="1:6" s="13" customFormat="1" ht="51.75" customHeight="1">
      <c r="A487" s="355"/>
      <c r="B487" s="343"/>
      <c r="C487" s="15" t="s">
        <v>1121</v>
      </c>
      <c r="D487" s="2">
        <v>417</v>
      </c>
      <c r="E487" s="2">
        <v>153.5</v>
      </c>
      <c r="F487" s="5">
        <f>(E487/D487*100)-100</f>
        <v>-63.189448441247</v>
      </c>
    </row>
    <row r="488" spans="1:6" s="13" customFormat="1" ht="22.5" customHeight="1">
      <c r="A488" s="355"/>
      <c r="B488" s="356" t="s">
        <v>459</v>
      </c>
      <c r="C488" s="75" t="s">
        <v>1117</v>
      </c>
      <c r="D488" s="156">
        <v>323</v>
      </c>
      <c r="E488" s="156">
        <v>15.1</v>
      </c>
      <c r="F488" s="6">
        <f>(E488/D488*100)-100</f>
        <v>-95.3250773993808</v>
      </c>
    </row>
    <row r="489" spans="1:6" s="13" customFormat="1" ht="15.75" customHeight="1">
      <c r="A489" s="355"/>
      <c r="B489" s="357"/>
      <c r="C489" s="75" t="s">
        <v>1118</v>
      </c>
      <c r="D489" s="156">
        <v>323</v>
      </c>
      <c r="E489" s="156">
        <v>15.1</v>
      </c>
      <c r="F489" s="6">
        <f>(E489/D489*100)-100</f>
        <v>-95.3250773993808</v>
      </c>
    </row>
    <row r="490" spans="1:6" s="13" customFormat="1" ht="15.75" customHeight="1">
      <c r="A490" s="355"/>
      <c r="B490" s="357"/>
      <c r="C490" s="75" t="s">
        <v>1119</v>
      </c>
      <c r="D490" s="156">
        <v>0</v>
      </c>
      <c r="E490" s="156">
        <v>0</v>
      </c>
      <c r="F490" s="6"/>
    </row>
    <row r="491" spans="1:6" s="13" customFormat="1" ht="15.75" customHeight="1">
      <c r="A491" s="355"/>
      <c r="B491" s="357"/>
      <c r="C491" s="75" t="s">
        <v>1120</v>
      </c>
      <c r="D491" s="156">
        <v>0</v>
      </c>
      <c r="E491" s="156">
        <v>0</v>
      </c>
      <c r="F491" s="156"/>
    </row>
    <row r="492" spans="1:6" s="13" customFormat="1" ht="15.75" customHeight="1">
      <c r="A492" s="355"/>
      <c r="B492" s="358"/>
      <c r="C492" s="75" t="s">
        <v>1121</v>
      </c>
      <c r="D492" s="156">
        <v>0</v>
      </c>
      <c r="E492" s="156">
        <v>0</v>
      </c>
      <c r="F492" s="156"/>
    </row>
    <row r="493" spans="1:6" s="13" customFormat="1" ht="17.25" customHeight="1">
      <c r="A493" s="355"/>
      <c r="B493" s="341" t="s">
        <v>460</v>
      </c>
      <c r="C493" s="15" t="s">
        <v>1117</v>
      </c>
      <c r="D493" s="2">
        <v>323</v>
      </c>
      <c r="E493" s="2">
        <v>15.1</v>
      </c>
      <c r="F493" s="5">
        <f>(E493/D493*100)-100</f>
        <v>-95.3250773993808</v>
      </c>
    </row>
    <row r="494" spans="1:6" s="13" customFormat="1" ht="15.75" customHeight="1">
      <c r="A494" s="355"/>
      <c r="B494" s="342"/>
      <c r="C494" s="15" t="s">
        <v>1118</v>
      </c>
      <c r="D494" s="2">
        <v>323</v>
      </c>
      <c r="E494" s="2">
        <v>15.1</v>
      </c>
      <c r="F494" s="5">
        <f>(E494/D494*100)-100</f>
        <v>-95.3250773993808</v>
      </c>
    </row>
    <row r="495" spans="1:6" s="13" customFormat="1" ht="15.75" customHeight="1">
      <c r="A495" s="355"/>
      <c r="B495" s="342"/>
      <c r="C495" s="15" t="s">
        <v>1119</v>
      </c>
      <c r="D495" s="15">
        <v>0</v>
      </c>
      <c r="E495" s="15">
        <v>0</v>
      </c>
      <c r="F495" s="15"/>
    </row>
    <row r="496" spans="1:6" s="13" customFormat="1" ht="15.75" customHeight="1">
      <c r="A496" s="355"/>
      <c r="B496" s="342"/>
      <c r="C496" s="15" t="s">
        <v>1120</v>
      </c>
      <c r="D496" s="15">
        <v>0</v>
      </c>
      <c r="E496" s="15">
        <v>0</v>
      </c>
      <c r="F496" s="15"/>
    </row>
    <row r="497" spans="1:6" s="13" customFormat="1" ht="15.75" customHeight="1">
      <c r="A497" s="355"/>
      <c r="B497" s="343"/>
      <c r="C497" s="15" t="s">
        <v>1121</v>
      </c>
      <c r="D497" s="15">
        <v>0</v>
      </c>
      <c r="E497" s="15">
        <v>0</v>
      </c>
      <c r="F497" s="15"/>
    </row>
    <row r="498" spans="1:6" s="13" customFormat="1" ht="12.75" customHeight="1">
      <c r="A498" s="355"/>
      <c r="B498" s="356" t="s">
        <v>461</v>
      </c>
      <c r="C498" s="75" t="s">
        <v>1117</v>
      </c>
      <c r="D498" s="156">
        <v>50620</v>
      </c>
      <c r="E498" s="156">
        <v>38923.5</v>
      </c>
      <c r="F498" s="6">
        <f>(E498/D498*100)-100</f>
        <v>-23.106479652311336</v>
      </c>
    </row>
    <row r="499" spans="1:6" s="13" customFormat="1" ht="15.75" customHeight="1">
      <c r="A499" s="355"/>
      <c r="B499" s="357"/>
      <c r="C499" s="75" t="s">
        <v>1118</v>
      </c>
      <c r="D499" s="156">
        <v>50620</v>
      </c>
      <c r="E499" s="156">
        <v>38923.5</v>
      </c>
      <c r="F499" s="6">
        <f>(E499/D499*100)-100</f>
        <v>-23.106479652311336</v>
      </c>
    </row>
    <row r="500" spans="1:6" s="13" customFormat="1" ht="15.75" customHeight="1">
      <c r="A500" s="355"/>
      <c r="B500" s="357"/>
      <c r="C500" s="75" t="s">
        <v>1119</v>
      </c>
      <c r="D500" s="75">
        <v>0</v>
      </c>
      <c r="E500" s="75">
        <v>0</v>
      </c>
      <c r="F500" s="75"/>
    </row>
    <row r="501" spans="1:6" s="13" customFormat="1" ht="15.75" customHeight="1">
      <c r="A501" s="355"/>
      <c r="B501" s="357"/>
      <c r="C501" s="75" t="s">
        <v>1120</v>
      </c>
      <c r="D501" s="75">
        <v>0</v>
      </c>
      <c r="E501" s="75">
        <v>0</v>
      </c>
      <c r="F501" s="75"/>
    </row>
    <row r="502" spans="1:6" s="13" customFormat="1" ht="23.25" customHeight="1">
      <c r="A502" s="355"/>
      <c r="B502" s="358"/>
      <c r="C502" s="75" t="s">
        <v>1121</v>
      </c>
      <c r="D502" s="75">
        <v>0</v>
      </c>
      <c r="E502" s="75">
        <v>0</v>
      </c>
      <c r="F502" s="75"/>
    </row>
    <row r="503" spans="1:6" s="13" customFormat="1" ht="18" customHeight="1">
      <c r="A503" s="355"/>
      <c r="B503" s="344" t="s">
        <v>462</v>
      </c>
      <c r="C503" s="15" t="s">
        <v>1117</v>
      </c>
      <c r="D503" s="2">
        <v>4681</v>
      </c>
      <c r="E503" s="2">
        <v>3702.4</v>
      </c>
      <c r="F503" s="5">
        <f>(E503/D503*100)-100</f>
        <v>-20.9057893612476</v>
      </c>
    </row>
    <row r="504" spans="1:6" s="13" customFormat="1" ht="15.75" customHeight="1">
      <c r="A504" s="355"/>
      <c r="B504" s="344"/>
      <c r="C504" s="15" t="s">
        <v>1118</v>
      </c>
      <c r="D504" s="2">
        <v>4681</v>
      </c>
      <c r="E504" s="2">
        <v>3702.4</v>
      </c>
      <c r="F504" s="5">
        <f>(E504/D504*100)-100</f>
        <v>-20.9057893612476</v>
      </c>
    </row>
    <row r="505" spans="1:6" s="13" customFormat="1" ht="15.75" customHeight="1">
      <c r="A505" s="355"/>
      <c r="B505" s="344"/>
      <c r="C505" s="15" t="s">
        <v>1119</v>
      </c>
      <c r="D505" s="2">
        <v>0</v>
      </c>
      <c r="E505" s="2">
        <v>0</v>
      </c>
      <c r="F505" s="2"/>
    </row>
    <row r="506" spans="1:6" s="13" customFormat="1" ht="15.75" customHeight="1">
      <c r="A506" s="355"/>
      <c r="B506" s="344"/>
      <c r="C506" s="15" t="s">
        <v>1120</v>
      </c>
      <c r="D506" s="2">
        <v>0</v>
      </c>
      <c r="E506" s="2">
        <v>0</v>
      </c>
      <c r="F506" s="2"/>
    </row>
    <row r="507" spans="1:6" s="13" customFormat="1" ht="15.75" customHeight="1">
      <c r="A507" s="355"/>
      <c r="B507" s="344"/>
      <c r="C507" s="15" t="s">
        <v>1121</v>
      </c>
      <c r="D507" s="2">
        <v>0</v>
      </c>
      <c r="E507" s="2">
        <v>0</v>
      </c>
      <c r="F507" s="2"/>
    </row>
    <row r="508" spans="1:6" s="13" customFormat="1" ht="22.5" customHeight="1">
      <c r="A508" s="344"/>
      <c r="B508" s="344" t="s">
        <v>463</v>
      </c>
      <c r="C508" s="15" t="s">
        <v>1117</v>
      </c>
      <c r="D508" s="2">
        <v>9608</v>
      </c>
      <c r="E508" s="2">
        <v>7097.8</v>
      </c>
      <c r="F508" s="5">
        <f>(E508/D508*100)-100</f>
        <v>-26.126144879267272</v>
      </c>
    </row>
    <row r="509" spans="1:6" s="13" customFormat="1" ht="15.75" customHeight="1">
      <c r="A509" s="344"/>
      <c r="B509" s="344"/>
      <c r="C509" s="15" t="s">
        <v>1118</v>
      </c>
      <c r="D509" s="2">
        <v>9608</v>
      </c>
      <c r="E509" s="2">
        <v>7097.8</v>
      </c>
      <c r="F509" s="5">
        <f>(E509/D509*100)-100</f>
        <v>-26.126144879267272</v>
      </c>
    </row>
    <row r="510" spans="1:6" s="13" customFormat="1" ht="15.75" customHeight="1">
      <c r="A510" s="344"/>
      <c r="B510" s="344"/>
      <c r="C510" s="15" t="s">
        <v>1119</v>
      </c>
      <c r="D510" s="15">
        <v>0</v>
      </c>
      <c r="E510" s="15">
        <v>0</v>
      </c>
      <c r="F510" s="15"/>
    </row>
    <row r="511" spans="1:6" s="13" customFormat="1" ht="15.75" customHeight="1">
      <c r="A511" s="344"/>
      <c r="B511" s="344"/>
      <c r="C511" s="15" t="s">
        <v>1120</v>
      </c>
      <c r="D511" s="15">
        <v>0</v>
      </c>
      <c r="E511" s="15">
        <v>0</v>
      </c>
      <c r="F511" s="15"/>
    </row>
    <row r="512" spans="1:6" s="13" customFormat="1" ht="15.75" customHeight="1">
      <c r="A512" s="344"/>
      <c r="B512" s="344"/>
      <c r="C512" s="15" t="s">
        <v>1121</v>
      </c>
      <c r="D512" s="15">
        <v>0</v>
      </c>
      <c r="E512" s="15">
        <v>0</v>
      </c>
      <c r="F512" s="15"/>
    </row>
    <row r="513" spans="1:6" s="13" customFormat="1" ht="15.75" customHeight="1">
      <c r="A513" s="355"/>
      <c r="B513" s="344" t="s">
        <v>464</v>
      </c>
      <c r="C513" s="15" t="s">
        <v>1117</v>
      </c>
      <c r="D513" s="2">
        <v>844</v>
      </c>
      <c r="E513" s="2">
        <v>258.5</v>
      </c>
      <c r="F513" s="5">
        <f>(E513/D513*100)-100</f>
        <v>-69.37203791469194</v>
      </c>
    </row>
    <row r="514" spans="1:6" s="13" customFormat="1" ht="20.25" customHeight="1">
      <c r="A514" s="355"/>
      <c r="B514" s="344"/>
      <c r="C514" s="15" t="s">
        <v>1118</v>
      </c>
      <c r="D514" s="2">
        <v>844</v>
      </c>
      <c r="E514" s="2">
        <v>258.5</v>
      </c>
      <c r="F514" s="5">
        <f>(E514/D514*100)-100</f>
        <v>-69.37203791469194</v>
      </c>
    </row>
    <row r="515" spans="1:6" s="13" customFormat="1" ht="15.75" customHeight="1">
      <c r="A515" s="355"/>
      <c r="B515" s="344"/>
      <c r="C515" s="15" t="s">
        <v>1119</v>
      </c>
      <c r="D515" s="2">
        <v>0</v>
      </c>
      <c r="E515" s="2">
        <v>0</v>
      </c>
      <c r="F515" s="2"/>
    </row>
    <row r="516" spans="1:6" s="13" customFormat="1" ht="15.75" customHeight="1">
      <c r="A516" s="355"/>
      <c r="B516" s="344"/>
      <c r="C516" s="15" t="s">
        <v>1120</v>
      </c>
      <c r="D516" s="2">
        <v>0</v>
      </c>
      <c r="E516" s="2">
        <v>0</v>
      </c>
      <c r="F516" s="2"/>
    </row>
    <row r="517" spans="1:6" s="13" customFormat="1" ht="15.75" customHeight="1">
      <c r="A517" s="355"/>
      <c r="B517" s="344"/>
      <c r="C517" s="15" t="s">
        <v>1121</v>
      </c>
      <c r="D517" s="2">
        <v>0</v>
      </c>
      <c r="E517" s="2">
        <v>0</v>
      </c>
      <c r="F517" s="2"/>
    </row>
    <row r="518" spans="1:6" s="13" customFormat="1" ht="30.75" customHeight="1">
      <c r="A518" s="355"/>
      <c r="B518" s="344" t="s">
        <v>465</v>
      </c>
      <c r="C518" s="15" t="s">
        <v>1117</v>
      </c>
      <c r="D518" s="2">
        <v>35487</v>
      </c>
      <c r="E518" s="2">
        <v>27864.8</v>
      </c>
      <c r="F518" s="5">
        <f>(E518/D518*100)-100</f>
        <v>-21.478851410375626</v>
      </c>
    </row>
    <row r="519" spans="1:6" s="13" customFormat="1" ht="15.75" customHeight="1">
      <c r="A519" s="355"/>
      <c r="B519" s="344"/>
      <c r="C519" s="15" t="s">
        <v>1118</v>
      </c>
      <c r="D519" s="2">
        <v>35487</v>
      </c>
      <c r="E519" s="2">
        <v>27864.8</v>
      </c>
      <c r="F519" s="5">
        <f>(E519/D519*100)-100</f>
        <v>-21.478851410375626</v>
      </c>
    </row>
    <row r="520" spans="1:6" s="13" customFormat="1" ht="15.75" customHeight="1">
      <c r="A520" s="355"/>
      <c r="B520" s="344"/>
      <c r="C520" s="15" t="s">
        <v>1119</v>
      </c>
      <c r="D520" s="15">
        <v>0</v>
      </c>
      <c r="E520" s="15">
        <v>0</v>
      </c>
      <c r="F520" s="15"/>
    </row>
    <row r="521" spans="1:6" s="13" customFormat="1" ht="15.75" customHeight="1">
      <c r="A521" s="355"/>
      <c r="B521" s="344"/>
      <c r="C521" s="15" t="s">
        <v>1120</v>
      </c>
      <c r="D521" s="15">
        <v>0</v>
      </c>
      <c r="E521" s="15">
        <v>0</v>
      </c>
      <c r="F521" s="15"/>
    </row>
    <row r="522" spans="1:6" s="13" customFormat="1" ht="15.75" customHeight="1">
      <c r="A522" s="355"/>
      <c r="B522" s="344"/>
      <c r="C522" s="15" t="s">
        <v>1121</v>
      </c>
      <c r="D522" s="15">
        <v>0</v>
      </c>
      <c r="E522" s="15">
        <v>0</v>
      </c>
      <c r="F522" s="15"/>
    </row>
    <row r="523" spans="1:8" s="13" customFormat="1" ht="26.25" customHeight="1">
      <c r="A523" s="359" t="s">
        <v>436</v>
      </c>
      <c r="B523" s="370" t="s">
        <v>294</v>
      </c>
      <c r="C523" s="211" t="s">
        <v>1117</v>
      </c>
      <c r="D523" s="212">
        <v>1036595.7</v>
      </c>
      <c r="E523" s="212">
        <v>688547.9</v>
      </c>
      <c r="F523" s="6">
        <f>(E523/D523*100)-100</f>
        <v>-33.576041266619185</v>
      </c>
      <c r="G523" s="101"/>
      <c r="H523" s="101"/>
    </row>
    <row r="524" spans="1:8" s="13" customFormat="1" ht="16.5">
      <c r="A524" s="359"/>
      <c r="B524" s="370"/>
      <c r="C524" s="70" t="s">
        <v>1118</v>
      </c>
      <c r="D524" s="212">
        <v>27350</v>
      </c>
      <c r="E524" s="212">
        <v>24225.3</v>
      </c>
      <c r="F524" s="6">
        <f aca="true" t="shared" si="6" ref="F524:F535">(E524/D524*100)-100</f>
        <v>-11.424862888482636</v>
      </c>
      <c r="G524" s="101"/>
      <c r="H524" s="101"/>
    </row>
    <row r="525" spans="1:8" s="13" customFormat="1" ht="16.5">
      <c r="A525" s="359"/>
      <c r="B525" s="370"/>
      <c r="C525" s="211" t="s">
        <v>1119</v>
      </c>
      <c r="D525" s="212">
        <v>0</v>
      </c>
      <c r="E525" s="212">
        <v>0</v>
      </c>
      <c r="F525" s="6"/>
      <c r="G525" s="101"/>
      <c r="H525" s="101"/>
    </row>
    <row r="526" spans="1:8" s="13" customFormat="1" ht="16.5">
      <c r="A526" s="359"/>
      <c r="B526" s="370"/>
      <c r="C526" s="211" t="s">
        <v>1120</v>
      </c>
      <c r="D526" s="212">
        <v>186494</v>
      </c>
      <c r="E526" s="212">
        <v>102906</v>
      </c>
      <c r="F526" s="6">
        <f t="shared" si="6"/>
        <v>-44.820744903321284</v>
      </c>
      <c r="G526" s="101"/>
      <c r="H526" s="101"/>
    </row>
    <row r="527" spans="1:8" s="13" customFormat="1" ht="16.5">
      <c r="A527" s="359"/>
      <c r="B527" s="370"/>
      <c r="C527" s="70" t="s">
        <v>117</v>
      </c>
      <c r="D527" s="212">
        <v>756051.7</v>
      </c>
      <c r="E527" s="212">
        <v>510487.4</v>
      </c>
      <c r="F527" s="6">
        <f t="shared" si="6"/>
        <v>-32.47982909105289</v>
      </c>
      <c r="G527" s="101"/>
      <c r="H527" s="101"/>
    </row>
    <row r="528" spans="1:8" s="13" customFormat="1" ht="16.5">
      <c r="A528" s="359"/>
      <c r="B528" s="370"/>
      <c r="C528" s="211" t="s">
        <v>1121</v>
      </c>
      <c r="D528" s="212">
        <v>66700</v>
      </c>
      <c r="E528" s="212">
        <v>50929.2</v>
      </c>
      <c r="F528" s="6">
        <f t="shared" si="6"/>
        <v>-23.644377811094458</v>
      </c>
      <c r="G528" s="101"/>
      <c r="H528" s="101"/>
    </row>
    <row r="529" spans="1:6" s="13" customFormat="1" ht="16.5">
      <c r="A529" s="355"/>
      <c r="B529" s="360" t="s">
        <v>118</v>
      </c>
      <c r="C529" s="211" t="s">
        <v>1117</v>
      </c>
      <c r="D529" s="213">
        <v>1028607.7</v>
      </c>
      <c r="E529" s="213">
        <v>683747.7</v>
      </c>
      <c r="F529" s="5">
        <f t="shared" si="6"/>
        <v>-33.526873267621866</v>
      </c>
    </row>
    <row r="530" spans="1:6" s="13" customFormat="1" ht="16.5">
      <c r="A530" s="355"/>
      <c r="B530" s="360"/>
      <c r="C530" s="70" t="s">
        <v>1118</v>
      </c>
      <c r="D530" s="213">
        <v>24990</v>
      </c>
      <c r="E530" s="213">
        <v>23565.3</v>
      </c>
      <c r="F530" s="5">
        <f t="shared" si="6"/>
        <v>-5.701080432172873</v>
      </c>
    </row>
    <row r="531" spans="1:6" s="13" customFormat="1" ht="16.5">
      <c r="A531" s="355"/>
      <c r="B531" s="360"/>
      <c r="C531" s="211" t="s">
        <v>1119</v>
      </c>
      <c r="D531" s="213">
        <v>0</v>
      </c>
      <c r="E531" s="213">
        <v>0</v>
      </c>
      <c r="F531" s="5" t="e">
        <f t="shared" si="6"/>
        <v>#DIV/0!</v>
      </c>
    </row>
    <row r="532" spans="1:6" s="13" customFormat="1" ht="16.5">
      <c r="A532" s="355"/>
      <c r="B532" s="360"/>
      <c r="C532" s="211" t="s">
        <v>1120</v>
      </c>
      <c r="D532" s="213">
        <v>180866</v>
      </c>
      <c r="E532" s="213">
        <v>98765.8</v>
      </c>
      <c r="F532" s="5">
        <f t="shared" si="6"/>
        <v>-45.392832262559025</v>
      </c>
    </row>
    <row r="533" spans="1:6" s="13" customFormat="1" ht="16.5">
      <c r="A533" s="355"/>
      <c r="B533" s="360"/>
      <c r="C533" s="70" t="s">
        <v>117</v>
      </c>
      <c r="D533" s="213">
        <v>756051.7</v>
      </c>
      <c r="E533" s="213">
        <v>510487.4</v>
      </c>
      <c r="F533" s="5">
        <f t="shared" si="6"/>
        <v>-32.47982909105289</v>
      </c>
    </row>
    <row r="534" spans="1:6" s="13" customFormat="1" ht="16.5">
      <c r="A534" s="355"/>
      <c r="B534" s="360"/>
      <c r="C534" s="211" t="s">
        <v>1121</v>
      </c>
      <c r="D534" s="213">
        <v>66700</v>
      </c>
      <c r="E534" s="213">
        <v>50929.2</v>
      </c>
      <c r="F534" s="5">
        <f t="shared" si="6"/>
        <v>-23.644377811094458</v>
      </c>
    </row>
    <row r="535" spans="1:6" s="13" customFormat="1" ht="20.25" customHeight="1">
      <c r="A535" s="355"/>
      <c r="B535" s="382" t="s">
        <v>786</v>
      </c>
      <c r="C535" s="71" t="s">
        <v>1117</v>
      </c>
      <c r="D535" s="213">
        <v>1003617.7</v>
      </c>
      <c r="E535" s="213">
        <v>660182.3</v>
      </c>
      <c r="F535" s="5">
        <f t="shared" si="6"/>
        <v>-34.2197432348991</v>
      </c>
    </row>
    <row r="536" spans="1:6" s="13" customFormat="1" ht="20.25" customHeight="1">
      <c r="A536" s="355"/>
      <c r="B536" s="382"/>
      <c r="C536" s="18" t="s">
        <v>1118</v>
      </c>
      <c r="D536" s="213">
        <v>0</v>
      </c>
      <c r="E536" s="213">
        <v>0</v>
      </c>
      <c r="F536" s="213">
        <v>0</v>
      </c>
    </row>
    <row r="537" spans="1:6" s="13" customFormat="1" ht="20.25" customHeight="1">
      <c r="A537" s="355"/>
      <c r="B537" s="382"/>
      <c r="C537" s="71" t="s">
        <v>1119</v>
      </c>
      <c r="D537" s="213">
        <v>0</v>
      </c>
      <c r="E537" s="213">
        <v>0</v>
      </c>
      <c r="F537" s="213">
        <v>0</v>
      </c>
    </row>
    <row r="538" spans="1:6" s="13" customFormat="1" ht="20.25" customHeight="1">
      <c r="A538" s="355"/>
      <c r="B538" s="382"/>
      <c r="C538" s="71" t="s">
        <v>1120</v>
      </c>
      <c r="D538" s="213">
        <v>180866</v>
      </c>
      <c r="E538" s="213">
        <v>98765.7</v>
      </c>
      <c r="F538" s="5">
        <f>(E538/D538*100)-100</f>
        <v>-45.39288755211041</v>
      </c>
    </row>
    <row r="539" spans="1:6" s="13" customFormat="1" ht="20.25" customHeight="1">
      <c r="A539" s="355"/>
      <c r="B539" s="382"/>
      <c r="C539" s="18" t="s">
        <v>117</v>
      </c>
      <c r="D539" s="214">
        <v>756051.7</v>
      </c>
      <c r="E539" s="214">
        <v>510487.4</v>
      </c>
      <c r="F539" s="5">
        <f>(E539/D539*100)-100</f>
        <v>-32.47982909105289</v>
      </c>
    </row>
    <row r="540" spans="1:6" s="13" customFormat="1" ht="20.25" customHeight="1">
      <c r="A540" s="355"/>
      <c r="B540" s="382"/>
      <c r="C540" s="71" t="s">
        <v>1121</v>
      </c>
      <c r="D540" s="214">
        <v>66700</v>
      </c>
      <c r="E540" s="214">
        <v>50929.2</v>
      </c>
      <c r="F540" s="5">
        <f>(E540/D540*100)-100</f>
        <v>-23.644377811094458</v>
      </c>
    </row>
    <row r="541" spans="1:6" s="13" customFormat="1" ht="25.5" customHeight="1">
      <c r="A541" s="355"/>
      <c r="B541" s="382" t="s">
        <v>787</v>
      </c>
      <c r="C541" s="71" t="s">
        <v>1117</v>
      </c>
      <c r="D541" s="214">
        <v>24990</v>
      </c>
      <c r="E541" s="213">
        <v>23565.3</v>
      </c>
      <c r="F541" s="5">
        <f>(E541/D541*100)-100</f>
        <v>-5.701080432172873</v>
      </c>
    </row>
    <row r="542" spans="1:6" s="13" customFormat="1" ht="16.5">
      <c r="A542" s="355"/>
      <c r="B542" s="382"/>
      <c r="C542" s="71" t="s">
        <v>727</v>
      </c>
      <c r="D542" s="214">
        <v>24990</v>
      </c>
      <c r="E542" s="214">
        <v>23565.3</v>
      </c>
      <c r="F542" s="5">
        <f>(E542/D542*100)-100</f>
        <v>-5.701080432172873</v>
      </c>
    </row>
    <row r="543" spans="1:6" s="13" customFormat="1" ht="16.5">
      <c r="A543" s="355"/>
      <c r="B543" s="382"/>
      <c r="C543" s="71" t="s">
        <v>729</v>
      </c>
      <c r="D543" s="214">
        <v>0</v>
      </c>
      <c r="E543" s="214">
        <v>0</v>
      </c>
      <c r="F543" s="213">
        <v>0</v>
      </c>
    </row>
    <row r="544" spans="1:6" s="13" customFormat="1" ht="16.5">
      <c r="A544" s="355"/>
      <c r="B544" s="382"/>
      <c r="C544" s="71" t="s">
        <v>734</v>
      </c>
      <c r="D544" s="214">
        <v>0</v>
      </c>
      <c r="E544" s="214">
        <v>0</v>
      </c>
      <c r="F544" s="213">
        <v>0</v>
      </c>
    </row>
    <row r="545" spans="1:6" s="13" customFormat="1" ht="16.5">
      <c r="A545" s="355"/>
      <c r="B545" s="382"/>
      <c r="C545" s="71" t="s">
        <v>785</v>
      </c>
      <c r="D545" s="214">
        <v>0</v>
      </c>
      <c r="E545" s="214">
        <v>0</v>
      </c>
      <c r="F545" s="213">
        <v>0</v>
      </c>
    </row>
    <row r="546" spans="1:6" s="13" customFormat="1" ht="16.5">
      <c r="A546" s="355"/>
      <c r="B546" s="382"/>
      <c r="C546" s="71" t="s">
        <v>731</v>
      </c>
      <c r="D546" s="214">
        <v>0</v>
      </c>
      <c r="E546" s="214">
        <v>0</v>
      </c>
      <c r="F546" s="213">
        <v>0</v>
      </c>
    </row>
    <row r="547" spans="1:6" s="13" customFormat="1" ht="16.5">
      <c r="A547" s="355"/>
      <c r="B547" s="360" t="s">
        <v>119</v>
      </c>
      <c r="C547" s="211" t="s">
        <v>1117</v>
      </c>
      <c r="D547" s="212">
        <v>2360</v>
      </c>
      <c r="E547" s="212">
        <v>660</v>
      </c>
      <c r="F547" s="6">
        <f>(E547/D547*100)-100</f>
        <v>-72.03389830508475</v>
      </c>
    </row>
    <row r="548" spans="1:6" s="13" customFormat="1" ht="16.5">
      <c r="A548" s="355"/>
      <c r="B548" s="360"/>
      <c r="C548" s="70" t="s">
        <v>1118</v>
      </c>
      <c r="D548" s="212">
        <v>2360</v>
      </c>
      <c r="E548" s="212">
        <v>660</v>
      </c>
      <c r="F548" s="6">
        <f>(E548/D548*100)-100</f>
        <v>-72.03389830508475</v>
      </c>
    </row>
    <row r="549" spans="1:6" s="13" customFormat="1" ht="16.5">
      <c r="A549" s="355"/>
      <c r="B549" s="360"/>
      <c r="C549" s="211" t="s">
        <v>1119</v>
      </c>
      <c r="D549" s="212">
        <v>0</v>
      </c>
      <c r="E549" s="212">
        <v>0</v>
      </c>
      <c r="F549" s="212">
        <v>0</v>
      </c>
    </row>
    <row r="550" spans="1:6" s="13" customFormat="1" ht="16.5">
      <c r="A550" s="355"/>
      <c r="B550" s="360"/>
      <c r="C550" s="211" t="s">
        <v>1120</v>
      </c>
      <c r="D550" s="212">
        <v>0</v>
      </c>
      <c r="E550" s="212">
        <v>0</v>
      </c>
      <c r="F550" s="212">
        <v>0</v>
      </c>
    </row>
    <row r="551" spans="1:6" s="13" customFormat="1" ht="16.5">
      <c r="A551" s="355"/>
      <c r="B551" s="360"/>
      <c r="C551" s="70" t="s">
        <v>117</v>
      </c>
      <c r="D551" s="212">
        <v>0</v>
      </c>
      <c r="E551" s="212">
        <v>0</v>
      </c>
      <c r="F551" s="212">
        <v>0</v>
      </c>
    </row>
    <row r="552" spans="1:6" s="13" customFormat="1" ht="16.5">
      <c r="A552" s="355"/>
      <c r="B552" s="360"/>
      <c r="C552" s="211" t="s">
        <v>1121</v>
      </c>
      <c r="D552" s="212">
        <v>0</v>
      </c>
      <c r="E552" s="212">
        <v>0</v>
      </c>
      <c r="F552" s="212">
        <v>0</v>
      </c>
    </row>
    <row r="553" spans="1:6" s="13" customFormat="1" ht="16.5">
      <c r="A553" s="355"/>
      <c r="B553" s="382" t="s">
        <v>788</v>
      </c>
      <c r="C553" s="71" t="s">
        <v>1117</v>
      </c>
      <c r="D553" s="213">
        <v>2360</v>
      </c>
      <c r="E553" s="213">
        <v>660</v>
      </c>
      <c r="F553" s="5">
        <f>(E553/D553*100)-100</f>
        <v>-72.03389830508475</v>
      </c>
    </row>
    <row r="554" spans="1:6" s="13" customFormat="1" ht="16.5">
      <c r="A554" s="355"/>
      <c r="B554" s="382"/>
      <c r="C554" s="18" t="s">
        <v>1118</v>
      </c>
      <c r="D554" s="213">
        <v>2360</v>
      </c>
      <c r="E554" s="213">
        <v>660</v>
      </c>
      <c r="F554" s="5">
        <f>(E554/D554*100)-100</f>
        <v>-72.03389830508475</v>
      </c>
    </row>
    <row r="555" spans="1:6" s="13" customFormat="1" ht="16.5">
      <c r="A555" s="355"/>
      <c r="B555" s="382"/>
      <c r="C555" s="71" t="s">
        <v>1119</v>
      </c>
      <c r="D555" s="213">
        <v>0</v>
      </c>
      <c r="E555" s="213">
        <v>0</v>
      </c>
      <c r="F555" s="213">
        <v>0</v>
      </c>
    </row>
    <row r="556" spans="1:6" s="13" customFormat="1" ht="16.5">
      <c r="A556" s="355"/>
      <c r="B556" s="382"/>
      <c r="C556" s="71" t="s">
        <v>1120</v>
      </c>
      <c r="D556" s="213">
        <v>0</v>
      </c>
      <c r="E556" s="213">
        <v>0</v>
      </c>
      <c r="F556" s="213">
        <v>0</v>
      </c>
    </row>
    <row r="557" spans="1:6" s="13" customFormat="1" ht="16.5">
      <c r="A557" s="355"/>
      <c r="B557" s="382"/>
      <c r="C557" s="18" t="s">
        <v>117</v>
      </c>
      <c r="D557" s="213">
        <v>0</v>
      </c>
      <c r="E557" s="213">
        <v>0</v>
      </c>
      <c r="F557" s="213">
        <v>0</v>
      </c>
    </row>
    <row r="558" spans="1:6" s="13" customFormat="1" ht="16.5">
      <c r="A558" s="355"/>
      <c r="B558" s="382"/>
      <c r="C558" s="71" t="s">
        <v>1121</v>
      </c>
      <c r="D558" s="213">
        <v>0</v>
      </c>
      <c r="E558" s="213">
        <v>0</v>
      </c>
      <c r="F558" s="213">
        <v>0</v>
      </c>
    </row>
    <row r="559" spans="1:6" s="13" customFormat="1" ht="16.5">
      <c r="A559" s="355"/>
      <c r="B559" s="374" t="s">
        <v>1196</v>
      </c>
      <c r="C559" s="211" t="s">
        <v>1117</v>
      </c>
      <c r="D559" s="213">
        <v>5628</v>
      </c>
      <c r="E559" s="213">
        <v>4140.2</v>
      </c>
      <c r="F559" s="5">
        <f>(E559/D559*100)-100</f>
        <v>-26.435678749111588</v>
      </c>
    </row>
    <row r="560" spans="1:6" s="13" customFormat="1" ht="16.5">
      <c r="A560" s="355"/>
      <c r="B560" s="375"/>
      <c r="C560" s="70" t="s">
        <v>1118</v>
      </c>
      <c r="D560" s="213">
        <v>0</v>
      </c>
      <c r="E560" s="213">
        <v>0</v>
      </c>
      <c r="F560" s="213">
        <v>0</v>
      </c>
    </row>
    <row r="561" spans="1:6" s="13" customFormat="1" ht="16.5">
      <c r="A561" s="355"/>
      <c r="B561" s="375"/>
      <c r="C561" s="211" t="s">
        <v>1119</v>
      </c>
      <c r="D561" s="213">
        <v>0</v>
      </c>
      <c r="E561" s="213">
        <v>0</v>
      </c>
      <c r="F561" s="213">
        <v>0</v>
      </c>
    </row>
    <row r="562" spans="1:6" s="13" customFormat="1" ht="16.5">
      <c r="A562" s="355"/>
      <c r="B562" s="375"/>
      <c r="C562" s="211" t="s">
        <v>1120</v>
      </c>
      <c r="D562" s="213">
        <v>5628</v>
      </c>
      <c r="E562" s="213">
        <v>4140.2</v>
      </c>
      <c r="F562" s="5">
        <f>(E562/D562*100)-100</f>
        <v>-26.435678749111588</v>
      </c>
    </row>
    <row r="563" spans="1:6" s="13" customFormat="1" ht="16.5">
      <c r="A563" s="355"/>
      <c r="B563" s="375"/>
      <c r="C563" s="70" t="s">
        <v>117</v>
      </c>
      <c r="D563" s="213">
        <v>0</v>
      </c>
      <c r="E563" s="213">
        <v>0</v>
      </c>
      <c r="F563" s="213">
        <v>0</v>
      </c>
    </row>
    <row r="564" spans="1:6" s="13" customFormat="1" ht="16.5">
      <c r="A564" s="355"/>
      <c r="B564" s="376"/>
      <c r="C564" s="211" t="s">
        <v>1121</v>
      </c>
      <c r="D564" s="213">
        <v>0</v>
      </c>
      <c r="E564" s="213">
        <v>0</v>
      </c>
      <c r="F564" s="213">
        <v>0</v>
      </c>
    </row>
    <row r="565" spans="1:6" s="13" customFormat="1" ht="16.5">
      <c r="A565" s="355"/>
      <c r="B565" s="382" t="s">
        <v>2</v>
      </c>
      <c r="C565" s="71" t="s">
        <v>1117</v>
      </c>
      <c r="D565" s="213">
        <v>3628</v>
      </c>
      <c r="E565" s="213">
        <v>2748</v>
      </c>
      <c r="F565" s="5">
        <f>(E565/D565*100)-100</f>
        <v>-24.255788313120178</v>
      </c>
    </row>
    <row r="566" spans="1:6" s="13" customFormat="1" ht="16.5">
      <c r="A566" s="355"/>
      <c r="B566" s="382"/>
      <c r="C566" s="18" t="s">
        <v>1118</v>
      </c>
      <c r="D566" s="213">
        <v>0</v>
      </c>
      <c r="E566" s="213">
        <v>0</v>
      </c>
      <c r="F566" s="213">
        <v>0</v>
      </c>
    </row>
    <row r="567" spans="1:6" s="13" customFormat="1" ht="16.5">
      <c r="A567" s="355"/>
      <c r="B567" s="382"/>
      <c r="C567" s="71" t="s">
        <v>1119</v>
      </c>
      <c r="D567" s="213">
        <v>0</v>
      </c>
      <c r="E567" s="213">
        <v>0</v>
      </c>
      <c r="F567" s="213">
        <v>0</v>
      </c>
    </row>
    <row r="568" spans="1:6" s="13" customFormat="1" ht="16.5">
      <c r="A568" s="355"/>
      <c r="B568" s="382"/>
      <c r="C568" s="71" t="s">
        <v>1120</v>
      </c>
      <c r="D568" s="213">
        <v>3628</v>
      </c>
      <c r="E568" s="213">
        <v>2748</v>
      </c>
      <c r="F568" s="5">
        <f>(E568/D568*100)-100</f>
        <v>-24.255788313120178</v>
      </c>
    </row>
    <row r="569" spans="1:6" s="13" customFormat="1" ht="16.5">
      <c r="A569" s="355"/>
      <c r="B569" s="382"/>
      <c r="C569" s="18" t="s">
        <v>117</v>
      </c>
      <c r="D569" s="213">
        <v>0</v>
      </c>
      <c r="E569" s="213">
        <v>0</v>
      </c>
      <c r="F569" s="213">
        <v>0</v>
      </c>
    </row>
    <row r="570" spans="1:6" s="13" customFormat="1" ht="16.5">
      <c r="A570" s="355"/>
      <c r="B570" s="382"/>
      <c r="C570" s="71" t="s">
        <v>1121</v>
      </c>
      <c r="D570" s="213">
        <v>0</v>
      </c>
      <c r="E570" s="213">
        <v>0</v>
      </c>
      <c r="F570" s="213">
        <v>0</v>
      </c>
    </row>
    <row r="571" spans="1:6" s="13" customFormat="1" ht="16.5">
      <c r="A571" s="368"/>
      <c r="B571" s="399" t="s">
        <v>784</v>
      </c>
      <c r="C571" s="215" t="s">
        <v>1117</v>
      </c>
      <c r="D571" s="213">
        <v>2000</v>
      </c>
      <c r="E571" s="213">
        <v>1392.2</v>
      </c>
      <c r="F571" s="5">
        <f>(E571/D571*100)-100</f>
        <v>-30.39</v>
      </c>
    </row>
    <row r="572" spans="1:6" s="13" customFormat="1" ht="16.5">
      <c r="A572" s="368"/>
      <c r="B572" s="399"/>
      <c r="C572" s="216" t="s">
        <v>727</v>
      </c>
      <c r="D572" s="213">
        <v>0</v>
      </c>
      <c r="E572" s="213">
        <v>0</v>
      </c>
      <c r="F572" s="213">
        <v>0</v>
      </c>
    </row>
    <row r="573" spans="1:6" s="13" customFormat="1" ht="16.5">
      <c r="A573" s="368"/>
      <c r="B573" s="399"/>
      <c r="C573" s="215" t="s">
        <v>729</v>
      </c>
      <c r="D573" s="213">
        <v>0</v>
      </c>
      <c r="E573" s="213">
        <v>0</v>
      </c>
      <c r="F573" s="213">
        <v>0</v>
      </c>
    </row>
    <row r="574" spans="1:6" s="13" customFormat="1" ht="16.5">
      <c r="A574" s="368"/>
      <c r="B574" s="399"/>
      <c r="C574" s="215" t="s">
        <v>734</v>
      </c>
      <c r="D574" s="213">
        <v>2000</v>
      </c>
      <c r="E574" s="213">
        <v>1392.2</v>
      </c>
      <c r="F574" s="5">
        <f>(E574/D574*100)-100</f>
        <v>-30.39</v>
      </c>
    </row>
    <row r="575" spans="1:6" s="13" customFormat="1" ht="16.5">
      <c r="A575" s="368"/>
      <c r="B575" s="399"/>
      <c r="C575" s="216" t="s">
        <v>785</v>
      </c>
      <c r="D575" s="213">
        <v>0</v>
      </c>
      <c r="E575" s="213">
        <v>0</v>
      </c>
      <c r="F575" s="213">
        <v>0</v>
      </c>
    </row>
    <row r="576" spans="1:6" s="13" customFormat="1" ht="16.5">
      <c r="A576" s="368"/>
      <c r="B576" s="399"/>
      <c r="C576" s="215" t="s">
        <v>731</v>
      </c>
      <c r="D576" s="213">
        <v>0</v>
      </c>
      <c r="E576" s="213">
        <v>0</v>
      </c>
      <c r="F576" s="213">
        <v>0</v>
      </c>
    </row>
    <row r="577" spans="1:29" s="17" customFormat="1" ht="16.5">
      <c r="A577" s="367" t="s">
        <v>437</v>
      </c>
      <c r="B577" s="366" t="s">
        <v>209</v>
      </c>
      <c r="C577" s="79" t="s">
        <v>1117</v>
      </c>
      <c r="D577" s="80">
        <f>D578+D579+D580+D581</f>
        <v>637076.2</v>
      </c>
      <c r="E577" s="80">
        <f>E578+E579+E580+E581</f>
        <v>415426.46</v>
      </c>
      <c r="F577" s="80">
        <f aca="true" t="shared" si="7" ref="F577:F640">E577/D577*100-100</f>
        <v>-34.79171565348069</v>
      </c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s="17" customFormat="1" ht="16.5">
      <c r="A578" s="367"/>
      <c r="B578" s="366"/>
      <c r="C578" s="79" t="s">
        <v>1118</v>
      </c>
      <c r="D578" s="80">
        <f>D583+D773+D793+D818+D838</f>
        <v>40033</v>
      </c>
      <c r="E578" s="80">
        <f>E583+E773+E793+E818+E838</f>
        <v>26644.14</v>
      </c>
      <c r="F578" s="80">
        <f t="shared" si="7"/>
        <v>-33.44455823945245</v>
      </c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s="17" customFormat="1" ht="16.5">
      <c r="A579" s="367"/>
      <c r="B579" s="366"/>
      <c r="C579" s="79" t="s">
        <v>1120</v>
      </c>
      <c r="D579" s="80">
        <f aca="true" t="shared" si="8" ref="D579:E581">D584+D764+D774+D794+D819+D839</f>
        <v>391075.2</v>
      </c>
      <c r="E579" s="80">
        <f t="shared" si="8"/>
        <v>250732.68</v>
      </c>
      <c r="F579" s="80">
        <f t="shared" si="7"/>
        <v>-35.886325698996</v>
      </c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s="17" customFormat="1" ht="16.5">
      <c r="A580" s="367"/>
      <c r="B580" s="366"/>
      <c r="C580" s="79" t="s">
        <v>1119</v>
      </c>
      <c r="D580" s="80">
        <f t="shared" si="8"/>
        <v>193958</v>
      </c>
      <c r="E580" s="80">
        <f t="shared" si="8"/>
        <v>129648.24</v>
      </c>
      <c r="F580" s="80">
        <f t="shared" si="7"/>
        <v>-33.15653904453542</v>
      </c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s="17" customFormat="1" ht="16.5">
      <c r="A581" s="367"/>
      <c r="B581" s="366"/>
      <c r="C581" s="79" t="s">
        <v>1121</v>
      </c>
      <c r="D581" s="80">
        <f t="shared" si="8"/>
        <v>12010</v>
      </c>
      <c r="E581" s="80">
        <f t="shared" si="8"/>
        <v>8401.4</v>
      </c>
      <c r="F581" s="80">
        <f t="shared" si="7"/>
        <v>-30.0466278101582</v>
      </c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8" s="13" customFormat="1" ht="16.5">
      <c r="A582" s="354"/>
      <c r="B582" s="350" t="s">
        <v>878</v>
      </c>
      <c r="C582" s="75" t="s">
        <v>1117</v>
      </c>
      <c r="D582" s="80">
        <f>D583+D584+D585+D586</f>
        <v>445777</v>
      </c>
      <c r="E582" s="80">
        <f>E583+E584+E585+E586</f>
        <v>287427.75999999995</v>
      </c>
      <c r="F582" s="80">
        <f t="shared" si="7"/>
        <v>-35.52207493881471</v>
      </c>
      <c r="G582" s="14"/>
      <c r="H582" s="14"/>
    </row>
    <row r="583" spans="1:8" s="13" customFormat="1" ht="16.5">
      <c r="A583" s="354"/>
      <c r="B583" s="351"/>
      <c r="C583" s="75" t="s">
        <v>1118</v>
      </c>
      <c r="D583" s="80">
        <f>D588+D593+D598+D603+D608+D613+D618+D623+D628+D633+D638+D643+D653+D658+D663+D668+D673+D678+D683+D688+D693+D698+D708+D713+D718+D723+D728+D733+D738+D748+D753+D758</f>
        <v>34631</v>
      </c>
      <c r="E583" s="80">
        <f>E588+E593+E598+E603+E608+E613+E618+E623+E628+E633+E638+E643+E653+E658+E663+E668+E673+E678+E683+E688+E693+E698+E708+E713+E718+E723+E728+E733+E738+E748+E753+E758</f>
        <v>23666.02</v>
      </c>
      <c r="F583" s="80">
        <f t="shared" si="7"/>
        <v>-31.662325661979153</v>
      </c>
      <c r="G583" s="14"/>
      <c r="H583" s="14"/>
    </row>
    <row r="584" spans="1:8" s="13" customFormat="1" ht="16.5">
      <c r="A584" s="354"/>
      <c r="B584" s="351"/>
      <c r="C584" s="75" t="s">
        <v>1120</v>
      </c>
      <c r="D584" s="80">
        <f>D589+D594+D599+D604+D609+D614+D619+D624+D629+D634+D639+D644+D649+D654+D659+D664+D669+D674+D679+D684+D689+D694+D699+D704+D709+D714+D719+D724+D729+D734+D739+D744+D749+D754+D759</f>
        <v>219751</v>
      </c>
      <c r="E584" s="80">
        <f>E589+E594+E599+E604+E609+E614+E619+E624+E629+E634+E639+E644+E649+E654+E659+E664+E669+E674+E679+E684+E689+E694+E699+E704+E709+E714+E719+E724+E729+E734+E739+E744+E749+E754+E759</f>
        <v>139598.06999999998</v>
      </c>
      <c r="F584" s="80">
        <f t="shared" si="7"/>
        <v>-36.474432425791015</v>
      </c>
      <c r="G584" s="14"/>
      <c r="H584" s="14"/>
    </row>
    <row r="585" spans="1:8" s="13" customFormat="1" ht="16.5">
      <c r="A585" s="354"/>
      <c r="B585" s="351"/>
      <c r="C585" s="75" t="s">
        <v>1119</v>
      </c>
      <c r="D585" s="80">
        <f>D590+D595+D600+D605+D610+D615+D620+D625+D630+D635+D640+D645+D650+D655+D660+D665+D670+D675+D680+D685+D690+D695+D700+D705+D710+D715+D720+D725+D730+D735+D740+D745+D750+D755+D760</f>
        <v>191395</v>
      </c>
      <c r="E585" s="80">
        <f>E590+E595+E600+E605+E610+E615+E620+E625+E630+E635+E640+E645+E650+E655+E660+E665+E670+E675+E680+E685+E690+E695+E700+E705+E710+E715+E720+E725+E730+E735+E740+E745+E750+E755+E760</f>
        <v>124163.67</v>
      </c>
      <c r="F585" s="80">
        <f t="shared" si="7"/>
        <v>-35.12700436270541</v>
      </c>
      <c r="G585" s="14"/>
      <c r="H585" s="14"/>
    </row>
    <row r="586" spans="1:8" s="13" customFormat="1" ht="16.5">
      <c r="A586" s="354"/>
      <c r="B586" s="352"/>
      <c r="C586" s="75" t="s">
        <v>1121</v>
      </c>
      <c r="D586" s="80">
        <f>D591+D596+D601+D606+D611+D616+D621+D626+D631+D636+D641+D646+D651+D656+D661+D666+D671+D676+D681+D686+D691+D696+D701+D706+D711+D716+D721+D726++D731+D736+D741+D746+D751+D756+D761</f>
        <v>0</v>
      </c>
      <c r="E586" s="80">
        <f>E591+E596+E601+E606+E611+E616+E621+E626+E631+E636+E641+E646+E651+E656+E661+E666+E671+E676+E681+E686+E691+E696+E701+E706+E711+E716+E721+E726++E731+E736+E741+E746+E751+E756+E761</f>
        <v>0</v>
      </c>
      <c r="F586" s="81" t="e">
        <f t="shared" si="7"/>
        <v>#DIV/0!</v>
      </c>
      <c r="G586" s="14"/>
      <c r="H586" s="14"/>
    </row>
    <row r="587" spans="1:6" s="13" customFormat="1" ht="16.5">
      <c r="A587" s="354"/>
      <c r="B587" s="346" t="s">
        <v>720</v>
      </c>
      <c r="C587" s="15" t="s">
        <v>1117</v>
      </c>
      <c r="D587" s="153">
        <f>D588+D589+D590+D591</f>
        <v>137946</v>
      </c>
      <c r="E587" s="153">
        <f>E588+E589+E590+E591</f>
        <v>68792.83</v>
      </c>
      <c r="F587" s="153">
        <f t="shared" si="7"/>
        <v>-50.13060907891494</v>
      </c>
    </row>
    <row r="588" spans="1:6" s="13" customFormat="1" ht="16.5">
      <c r="A588" s="354"/>
      <c r="B588" s="346"/>
      <c r="C588" s="15" t="s">
        <v>1118</v>
      </c>
      <c r="D588" s="153"/>
      <c r="E588" s="153"/>
      <c r="F588" s="217" t="e">
        <f t="shared" si="7"/>
        <v>#DIV/0!</v>
      </c>
    </row>
    <row r="589" spans="1:6" s="13" customFormat="1" ht="16.5">
      <c r="A589" s="354"/>
      <c r="B589" s="346"/>
      <c r="C589" s="15" t="s">
        <v>1120</v>
      </c>
      <c r="D589" s="153"/>
      <c r="E589" s="153"/>
      <c r="F589" s="217" t="e">
        <f t="shared" si="7"/>
        <v>#DIV/0!</v>
      </c>
    </row>
    <row r="590" spans="1:6" s="13" customFormat="1" ht="16.5">
      <c r="A590" s="354"/>
      <c r="B590" s="346"/>
      <c r="C590" s="15" t="s">
        <v>1119</v>
      </c>
      <c r="D590" s="153">
        <v>137946</v>
      </c>
      <c r="E590" s="153">
        <v>68792.83</v>
      </c>
      <c r="F590" s="153">
        <f t="shared" si="7"/>
        <v>-50.13060907891494</v>
      </c>
    </row>
    <row r="591" spans="1:6" s="13" customFormat="1" ht="16.5">
      <c r="A591" s="354"/>
      <c r="B591" s="346"/>
      <c r="C591" s="15" t="s">
        <v>1121</v>
      </c>
      <c r="D591" s="153"/>
      <c r="E591" s="153"/>
      <c r="F591" s="217" t="e">
        <f t="shared" si="7"/>
        <v>#DIV/0!</v>
      </c>
    </row>
    <row r="592" spans="1:6" s="13" customFormat="1" ht="15" customHeight="1">
      <c r="A592" s="354"/>
      <c r="B592" s="346" t="s">
        <v>721</v>
      </c>
      <c r="C592" s="15" t="s">
        <v>1117</v>
      </c>
      <c r="D592" s="153">
        <f>D593+D594+D595+D596</f>
        <v>55887</v>
      </c>
      <c r="E592" s="153">
        <f>E593+E594+E595+E596</f>
        <v>37508.84</v>
      </c>
      <c r="F592" s="153">
        <f t="shared" si="7"/>
        <v>-32.88449907849768</v>
      </c>
    </row>
    <row r="593" spans="1:6" s="13" customFormat="1" ht="15" customHeight="1">
      <c r="A593" s="354"/>
      <c r="B593" s="346"/>
      <c r="C593" s="15" t="s">
        <v>1118</v>
      </c>
      <c r="D593" s="153"/>
      <c r="E593" s="153"/>
      <c r="F593" s="217" t="e">
        <f t="shared" si="7"/>
        <v>#DIV/0!</v>
      </c>
    </row>
    <row r="594" spans="1:6" s="13" customFormat="1" ht="15" customHeight="1">
      <c r="A594" s="354"/>
      <c r="B594" s="346"/>
      <c r="C594" s="15" t="s">
        <v>1120</v>
      </c>
      <c r="D594" s="153">
        <v>55887</v>
      </c>
      <c r="E594" s="153">
        <v>37508.84</v>
      </c>
      <c r="F594" s="153">
        <f t="shared" si="7"/>
        <v>-32.88449907849768</v>
      </c>
    </row>
    <row r="595" spans="1:6" s="13" customFormat="1" ht="15" customHeight="1">
      <c r="A595" s="354"/>
      <c r="B595" s="346"/>
      <c r="C595" s="15" t="s">
        <v>1119</v>
      </c>
      <c r="D595" s="153"/>
      <c r="E595" s="153"/>
      <c r="F595" s="217" t="e">
        <f t="shared" si="7"/>
        <v>#DIV/0!</v>
      </c>
    </row>
    <row r="596" spans="1:6" s="13" customFormat="1" ht="15" customHeight="1">
      <c r="A596" s="354"/>
      <c r="B596" s="346"/>
      <c r="C596" s="15" t="s">
        <v>1121</v>
      </c>
      <c r="D596" s="153"/>
      <c r="E596" s="153"/>
      <c r="F596" s="217" t="e">
        <f t="shared" si="7"/>
        <v>#DIV/0!</v>
      </c>
    </row>
    <row r="597" spans="1:6" s="13" customFormat="1" ht="15" customHeight="1">
      <c r="A597" s="354"/>
      <c r="B597" s="346" t="s">
        <v>722</v>
      </c>
      <c r="C597" s="15" t="s">
        <v>1117</v>
      </c>
      <c r="D597" s="153">
        <f>D598+D599+D600+D601</f>
        <v>1641</v>
      </c>
      <c r="E597" s="153">
        <f>E598+E599+E600+E601</f>
        <v>1084.7</v>
      </c>
      <c r="F597" s="153">
        <f t="shared" si="7"/>
        <v>-33.90006093845216</v>
      </c>
    </row>
    <row r="598" spans="1:6" s="13" customFormat="1" ht="15" customHeight="1">
      <c r="A598" s="354"/>
      <c r="B598" s="346"/>
      <c r="C598" s="15" t="s">
        <v>1118</v>
      </c>
      <c r="D598" s="153"/>
      <c r="E598" s="153"/>
      <c r="F598" s="217" t="e">
        <f t="shared" si="7"/>
        <v>#DIV/0!</v>
      </c>
    </row>
    <row r="599" spans="1:6" s="13" customFormat="1" ht="15" customHeight="1">
      <c r="A599" s="354"/>
      <c r="B599" s="346"/>
      <c r="C599" s="15" t="s">
        <v>1120</v>
      </c>
      <c r="D599" s="153">
        <v>1641</v>
      </c>
      <c r="E599" s="153">
        <v>1084.7</v>
      </c>
      <c r="F599" s="153">
        <f t="shared" si="7"/>
        <v>-33.90006093845216</v>
      </c>
    </row>
    <row r="600" spans="1:6" s="13" customFormat="1" ht="15" customHeight="1">
      <c r="A600" s="354"/>
      <c r="B600" s="346"/>
      <c r="C600" s="15" t="s">
        <v>1119</v>
      </c>
      <c r="D600" s="153"/>
      <c r="E600" s="153"/>
      <c r="F600" s="217" t="e">
        <f t="shared" si="7"/>
        <v>#DIV/0!</v>
      </c>
    </row>
    <row r="601" spans="1:6" s="13" customFormat="1" ht="15" customHeight="1">
      <c r="A601" s="354"/>
      <c r="B601" s="346"/>
      <c r="C601" s="15" t="s">
        <v>1121</v>
      </c>
      <c r="D601" s="153"/>
      <c r="E601" s="153"/>
      <c r="F601" s="217" t="e">
        <f t="shared" si="7"/>
        <v>#DIV/0!</v>
      </c>
    </row>
    <row r="602" spans="1:6" s="13" customFormat="1" ht="16.5">
      <c r="A602" s="354"/>
      <c r="B602" s="346" t="s">
        <v>723</v>
      </c>
      <c r="C602" s="15" t="s">
        <v>1117</v>
      </c>
      <c r="D602" s="153">
        <f>D603+D604+D605+D606</f>
        <v>7005</v>
      </c>
      <c r="E602" s="153">
        <f>E603+E604+E605+E606</f>
        <v>4573.2</v>
      </c>
      <c r="F602" s="153">
        <f t="shared" si="7"/>
        <v>-34.71520342612419</v>
      </c>
    </row>
    <row r="603" spans="1:6" s="13" customFormat="1" ht="16.5">
      <c r="A603" s="354"/>
      <c r="B603" s="346"/>
      <c r="C603" s="15" t="s">
        <v>1118</v>
      </c>
      <c r="D603" s="153"/>
      <c r="E603" s="153"/>
      <c r="F603" s="217" t="e">
        <f t="shared" si="7"/>
        <v>#DIV/0!</v>
      </c>
    </row>
    <row r="604" spans="1:6" s="13" customFormat="1" ht="16.5">
      <c r="A604" s="354"/>
      <c r="B604" s="346"/>
      <c r="C604" s="15" t="s">
        <v>1120</v>
      </c>
      <c r="D604" s="153">
        <v>7005</v>
      </c>
      <c r="E604" s="153">
        <v>4573.2</v>
      </c>
      <c r="F604" s="153">
        <f t="shared" si="7"/>
        <v>-34.71520342612419</v>
      </c>
    </row>
    <row r="605" spans="1:6" s="13" customFormat="1" ht="16.5">
      <c r="A605" s="354"/>
      <c r="B605" s="346"/>
      <c r="C605" s="15" t="s">
        <v>1119</v>
      </c>
      <c r="D605" s="153"/>
      <c r="E605" s="153"/>
      <c r="F605" s="217" t="e">
        <f t="shared" si="7"/>
        <v>#DIV/0!</v>
      </c>
    </row>
    <row r="606" spans="1:6" s="13" customFormat="1" ht="16.5">
      <c r="A606" s="354"/>
      <c r="B606" s="346"/>
      <c r="C606" s="15" t="s">
        <v>1121</v>
      </c>
      <c r="D606" s="153"/>
      <c r="E606" s="153"/>
      <c r="F606" s="217" t="e">
        <f t="shared" si="7"/>
        <v>#DIV/0!</v>
      </c>
    </row>
    <row r="607" spans="1:6" s="13" customFormat="1" ht="16.5">
      <c r="A607" s="354"/>
      <c r="B607" s="346" t="s">
        <v>724</v>
      </c>
      <c r="C607" s="15" t="s">
        <v>1117</v>
      </c>
      <c r="D607" s="153">
        <f>D608+D609+D610+D611</f>
        <v>4966</v>
      </c>
      <c r="E607" s="153">
        <f>E608+E609+E610+E611</f>
        <v>3354.15</v>
      </c>
      <c r="F607" s="153">
        <f t="shared" si="7"/>
        <v>-32.45771244462344</v>
      </c>
    </row>
    <row r="608" spans="1:6" s="13" customFormat="1" ht="16.5">
      <c r="A608" s="354"/>
      <c r="B608" s="346"/>
      <c r="C608" s="15" t="s">
        <v>1118</v>
      </c>
      <c r="D608" s="153"/>
      <c r="E608" s="153"/>
      <c r="F608" s="217" t="e">
        <f t="shared" si="7"/>
        <v>#DIV/0!</v>
      </c>
    </row>
    <row r="609" spans="1:6" s="13" customFormat="1" ht="16.5">
      <c r="A609" s="354"/>
      <c r="B609" s="346"/>
      <c r="C609" s="15" t="s">
        <v>1120</v>
      </c>
      <c r="D609" s="153">
        <v>4966</v>
      </c>
      <c r="E609" s="153">
        <v>3354.15</v>
      </c>
      <c r="F609" s="153">
        <f t="shared" si="7"/>
        <v>-32.45771244462344</v>
      </c>
    </row>
    <row r="610" spans="1:6" s="13" customFormat="1" ht="16.5">
      <c r="A610" s="354"/>
      <c r="B610" s="346"/>
      <c r="C610" s="15" t="s">
        <v>1119</v>
      </c>
      <c r="D610" s="153"/>
      <c r="E610" s="153"/>
      <c r="F610" s="217" t="e">
        <f t="shared" si="7"/>
        <v>#DIV/0!</v>
      </c>
    </row>
    <row r="611" spans="1:6" s="13" customFormat="1" ht="16.5">
      <c r="A611" s="354"/>
      <c r="B611" s="346"/>
      <c r="C611" s="15" t="s">
        <v>1121</v>
      </c>
      <c r="D611" s="153"/>
      <c r="E611" s="153"/>
      <c r="F611" s="217" t="e">
        <f t="shared" si="7"/>
        <v>#DIV/0!</v>
      </c>
    </row>
    <row r="612" spans="1:6" s="13" customFormat="1" ht="16.5">
      <c r="A612" s="354"/>
      <c r="B612" s="346" t="s">
        <v>725</v>
      </c>
      <c r="C612" s="15" t="s">
        <v>1117</v>
      </c>
      <c r="D612" s="153">
        <f>D613+D614+D615+D616</f>
        <v>9616</v>
      </c>
      <c r="E612" s="153">
        <f>E613+E614+E615+E616</f>
        <v>4935.8</v>
      </c>
      <c r="F612" s="153">
        <f t="shared" si="7"/>
        <v>-48.67096505823627</v>
      </c>
    </row>
    <row r="613" spans="1:6" s="13" customFormat="1" ht="16.5">
      <c r="A613" s="354"/>
      <c r="B613" s="346"/>
      <c r="C613" s="15" t="s">
        <v>1118</v>
      </c>
      <c r="D613" s="153"/>
      <c r="E613" s="153"/>
      <c r="F613" s="217" t="e">
        <f t="shared" si="7"/>
        <v>#DIV/0!</v>
      </c>
    </row>
    <row r="614" spans="1:6" s="13" customFormat="1" ht="16.5">
      <c r="A614" s="354"/>
      <c r="B614" s="346"/>
      <c r="C614" s="15" t="s">
        <v>1120</v>
      </c>
      <c r="D614" s="153">
        <v>9616</v>
      </c>
      <c r="E614" s="153">
        <v>4935.8</v>
      </c>
      <c r="F614" s="153">
        <f t="shared" si="7"/>
        <v>-48.67096505823627</v>
      </c>
    </row>
    <row r="615" spans="1:6" s="13" customFormat="1" ht="16.5">
      <c r="A615" s="354"/>
      <c r="B615" s="346"/>
      <c r="C615" s="15" t="s">
        <v>1119</v>
      </c>
      <c r="D615" s="153"/>
      <c r="E615" s="153"/>
      <c r="F615" s="217" t="e">
        <f t="shared" si="7"/>
        <v>#DIV/0!</v>
      </c>
    </row>
    <row r="616" spans="1:6" s="13" customFormat="1" ht="16.5">
      <c r="A616" s="354"/>
      <c r="B616" s="346"/>
      <c r="C616" s="15" t="s">
        <v>1121</v>
      </c>
      <c r="D616" s="153"/>
      <c r="E616" s="153"/>
      <c r="F616" s="217" t="e">
        <f t="shared" si="7"/>
        <v>#DIV/0!</v>
      </c>
    </row>
    <row r="617" spans="1:6" s="13" customFormat="1" ht="24" customHeight="1">
      <c r="A617" s="354"/>
      <c r="B617" s="347" t="s">
        <v>749</v>
      </c>
      <c r="C617" s="15" t="s">
        <v>1117</v>
      </c>
      <c r="D617" s="153">
        <f>D618+D619+D620+D621</f>
        <v>37</v>
      </c>
      <c r="E617" s="153">
        <f>E618+E619+E620+E621</f>
        <v>15.03</v>
      </c>
      <c r="F617" s="153">
        <f t="shared" si="7"/>
        <v>-59.378378378378386</v>
      </c>
    </row>
    <row r="618" spans="1:6" s="13" customFormat="1" ht="19.5" customHeight="1">
      <c r="A618" s="354"/>
      <c r="B618" s="348"/>
      <c r="C618" s="15" t="s">
        <v>1118</v>
      </c>
      <c r="D618" s="153"/>
      <c r="E618" s="153"/>
      <c r="F618" s="217" t="e">
        <f t="shared" si="7"/>
        <v>#DIV/0!</v>
      </c>
    </row>
    <row r="619" spans="1:6" s="13" customFormat="1" ht="19.5" customHeight="1">
      <c r="A619" s="354"/>
      <c r="B619" s="348"/>
      <c r="C619" s="15" t="s">
        <v>1120</v>
      </c>
      <c r="D619" s="153"/>
      <c r="E619" s="153"/>
      <c r="F619" s="217" t="e">
        <f t="shared" si="7"/>
        <v>#DIV/0!</v>
      </c>
    </row>
    <row r="620" spans="1:6" s="13" customFormat="1" ht="36" customHeight="1">
      <c r="A620" s="354"/>
      <c r="B620" s="348"/>
      <c r="C620" s="15" t="s">
        <v>1119</v>
      </c>
      <c r="D620" s="153">
        <v>37</v>
      </c>
      <c r="E620" s="153">
        <v>15.03</v>
      </c>
      <c r="F620" s="153">
        <f t="shared" si="7"/>
        <v>-59.378378378378386</v>
      </c>
    </row>
    <row r="621" spans="1:6" s="13" customFormat="1" ht="36" customHeight="1">
      <c r="A621" s="354"/>
      <c r="B621" s="349"/>
      <c r="C621" s="15" t="s">
        <v>1121</v>
      </c>
      <c r="D621" s="153"/>
      <c r="E621" s="153"/>
      <c r="F621" s="217" t="e">
        <f t="shared" si="7"/>
        <v>#DIV/0!</v>
      </c>
    </row>
    <row r="622" spans="1:6" s="13" customFormat="1" ht="15" customHeight="1">
      <c r="A622" s="335"/>
      <c r="B622" s="347" t="s">
        <v>750</v>
      </c>
      <c r="C622" s="15" t="s">
        <v>1117</v>
      </c>
      <c r="D622" s="153">
        <f>D623+D624+D625+D626</f>
        <v>19998</v>
      </c>
      <c r="E622" s="153">
        <f>E623+E624+E625+E626</f>
        <v>18725.41</v>
      </c>
      <c r="F622" s="153">
        <f t="shared" si="7"/>
        <v>-6.363586358635871</v>
      </c>
    </row>
    <row r="623" spans="1:6" s="13" customFormat="1" ht="16.5">
      <c r="A623" s="336"/>
      <c r="B623" s="400"/>
      <c r="C623" s="15" t="s">
        <v>1118</v>
      </c>
      <c r="D623" s="153"/>
      <c r="E623" s="153"/>
      <c r="F623" s="217" t="e">
        <f t="shared" si="7"/>
        <v>#DIV/0!</v>
      </c>
    </row>
    <row r="624" spans="1:6" s="13" customFormat="1" ht="26.25" customHeight="1">
      <c r="A624" s="336"/>
      <c r="B624" s="400"/>
      <c r="C624" s="15" t="s">
        <v>1120</v>
      </c>
      <c r="D624" s="153"/>
      <c r="E624" s="153"/>
      <c r="F624" s="217" t="e">
        <f t="shared" si="7"/>
        <v>#DIV/0!</v>
      </c>
    </row>
    <row r="625" spans="1:6" s="13" customFormat="1" ht="15" customHeight="1">
      <c r="A625" s="336"/>
      <c r="B625" s="400"/>
      <c r="C625" s="15" t="s">
        <v>1119</v>
      </c>
      <c r="D625" s="153">
        <v>19998</v>
      </c>
      <c r="E625" s="153">
        <v>18725.41</v>
      </c>
      <c r="F625" s="153">
        <f t="shared" si="7"/>
        <v>-6.363586358635871</v>
      </c>
    </row>
    <row r="626" spans="1:6" s="13" customFormat="1" ht="15" customHeight="1">
      <c r="A626" s="337"/>
      <c r="B626" s="401"/>
      <c r="C626" s="15" t="s">
        <v>1121</v>
      </c>
      <c r="D626" s="153"/>
      <c r="E626" s="153"/>
      <c r="F626" s="217" t="e">
        <f t="shared" si="7"/>
        <v>#DIV/0!</v>
      </c>
    </row>
    <row r="627" spans="1:6" s="13" customFormat="1" ht="37.5" customHeight="1">
      <c r="A627" s="354"/>
      <c r="B627" s="326" t="s">
        <v>1219</v>
      </c>
      <c r="C627" s="15" t="s">
        <v>1117</v>
      </c>
      <c r="D627" s="153">
        <f>D628+D629+D630+D631</f>
        <v>141</v>
      </c>
      <c r="E627" s="153">
        <f>E628+E629+E630+E631</f>
        <v>106.25</v>
      </c>
      <c r="F627" s="153">
        <f t="shared" si="7"/>
        <v>-24.64539007092199</v>
      </c>
    </row>
    <row r="628" spans="1:6" s="13" customFormat="1" ht="35.25" customHeight="1">
      <c r="A628" s="354"/>
      <c r="B628" s="327"/>
      <c r="C628" s="15" t="s">
        <v>1118</v>
      </c>
      <c r="D628" s="153"/>
      <c r="E628" s="153"/>
      <c r="F628" s="217" t="e">
        <f t="shared" si="7"/>
        <v>#DIV/0!</v>
      </c>
    </row>
    <row r="629" spans="1:6" s="13" customFormat="1" ht="15" customHeight="1">
      <c r="A629" s="354"/>
      <c r="B629" s="327"/>
      <c r="C629" s="15" t="s">
        <v>1120</v>
      </c>
      <c r="D629" s="153">
        <v>141</v>
      </c>
      <c r="E629" s="153">
        <v>106.25</v>
      </c>
      <c r="F629" s="153">
        <f t="shared" si="7"/>
        <v>-24.64539007092199</v>
      </c>
    </row>
    <row r="630" spans="1:6" s="13" customFormat="1" ht="15" customHeight="1">
      <c r="A630" s="354"/>
      <c r="B630" s="327"/>
      <c r="C630" s="15" t="s">
        <v>1119</v>
      </c>
      <c r="D630" s="153"/>
      <c r="E630" s="153"/>
      <c r="F630" s="217" t="e">
        <f t="shared" si="7"/>
        <v>#DIV/0!</v>
      </c>
    </row>
    <row r="631" spans="1:6" s="13" customFormat="1" ht="15" customHeight="1">
      <c r="A631" s="354"/>
      <c r="B631" s="328"/>
      <c r="C631" s="15" t="s">
        <v>1121</v>
      </c>
      <c r="D631" s="153"/>
      <c r="E631" s="153"/>
      <c r="F631" s="217" t="e">
        <f t="shared" si="7"/>
        <v>#DIV/0!</v>
      </c>
    </row>
    <row r="632" spans="1:6" s="13" customFormat="1" ht="26.25" customHeight="1">
      <c r="A632" s="354"/>
      <c r="B632" s="347" t="s">
        <v>751</v>
      </c>
      <c r="C632" s="15" t="s">
        <v>1117</v>
      </c>
      <c r="D632" s="153">
        <f>D633+D634+D635+D636</f>
        <v>71</v>
      </c>
      <c r="E632" s="153">
        <f>E633+E634+E635+E636</f>
        <v>52.98</v>
      </c>
      <c r="F632" s="153">
        <f t="shared" si="7"/>
        <v>-25.380281690140848</v>
      </c>
    </row>
    <row r="633" spans="1:6" s="13" customFormat="1" ht="26.25" customHeight="1">
      <c r="A633" s="354"/>
      <c r="B633" s="351"/>
      <c r="C633" s="15" t="s">
        <v>1118</v>
      </c>
      <c r="D633" s="153"/>
      <c r="E633" s="153"/>
      <c r="F633" s="217" t="e">
        <f t="shared" si="7"/>
        <v>#DIV/0!</v>
      </c>
    </row>
    <row r="634" spans="1:6" s="13" customFormat="1" ht="26.25" customHeight="1">
      <c r="A634" s="354"/>
      <c r="B634" s="351"/>
      <c r="C634" s="15" t="s">
        <v>1120</v>
      </c>
      <c r="D634" s="153">
        <v>71</v>
      </c>
      <c r="E634" s="153">
        <v>52.98</v>
      </c>
      <c r="F634" s="153">
        <f t="shared" si="7"/>
        <v>-25.380281690140848</v>
      </c>
    </row>
    <row r="635" spans="1:6" s="13" customFormat="1" ht="26.25" customHeight="1">
      <c r="A635" s="354"/>
      <c r="B635" s="351"/>
      <c r="C635" s="15" t="s">
        <v>1119</v>
      </c>
      <c r="D635" s="153"/>
      <c r="E635" s="153"/>
      <c r="F635" s="217" t="e">
        <f t="shared" si="7"/>
        <v>#DIV/0!</v>
      </c>
    </row>
    <row r="636" spans="1:6" s="13" customFormat="1" ht="26.25" customHeight="1">
      <c r="A636" s="354"/>
      <c r="B636" s="352"/>
      <c r="C636" s="15" t="s">
        <v>1121</v>
      </c>
      <c r="D636" s="153"/>
      <c r="E636" s="153"/>
      <c r="F636" s="217" t="e">
        <f t="shared" si="7"/>
        <v>#DIV/0!</v>
      </c>
    </row>
    <row r="637" spans="1:6" s="13" customFormat="1" ht="16.5">
      <c r="A637" s="354"/>
      <c r="B637" s="346" t="s">
        <v>752</v>
      </c>
      <c r="C637" s="15" t="s">
        <v>1117</v>
      </c>
      <c r="D637" s="153">
        <f>D638+D639+D640+D641</f>
        <v>47</v>
      </c>
      <c r="E637" s="153">
        <f>E638+E639+E640+E641</f>
        <v>54.49</v>
      </c>
      <c r="F637" s="153">
        <f t="shared" si="7"/>
        <v>15.936170212765973</v>
      </c>
    </row>
    <row r="638" spans="1:6" s="13" customFormat="1" ht="16.5">
      <c r="A638" s="354"/>
      <c r="B638" s="346"/>
      <c r="C638" s="15" t="s">
        <v>1118</v>
      </c>
      <c r="D638" s="153"/>
      <c r="E638" s="153"/>
      <c r="F638" s="217" t="e">
        <f t="shared" si="7"/>
        <v>#DIV/0!</v>
      </c>
    </row>
    <row r="639" spans="1:6" s="13" customFormat="1" ht="16.5">
      <c r="A639" s="354"/>
      <c r="B639" s="346"/>
      <c r="C639" s="15" t="s">
        <v>1120</v>
      </c>
      <c r="D639" s="153">
        <v>47</v>
      </c>
      <c r="E639" s="153">
        <v>54.49</v>
      </c>
      <c r="F639" s="153">
        <f t="shared" si="7"/>
        <v>15.936170212765973</v>
      </c>
    </row>
    <row r="640" spans="1:6" s="13" customFormat="1" ht="16.5">
      <c r="A640" s="354"/>
      <c r="B640" s="346"/>
      <c r="C640" s="15" t="s">
        <v>1119</v>
      </c>
      <c r="D640" s="153"/>
      <c r="E640" s="153"/>
      <c r="F640" s="217" t="e">
        <f t="shared" si="7"/>
        <v>#DIV/0!</v>
      </c>
    </row>
    <row r="641" spans="1:6" s="13" customFormat="1" ht="16.5">
      <c r="A641" s="354"/>
      <c r="B641" s="346"/>
      <c r="C641" s="15" t="s">
        <v>1121</v>
      </c>
      <c r="D641" s="153"/>
      <c r="E641" s="153"/>
      <c r="F641" s="217" t="e">
        <f aca="true" t="shared" si="9" ref="F641:F704">E641/D641*100-100</f>
        <v>#DIV/0!</v>
      </c>
    </row>
    <row r="642" spans="1:6" s="13" customFormat="1" ht="16.5">
      <c r="A642" s="354"/>
      <c r="B642" s="346" t="s">
        <v>753</v>
      </c>
      <c r="C642" s="15" t="s">
        <v>1117</v>
      </c>
      <c r="D642" s="153">
        <f>D643+D644+D645+D646</f>
        <v>52814</v>
      </c>
      <c r="E642" s="153">
        <f>E643+E644+E645+E646</f>
        <v>34147.47</v>
      </c>
      <c r="F642" s="153">
        <f t="shared" si="9"/>
        <v>-35.34390502518271</v>
      </c>
    </row>
    <row r="643" spans="1:6" s="13" customFormat="1" ht="16.5">
      <c r="A643" s="354"/>
      <c r="B643" s="346"/>
      <c r="C643" s="15" t="s">
        <v>1118</v>
      </c>
      <c r="D643" s="153"/>
      <c r="E643" s="153"/>
      <c r="F643" s="217" t="e">
        <f t="shared" si="9"/>
        <v>#DIV/0!</v>
      </c>
    </row>
    <row r="644" spans="1:6" s="13" customFormat="1" ht="16.5">
      <c r="A644" s="354"/>
      <c r="B644" s="346"/>
      <c r="C644" s="15" t="s">
        <v>1120</v>
      </c>
      <c r="D644" s="153">
        <v>52814</v>
      </c>
      <c r="E644" s="153">
        <v>34147.47</v>
      </c>
      <c r="F644" s="153">
        <f t="shared" si="9"/>
        <v>-35.34390502518271</v>
      </c>
    </row>
    <row r="645" spans="1:6" s="13" customFormat="1" ht="16.5">
      <c r="A645" s="354"/>
      <c r="B645" s="346"/>
      <c r="C645" s="15" t="s">
        <v>1119</v>
      </c>
      <c r="D645" s="153"/>
      <c r="E645" s="153"/>
      <c r="F645" s="217" t="e">
        <f t="shared" si="9"/>
        <v>#DIV/0!</v>
      </c>
    </row>
    <row r="646" spans="1:6" s="13" customFormat="1" ht="16.5">
      <c r="A646" s="354"/>
      <c r="B646" s="346"/>
      <c r="C646" s="15" t="s">
        <v>1121</v>
      </c>
      <c r="D646" s="153"/>
      <c r="E646" s="153"/>
      <c r="F646" s="217" t="e">
        <f t="shared" si="9"/>
        <v>#DIV/0!</v>
      </c>
    </row>
    <row r="647" spans="1:6" s="13" customFormat="1" ht="16.5">
      <c r="A647" s="354"/>
      <c r="B647" s="346" t="s">
        <v>754</v>
      </c>
      <c r="C647" s="15" t="s">
        <v>1117</v>
      </c>
      <c r="D647" s="153">
        <f>D648+D649+D650+D651</f>
        <v>242</v>
      </c>
      <c r="E647" s="153">
        <f>E648+E649+E650+E651</f>
        <v>94.99</v>
      </c>
      <c r="F647" s="153">
        <f t="shared" si="9"/>
        <v>-60.747933884297524</v>
      </c>
    </row>
    <row r="648" spans="1:6" s="13" customFormat="1" ht="16.5">
      <c r="A648" s="354"/>
      <c r="B648" s="346"/>
      <c r="C648" s="15" t="s">
        <v>1118</v>
      </c>
      <c r="D648" s="153"/>
      <c r="E648" s="153"/>
      <c r="F648" s="217" t="e">
        <f t="shared" si="9"/>
        <v>#DIV/0!</v>
      </c>
    </row>
    <row r="649" spans="1:6" s="13" customFormat="1" ht="16.5">
      <c r="A649" s="354"/>
      <c r="B649" s="346"/>
      <c r="C649" s="15" t="s">
        <v>1120</v>
      </c>
      <c r="D649" s="153">
        <v>242</v>
      </c>
      <c r="E649" s="153">
        <v>94.99</v>
      </c>
      <c r="F649" s="153">
        <f t="shared" si="9"/>
        <v>-60.747933884297524</v>
      </c>
    </row>
    <row r="650" spans="1:6" s="13" customFormat="1" ht="16.5">
      <c r="A650" s="354"/>
      <c r="B650" s="346"/>
      <c r="C650" s="15" t="s">
        <v>1119</v>
      </c>
      <c r="D650" s="153"/>
      <c r="E650" s="153"/>
      <c r="F650" s="217" t="e">
        <f t="shared" si="9"/>
        <v>#DIV/0!</v>
      </c>
    </row>
    <row r="651" spans="1:6" s="13" customFormat="1" ht="16.5">
      <c r="A651" s="354"/>
      <c r="B651" s="346"/>
      <c r="C651" s="15" t="s">
        <v>1121</v>
      </c>
      <c r="D651" s="153"/>
      <c r="E651" s="153"/>
      <c r="F651" s="217" t="e">
        <f t="shared" si="9"/>
        <v>#DIV/0!</v>
      </c>
    </row>
    <row r="652" spans="1:6" s="13" customFormat="1" ht="16.5">
      <c r="A652" s="354"/>
      <c r="B652" s="346" t="s">
        <v>755</v>
      </c>
      <c r="C652" s="15" t="s">
        <v>1117</v>
      </c>
      <c r="D652" s="153">
        <f>D653+D654+D655+D656</f>
        <v>649</v>
      </c>
      <c r="E652" s="153">
        <f>E653+E654+E655+E656</f>
        <v>373.11</v>
      </c>
      <c r="F652" s="153">
        <f t="shared" si="9"/>
        <v>-42.51001540832049</v>
      </c>
    </row>
    <row r="653" spans="1:6" s="13" customFormat="1" ht="16.5">
      <c r="A653" s="354"/>
      <c r="B653" s="346"/>
      <c r="C653" s="15" t="s">
        <v>1118</v>
      </c>
      <c r="D653" s="153"/>
      <c r="E653" s="153"/>
      <c r="F653" s="217" t="e">
        <f t="shared" si="9"/>
        <v>#DIV/0!</v>
      </c>
    </row>
    <row r="654" spans="1:6" s="13" customFormat="1" ht="16.5">
      <c r="A654" s="354"/>
      <c r="B654" s="346"/>
      <c r="C654" s="15" t="s">
        <v>1120</v>
      </c>
      <c r="D654" s="153">
        <v>649</v>
      </c>
      <c r="E654" s="153">
        <v>373.11</v>
      </c>
      <c r="F654" s="153">
        <f t="shared" si="9"/>
        <v>-42.51001540832049</v>
      </c>
    </row>
    <row r="655" spans="1:6" s="13" customFormat="1" ht="16.5">
      <c r="A655" s="354"/>
      <c r="B655" s="346"/>
      <c r="C655" s="15" t="s">
        <v>1119</v>
      </c>
      <c r="D655" s="153"/>
      <c r="E655" s="153"/>
      <c r="F655" s="217" t="e">
        <f t="shared" si="9"/>
        <v>#DIV/0!</v>
      </c>
    </row>
    <row r="656" spans="1:6" s="13" customFormat="1" ht="16.5">
      <c r="A656" s="354"/>
      <c r="B656" s="346"/>
      <c r="C656" s="15" t="s">
        <v>1121</v>
      </c>
      <c r="D656" s="153"/>
      <c r="E656" s="153"/>
      <c r="F656" s="217" t="e">
        <f t="shared" si="9"/>
        <v>#DIV/0!</v>
      </c>
    </row>
    <row r="657" spans="1:6" s="13" customFormat="1" ht="16.5">
      <c r="A657" s="354"/>
      <c r="B657" s="346" t="s">
        <v>895</v>
      </c>
      <c r="C657" s="15" t="s">
        <v>1117</v>
      </c>
      <c r="D657" s="153">
        <f>D658+D659+D660+D661</f>
        <v>44</v>
      </c>
      <c r="E657" s="153">
        <f>E658+E659+E660+E661</f>
        <v>11.4</v>
      </c>
      <c r="F657" s="153">
        <f t="shared" si="9"/>
        <v>-74.0909090909091</v>
      </c>
    </row>
    <row r="658" spans="1:6" s="13" customFormat="1" ht="16.5">
      <c r="A658" s="354"/>
      <c r="B658" s="346"/>
      <c r="C658" s="15" t="s">
        <v>1118</v>
      </c>
      <c r="D658" s="153"/>
      <c r="E658" s="153"/>
      <c r="F658" s="217" t="e">
        <f t="shared" si="9"/>
        <v>#DIV/0!</v>
      </c>
    </row>
    <row r="659" spans="1:6" s="13" customFormat="1" ht="16.5">
      <c r="A659" s="354"/>
      <c r="B659" s="346"/>
      <c r="C659" s="15" t="s">
        <v>1120</v>
      </c>
      <c r="D659" s="153">
        <v>44</v>
      </c>
      <c r="E659" s="153">
        <v>11.4</v>
      </c>
      <c r="F659" s="153">
        <f t="shared" si="9"/>
        <v>-74.0909090909091</v>
      </c>
    </row>
    <row r="660" spans="1:6" s="13" customFormat="1" ht="16.5">
      <c r="A660" s="354"/>
      <c r="B660" s="346"/>
      <c r="C660" s="15" t="s">
        <v>1119</v>
      </c>
      <c r="D660" s="153"/>
      <c r="E660" s="153"/>
      <c r="F660" s="217" t="e">
        <f t="shared" si="9"/>
        <v>#DIV/0!</v>
      </c>
    </row>
    <row r="661" spans="1:6" s="13" customFormat="1" ht="16.5">
      <c r="A661" s="354"/>
      <c r="B661" s="346"/>
      <c r="C661" s="15" t="s">
        <v>1121</v>
      </c>
      <c r="D661" s="153"/>
      <c r="E661" s="153"/>
      <c r="F661" s="217" t="e">
        <f t="shared" si="9"/>
        <v>#DIV/0!</v>
      </c>
    </row>
    <row r="662" spans="1:6" s="13" customFormat="1" ht="16.5">
      <c r="A662" s="354"/>
      <c r="B662" s="346" t="s">
        <v>896</v>
      </c>
      <c r="C662" s="15" t="s">
        <v>1117</v>
      </c>
      <c r="D662" s="153">
        <f>D663+D664+D665+D666</f>
        <v>18298</v>
      </c>
      <c r="E662" s="153">
        <f>E663+E664+E665+E666</f>
        <v>11391.46</v>
      </c>
      <c r="F662" s="153">
        <f t="shared" si="9"/>
        <v>-37.74478085036617</v>
      </c>
    </row>
    <row r="663" spans="1:6" s="13" customFormat="1" ht="16.5">
      <c r="A663" s="354"/>
      <c r="B663" s="346"/>
      <c r="C663" s="15" t="s">
        <v>1118</v>
      </c>
      <c r="D663" s="153"/>
      <c r="E663" s="153"/>
      <c r="F663" s="217" t="e">
        <f t="shared" si="9"/>
        <v>#DIV/0!</v>
      </c>
    </row>
    <row r="664" spans="1:6" s="13" customFormat="1" ht="16.5">
      <c r="A664" s="354"/>
      <c r="B664" s="346"/>
      <c r="C664" s="15" t="s">
        <v>1120</v>
      </c>
      <c r="D664" s="153">
        <v>18298</v>
      </c>
      <c r="E664" s="153">
        <v>11391.46</v>
      </c>
      <c r="F664" s="153">
        <f t="shared" si="9"/>
        <v>-37.74478085036617</v>
      </c>
    </row>
    <row r="665" spans="1:6" s="13" customFormat="1" ht="16.5">
      <c r="A665" s="354"/>
      <c r="B665" s="346"/>
      <c r="C665" s="15" t="s">
        <v>1119</v>
      </c>
      <c r="D665" s="153"/>
      <c r="E665" s="153"/>
      <c r="F665" s="217" t="e">
        <f t="shared" si="9"/>
        <v>#DIV/0!</v>
      </c>
    </row>
    <row r="666" spans="1:6" s="13" customFormat="1" ht="16.5">
      <c r="A666" s="354"/>
      <c r="B666" s="346"/>
      <c r="C666" s="15" t="s">
        <v>1121</v>
      </c>
      <c r="D666" s="153"/>
      <c r="E666" s="153"/>
      <c r="F666" s="217" t="e">
        <f t="shared" si="9"/>
        <v>#DIV/0!</v>
      </c>
    </row>
    <row r="667" spans="1:6" s="13" customFormat="1" ht="16.5">
      <c r="A667" s="354"/>
      <c r="B667" s="346" t="s">
        <v>897</v>
      </c>
      <c r="C667" s="15" t="s">
        <v>1117</v>
      </c>
      <c r="D667" s="153">
        <f>D668+D669+D670+D671</f>
        <v>600</v>
      </c>
      <c r="E667" s="153">
        <f>E668+E669+E670+E671</f>
        <v>256.14</v>
      </c>
      <c r="F667" s="153">
        <f t="shared" si="9"/>
        <v>-57.31</v>
      </c>
    </row>
    <row r="668" spans="1:6" s="13" customFormat="1" ht="16.5">
      <c r="A668" s="354"/>
      <c r="B668" s="346"/>
      <c r="C668" s="15" t="s">
        <v>1118</v>
      </c>
      <c r="D668" s="153"/>
      <c r="E668" s="153"/>
      <c r="F668" s="217" t="e">
        <f t="shared" si="9"/>
        <v>#DIV/0!</v>
      </c>
    </row>
    <row r="669" spans="1:6" s="13" customFormat="1" ht="16.5">
      <c r="A669" s="354"/>
      <c r="B669" s="346"/>
      <c r="C669" s="15" t="s">
        <v>1120</v>
      </c>
      <c r="D669" s="153">
        <v>600</v>
      </c>
      <c r="E669" s="153">
        <v>256.14</v>
      </c>
      <c r="F669" s="153">
        <f t="shared" si="9"/>
        <v>-57.31</v>
      </c>
    </row>
    <row r="670" spans="1:6" s="13" customFormat="1" ht="16.5">
      <c r="A670" s="354"/>
      <c r="B670" s="346"/>
      <c r="C670" s="15" t="s">
        <v>1119</v>
      </c>
      <c r="D670" s="153"/>
      <c r="E670" s="153"/>
      <c r="F670" s="217" t="e">
        <f t="shared" si="9"/>
        <v>#DIV/0!</v>
      </c>
    </row>
    <row r="671" spans="1:6" s="13" customFormat="1" ht="16.5">
      <c r="A671" s="354"/>
      <c r="B671" s="346"/>
      <c r="C671" s="15" t="s">
        <v>1121</v>
      </c>
      <c r="D671" s="153"/>
      <c r="E671" s="153"/>
      <c r="F671" s="217" t="e">
        <f t="shared" si="9"/>
        <v>#DIV/0!</v>
      </c>
    </row>
    <row r="672" spans="1:6" s="13" customFormat="1" ht="15" customHeight="1">
      <c r="A672" s="354"/>
      <c r="B672" s="346" t="s">
        <v>898</v>
      </c>
      <c r="C672" s="15" t="s">
        <v>1117</v>
      </c>
      <c r="D672" s="153">
        <f>D673+D674+D675+D676</f>
        <v>312</v>
      </c>
      <c r="E672" s="153">
        <f>E673+E674+E675+E676</f>
        <v>86.88</v>
      </c>
      <c r="F672" s="153">
        <f t="shared" si="9"/>
        <v>-72.15384615384616</v>
      </c>
    </row>
    <row r="673" spans="1:6" s="13" customFormat="1" ht="15" customHeight="1">
      <c r="A673" s="354"/>
      <c r="B673" s="369"/>
      <c r="C673" s="15" t="s">
        <v>1118</v>
      </c>
      <c r="D673" s="153"/>
      <c r="E673" s="153"/>
      <c r="F673" s="217" t="e">
        <f t="shared" si="9"/>
        <v>#DIV/0!</v>
      </c>
    </row>
    <row r="674" spans="1:6" s="13" customFormat="1" ht="15" customHeight="1">
      <c r="A674" s="354"/>
      <c r="B674" s="369"/>
      <c r="C674" s="15" t="s">
        <v>1120</v>
      </c>
      <c r="D674" s="153">
        <v>312</v>
      </c>
      <c r="E674" s="153">
        <v>86.88</v>
      </c>
      <c r="F674" s="153">
        <f t="shared" si="9"/>
        <v>-72.15384615384616</v>
      </c>
    </row>
    <row r="675" spans="1:6" s="13" customFormat="1" ht="15" customHeight="1">
      <c r="A675" s="354"/>
      <c r="B675" s="369"/>
      <c r="C675" s="15" t="s">
        <v>1119</v>
      </c>
      <c r="D675" s="153"/>
      <c r="E675" s="153"/>
      <c r="F675" s="217" t="e">
        <f t="shared" si="9"/>
        <v>#DIV/0!</v>
      </c>
    </row>
    <row r="676" spans="1:6" s="13" customFormat="1" ht="15" customHeight="1">
      <c r="A676" s="354"/>
      <c r="B676" s="369"/>
      <c r="C676" s="15" t="s">
        <v>1121</v>
      </c>
      <c r="D676" s="153"/>
      <c r="E676" s="153"/>
      <c r="F676" s="217" t="e">
        <f t="shared" si="9"/>
        <v>#DIV/0!</v>
      </c>
    </row>
    <row r="677" spans="1:6" s="13" customFormat="1" ht="15" customHeight="1">
      <c r="A677" s="322"/>
      <c r="B677" s="326" t="s">
        <v>1220</v>
      </c>
      <c r="C677" s="15" t="s">
        <v>1117</v>
      </c>
      <c r="D677" s="153">
        <f>D678+D679+D680+D681</f>
        <v>12991</v>
      </c>
      <c r="E677" s="153">
        <f>E678+E679+E680+E681</f>
        <v>6790.69</v>
      </c>
      <c r="F677" s="153">
        <f t="shared" si="9"/>
        <v>-47.72773458548226</v>
      </c>
    </row>
    <row r="678" spans="1:6" s="13" customFormat="1" ht="42.75" customHeight="1">
      <c r="A678" s="325"/>
      <c r="B678" s="327"/>
      <c r="C678" s="15" t="s">
        <v>1118</v>
      </c>
      <c r="D678" s="153"/>
      <c r="E678" s="153"/>
      <c r="F678" s="217" t="e">
        <f t="shared" si="9"/>
        <v>#DIV/0!</v>
      </c>
    </row>
    <row r="679" spans="1:6" s="13" customFormat="1" ht="16.5">
      <c r="A679" s="325"/>
      <c r="B679" s="327"/>
      <c r="C679" s="15" t="s">
        <v>1120</v>
      </c>
      <c r="D679" s="153">
        <v>12991</v>
      </c>
      <c r="E679" s="153">
        <v>6790.69</v>
      </c>
      <c r="F679" s="153">
        <f t="shared" si="9"/>
        <v>-47.72773458548226</v>
      </c>
    </row>
    <row r="680" spans="1:6" s="13" customFormat="1" ht="16.5">
      <c r="A680" s="325"/>
      <c r="B680" s="327"/>
      <c r="C680" s="15" t="s">
        <v>1119</v>
      </c>
      <c r="D680" s="153"/>
      <c r="E680" s="153"/>
      <c r="F680" s="217" t="e">
        <f t="shared" si="9"/>
        <v>#DIV/0!</v>
      </c>
    </row>
    <row r="681" spans="1:6" s="13" customFormat="1" ht="15" customHeight="1">
      <c r="A681" s="324"/>
      <c r="B681" s="328"/>
      <c r="C681" s="15" t="s">
        <v>1121</v>
      </c>
      <c r="D681" s="153"/>
      <c r="E681" s="153"/>
      <c r="F681" s="217" t="e">
        <f t="shared" si="9"/>
        <v>#DIV/0!</v>
      </c>
    </row>
    <row r="682" spans="1:6" s="13" customFormat="1" ht="24.75" customHeight="1">
      <c r="A682" s="353"/>
      <c r="B682" s="347" t="s">
        <v>899</v>
      </c>
      <c r="C682" s="15" t="s">
        <v>1117</v>
      </c>
      <c r="D682" s="153">
        <f>D683+D684+D685+D686</f>
        <v>262</v>
      </c>
      <c r="E682" s="153">
        <f>E683+E684+E685+E686</f>
        <v>150.93</v>
      </c>
      <c r="F682" s="153">
        <f t="shared" si="9"/>
        <v>-42.39312977099237</v>
      </c>
    </row>
    <row r="683" spans="1:6" s="13" customFormat="1" ht="21" customHeight="1">
      <c r="A683" s="353"/>
      <c r="B683" s="348"/>
      <c r="C683" s="15" t="s">
        <v>1118</v>
      </c>
      <c r="D683" s="153"/>
      <c r="E683" s="153"/>
      <c r="F683" s="217" t="e">
        <f t="shared" si="9"/>
        <v>#DIV/0!</v>
      </c>
    </row>
    <row r="684" spans="1:6" s="13" customFormat="1" ht="21.75" customHeight="1">
      <c r="A684" s="353"/>
      <c r="B684" s="348"/>
      <c r="C684" s="15" t="s">
        <v>1120</v>
      </c>
      <c r="D684" s="153">
        <v>262</v>
      </c>
      <c r="E684" s="153">
        <v>150.93</v>
      </c>
      <c r="F684" s="153">
        <f t="shared" si="9"/>
        <v>-42.39312977099237</v>
      </c>
    </row>
    <row r="685" spans="1:6" s="13" customFormat="1" ht="42.75" customHeight="1">
      <c r="A685" s="353"/>
      <c r="B685" s="348"/>
      <c r="C685" s="15" t="s">
        <v>1119</v>
      </c>
      <c r="D685" s="153"/>
      <c r="E685" s="153"/>
      <c r="F685" s="217" t="e">
        <f t="shared" si="9"/>
        <v>#DIV/0!</v>
      </c>
    </row>
    <row r="686" spans="1:6" s="13" customFormat="1" ht="42.75" customHeight="1">
      <c r="A686" s="353"/>
      <c r="B686" s="349"/>
      <c r="C686" s="15" t="s">
        <v>1121</v>
      </c>
      <c r="D686" s="153"/>
      <c r="E686" s="153"/>
      <c r="F686" s="217" t="e">
        <f t="shared" si="9"/>
        <v>#DIV/0!</v>
      </c>
    </row>
    <row r="687" spans="1:6" s="13" customFormat="1" ht="16.5">
      <c r="A687" s="354"/>
      <c r="B687" s="346" t="s">
        <v>900</v>
      </c>
      <c r="C687" s="15" t="s">
        <v>1117</v>
      </c>
      <c r="D687" s="153">
        <f>D688+D689+D690+D691</f>
        <v>643</v>
      </c>
      <c r="E687" s="153">
        <f>E688+E689+E690+E691</f>
        <v>348.18</v>
      </c>
      <c r="F687" s="153">
        <f t="shared" si="9"/>
        <v>-45.850699844479</v>
      </c>
    </row>
    <row r="688" spans="1:6" s="13" customFormat="1" ht="16.5">
      <c r="A688" s="354"/>
      <c r="B688" s="346"/>
      <c r="C688" s="15" t="s">
        <v>1118</v>
      </c>
      <c r="D688" s="153"/>
      <c r="E688" s="153"/>
      <c r="F688" s="217" t="e">
        <f t="shared" si="9"/>
        <v>#DIV/0!</v>
      </c>
    </row>
    <row r="689" spans="1:6" s="13" customFormat="1" ht="16.5">
      <c r="A689" s="354"/>
      <c r="B689" s="346"/>
      <c r="C689" s="15" t="s">
        <v>1120</v>
      </c>
      <c r="D689" s="153">
        <v>643</v>
      </c>
      <c r="E689" s="153">
        <v>348.18</v>
      </c>
      <c r="F689" s="153">
        <f t="shared" si="9"/>
        <v>-45.850699844479</v>
      </c>
    </row>
    <row r="690" spans="1:6" s="13" customFormat="1" ht="16.5">
      <c r="A690" s="354"/>
      <c r="B690" s="346"/>
      <c r="C690" s="15" t="s">
        <v>1119</v>
      </c>
      <c r="D690" s="153"/>
      <c r="E690" s="153"/>
      <c r="F690" s="217" t="e">
        <f t="shared" si="9"/>
        <v>#DIV/0!</v>
      </c>
    </row>
    <row r="691" spans="1:6" s="13" customFormat="1" ht="16.5">
      <c r="A691" s="354"/>
      <c r="B691" s="346"/>
      <c r="C691" s="15" t="s">
        <v>1121</v>
      </c>
      <c r="D691" s="153"/>
      <c r="E691" s="153"/>
      <c r="F691" s="217" t="e">
        <f t="shared" si="9"/>
        <v>#DIV/0!</v>
      </c>
    </row>
    <row r="692" spans="1:6" s="13" customFormat="1" ht="16.5">
      <c r="A692" s="354"/>
      <c r="B692" s="369" t="s">
        <v>177</v>
      </c>
      <c r="C692" s="15" t="s">
        <v>1117</v>
      </c>
      <c r="D692" s="153">
        <f>D693+D694+D695+D696</f>
        <v>2764</v>
      </c>
      <c r="E692" s="153">
        <f>E693+E694+E695+E696</f>
        <v>2066.38</v>
      </c>
      <c r="F692" s="153">
        <f t="shared" si="9"/>
        <v>-25.239507959479013</v>
      </c>
    </row>
    <row r="693" spans="1:6" s="13" customFormat="1" ht="16.5">
      <c r="A693" s="354"/>
      <c r="B693" s="346"/>
      <c r="C693" s="15" t="s">
        <v>1118</v>
      </c>
      <c r="D693" s="153"/>
      <c r="E693" s="153"/>
      <c r="F693" s="217" t="e">
        <f t="shared" si="9"/>
        <v>#DIV/0!</v>
      </c>
    </row>
    <row r="694" spans="1:6" s="13" customFormat="1" ht="16.5">
      <c r="A694" s="354"/>
      <c r="B694" s="346"/>
      <c r="C694" s="15" t="s">
        <v>1120</v>
      </c>
      <c r="D694" s="153">
        <v>2764</v>
      </c>
      <c r="E694" s="153">
        <v>2066.38</v>
      </c>
      <c r="F694" s="153">
        <f t="shared" si="9"/>
        <v>-25.239507959479013</v>
      </c>
    </row>
    <row r="695" spans="1:6" s="13" customFormat="1" ht="16.5">
      <c r="A695" s="354"/>
      <c r="B695" s="346"/>
      <c r="C695" s="15" t="s">
        <v>1119</v>
      </c>
      <c r="D695" s="153"/>
      <c r="E695" s="153"/>
      <c r="F695" s="217" t="e">
        <f t="shared" si="9"/>
        <v>#DIV/0!</v>
      </c>
    </row>
    <row r="696" spans="1:6" s="13" customFormat="1" ht="16.5">
      <c r="A696" s="354"/>
      <c r="B696" s="346"/>
      <c r="C696" s="15" t="s">
        <v>1121</v>
      </c>
      <c r="D696" s="153"/>
      <c r="E696" s="153"/>
      <c r="F696" s="217" t="e">
        <f t="shared" si="9"/>
        <v>#DIV/0!</v>
      </c>
    </row>
    <row r="697" spans="1:6" s="13" customFormat="1" ht="26.25" customHeight="1">
      <c r="A697" s="354"/>
      <c r="B697" s="369" t="s">
        <v>505</v>
      </c>
      <c r="C697" s="15" t="s">
        <v>1117</v>
      </c>
      <c r="D697" s="153">
        <f>D698+D699+D700+D701</f>
        <v>2666</v>
      </c>
      <c r="E697" s="153">
        <f>E698+E699+E700+E701</f>
        <v>1360.66</v>
      </c>
      <c r="F697" s="153">
        <f t="shared" si="9"/>
        <v>-48.962490622655665</v>
      </c>
    </row>
    <row r="698" spans="1:6" s="13" customFormat="1" ht="26.25" customHeight="1">
      <c r="A698" s="354"/>
      <c r="B698" s="346"/>
      <c r="C698" s="15" t="s">
        <v>1118</v>
      </c>
      <c r="D698" s="153"/>
      <c r="E698" s="153"/>
      <c r="F698" s="217" t="e">
        <f t="shared" si="9"/>
        <v>#DIV/0!</v>
      </c>
    </row>
    <row r="699" spans="1:6" s="13" customFormat="1" ht="26.25" customHeight="1">
      <c r="A699" s="354"/>
      <c r="B699" s="346"/>
      <c r="C699" s="15" t="s">
        <v>1120</v>
      </c>
      <c r="D699" s="153"/>
      <c r="E699" s="153"/>
      <c r="F699" s="217" t="e">
        <f t="shared" si="9"/>
        <v>#DIV/0!</v>
      </c>
    </row>
    <row r="700" spans="1:6" s="13" customFormat="1" ht="26.25" customHeight="1">
      <c r="A700" s="354"/>
      <c r="B700" s="346"/>
      <c r="C700" s="15" t="s">
        <v>1119</v>
      </c>
      <c r="D700" s="153">
        <v>2666</v>
      </c>
      <c r="E700" s="153">
        <v>1360.66</v>
      </c>
      <c r="F700" s="153">
        <f t="shared" si="9"/>
        <v>-48.962490622655665</v>
      </c>
    </row>
    <row r="701" spans="1:6" s="13" customFormat="1" ht="26.25" customHeight="1">
      <c r="A701" s="354"/>
      <c r="B701" s="346"/>
      <c r="C701" s="15" t="s">
        <v>1121</v>
      </c>
      <c r="D701" s="153"/>
      <c r="E701" s="153"/>
      <c r="F701" s="217" t="e">
        <f t="shared" si="9"/>
        <v>#DIV/0!</v>
      </c>
    </row>
    <row r="702" spans="1:6" s="13" customFormat="1" ht="28.5" customHeight="1">
      <c r="A702" s="353"/>
      <c r="B702" s="346" t="s">
        <v>901</v>
      </c>
      <c r="C702" s="15" t="s">
        <v>1117</v>
      </c>
      <c r="D702" s="153">
        <f>D703+D704+D705+D706</f>
        <v>28050</v>
      </c>
      <c r="E702" s="153">
        <f>E703+E704+E705+E706</f>
        <v>20633.6</v>
      </c>
      <c r="F702" s="153">
        <f t="shared" si="9"/>
        <v>-26.43992869875224</v>
      </c>
    </row>
    <row r="703" spans="1:6" s="13" customFormat="1" ht="28.5" customHeight="1">
      <c r="A703" s="353"/>
      <c r="B703" s="346"/>
      <c r="C703" s="15" t="s">
        <v>1118</v>
      </c>
      <c r="D703" s="153"/>
      <c r="E703" s="153"/>
      <c r="F703" s="217" t="e">
        <f t="shared" si="9"/>
        <v>#DIV/0!</v>
      </c>
    </row>
    <row r="704" spans="1:6" s="13" customFormat="1" ht="28.5" customHeight="1">
      <c r="A704" s="353"/>
      <c r="B704" s="346"/>
      <c r="C704" s="15" t="s">
        <v>1120</v>
      </c>
      <c r="D704" s="153"/>
      <c r="E704" s="153"/>
      <c r="F704" s="217" t="e">
        <f t="shared" si="9"/>
        <v>#DIV/0!</v>
      </c>
    </row>
    <row r="705" spans="1:6" s="13" customFormat="1" ht="28.5" customHeight="1">
      <c r="A705" s="353"/>
      <c r="B705" s="346"/>
      <c r="C705" s="15" t="s">
        <v>1119</v>
      </c>
      <c r="D705" s="153">
        <v>28050</v>
      </c>
      <c r="E705" s="153">
        <v>20633.6</v>
      </c>
      <c r="F705" s="153">
        <f aca="true" t="shared" si="10" ref="F705:F768">E705/D705*100-100</f>
        <v>-26.43992869875224</v>
      </c>
    </row>
    <row r="706" spans="1:6" s="13" customFormat="1" ht="28.5" customHeight="1">
      <c r="A706" s="353"/>
      <c r="B706" s="346"/>
      <c r="C706" s="15" t="s">
        <v>1121</v>
      </c>
      <c r="D706" s="153"/>
      <c r="E706" s="153"/>
      <c r="F706" s="217" t="e">
        <f t="shared" si="10"/>
        <v>#DIV/0!</v>
      </c>
    </row>
    <row r="707" spans="1:6" s="13" customFormat="1" ht="22.5" customHeight="1">
      <c r="A707" s="353"/>
      <c r="B707" s="346" t="s">
        <v>902</v>
      </c>
      <c r="C707" s="15" t="s">
        <v>1117</v>
      </c>
      <c r="D707" s="153">
        <f>D708+D709+D710+D711</f>
        <v>20807</v>
      </c>
      <c r="E707" s="153">
        <f>E708+E709+E710+E711</f>
        <v>22510.9</v>
      </c>
      <c r="F707" s="153">
        <f t="shared" si="10"/>
        <v>8.189070985725962</v>
      </c>
    </row>
    <row r="708" spans="1:6" s="13" customFormat="1" ht="22.5" customHeight="1">
      <c r="A708" s="353"/>
      <c r="B708" s="346"/>
      <c r="C708" s="15" t="s">
        <v>1118</v>
      </c>
      <c r="D708" s="153"/>
      <c r="E708" s="153"/>
      <c r="F708" s="217" t="e">
        <f t="shared" si="10"/>
        <v>#DIV/0!</v>
      </c>
    </row>
    <row r="709" spans="1:6" s="13" customFormat="1" ht="22.5" customHeight="1">
      <c r="A709" s="353"/>
      <c r="B709" s="346"/>
      <c r="C709" s="15" t="s">
        <v>1120</v>
      </c>
      <c r="D709" s="153">
        <v>20807</v>
      </c>
      <c r="E709" s="153">
        <v>11814.26</v>
      </c>
      <c r="F709" s="153">
        <f t="shared" si="10"/>
        <v>-43.21978180420051</v>
      </c>
    </row>
    <row r="710" spans="1:6" s="13" customFormat="1" ht="22.5" customHeight="1">
      <c r="A710" s="353"/>
      <c r="B710" s="346"/>
      <c r="C710" s="15" t="s">
        <v>1119</v>
      </c>
      <c r="D710" s="153"/>
      <c r="E710" s="153">
        <v>10696.64</v>
      </c>
      <c r="F710" s="217" t="e">
        <f t="shared" si="10"/>
        <v>#DIV/0!</v>
      </c>
    </row>
    <row r="711" spans="1:6" s="13" customFormat="1" ht="22.5" customHeight="1">
      <c r="A711" s="353"/>
      <c r="B711" s="346"/>
      <c r="C711" s="15" t="s">
        <v>1121</v>
      </c>
      <c r="D711" s="153"/>
      <c r="E711" s="153"/>
      <c r="F711" s="217" t="e">
        <f t="shared" si="10"/>
        <v>#DIV/0!</v>
      </c>
    </row>
    <row r="712" spans="1:6" s="13" customFormat="1" ht="16.5">
      <c r="A712" s="353"/>
      <c r="B712" s="346" t="s">
        <v>903</v>
      </c>
      <c r="C712" s="15" t="s">
        <v>1117</v>
      </c>
      <c r="D712" s="153">
        <f>D713+D714+D715+D716</f>
        <v>19553</v>
      </c>
      <c r="E712" s="153">
        <f>E713+E714+E715+E716</f>
        <v>12095.52</v>
      </c>
      <c r="F712" s="153">
        <f t="shared" si="10"/>
        <v>-38.13982509077891</v>
      </c>
    </row>
    <row r="713" spans="1:6" s="13" customFormat="1" ht="16.5">
      <c r="A713" s="353"/>
      <c r="B713" s="346"/>
      <c r="C713" s="15" t="s">
        <v>1118</v>
      </c>
      <c r="D713" s="153"/>
      <c r="E713" s="153"/>
      <c r="F713" s="217" t="e">
        <f t="shared" si="10"/>
        <v>#DIV/0!</v>
      </c>
    </row>
    <row r="714" spans="1:6" s="13" customFormat="1" ht="16.5">
      <c r="A714" s="353"/>
      <c r="B714" s="346"/>
      <c r="C714" s="15" t="s">
        <v>1120</v>
      </c>
      <c r="D714" s="153">
        <v>19553</v>
      </c>
      <c r="E714" s="153">
        <v>12095.52</v>
      </c>
      <c r="F714" s="153">
        <f t="shared" si="10"/>
        <v>-38.13982509077891</v>
      </c>
    </row>
    <row r="715" spans="1:6" s="13" customFormat="1" ht="16.5">
      <c r="A715" s="353"/>
      <c r="B715" s="346"/>
      <c r="C715" s="15" t="s">
        <v>1119</v>
      </c>
      <c r="D715" s="153"/>
      <c r="E715" s="153"/>
      <c r="F715" s="217" t="e">
        <f t="shared" si="10"/>
        <v>#DIV/0!</v>
      </c>
    </row>
    <row r="716" spans="1:6" s="13" customFormat="1" ht="16.5">
      <c r="A716" s="353"/>
      <c r="B716" s="346"/>
      <c r="C716" s="15" t="s">
        <v>1121</v>
      </c>
      <c r="D716" s="153"/>
      <c r="E716" s="153"/>
      <c r="F716" s="217" t="e">
        <f t="shared" si="10"/>
        <v>#DIV/0!</v>
      </c>
    </row>
    <row r="717" spans="1:6" s="13" customFormat="1" ht="30.75" customHeight="1">
      <c r="A717" s="353"/>
      <c r="B717" s="346" t="s">
        <v>904</v>
      </c>
      <c r="C717" s="15" t="s">
        <v>1117</v>
      </c>
      <c r="D717" s="153">
        <f>D718+D719+D720+D721</f>
        <v>5732</v>
      </c>
      <c r="E717" s="153">
        <f>E718+E719+E720+E721</f>
        <v>4299</v>
      </c>
      <c r="F717" s="153">
        <f t="shared" si="10"/>
        <v>-25</v>
      </c>
    </row>
    <row r="718" spans="1:6" s="13" customFormat="1" ht="30.75" customHeight="1">
      <c r="A718" s="353"/>
      <c r="B718" s="346"/>
      <c r="C718" s="15" t="s">
        <v>1118</v>
      </c>
      <c r="D718" s="153"/>
      <c r="E718" s="153"/>
      <c r="F718" s="217" t="e">
        <f t="shared" si="10"/>
        <v>#DIV/0!</v>
      </c>
    </row>
    <row r="719" spans="1:6" s="13" customFormat="1" ht="30.75" customHeight="1">
      <c r="A719" s="353"/>
      <c r="B719" s="346"/>
      <c r="C719" s="15" t="s">
        <v>1120</v>
      </c>
      <c r="D719" s="153">
        <v>5732</v>
      </c>
      <c r="E719" s="153">
        <v>4299</v>
      </c>
      <c r="F719" s="153">
        <f t="shared" si="10"/>
        <v>-25</v>
      </c>
    </row>
    <row r="720" spans="1:6" s="13" customFormat="1" ht="30.75" customHeight="1">
      <c r="A720" s="353"/>
      <c r="B720" s="346"/>
      <c r="C720" s="15" t="s">
        <v>1119</v>
      </c>
      <c r="D720" s="153"/>
      <c r="E720" s="153"/>
      <c r="F720" s="217" t="e">
        <f t="shared" si="10"/>
        <v>#DIV/0!</v>
      </c>
    </row>
    <row r="721" spans="1:6" s="13" customFormat="1" ht="39" customHeight="1">
      <c r="A721" s="353"/>
      <c r="B721" s="346"/>
      <c r="C721" s="15" t="s">
        <v>1121</v>
      </c>
      <c r="D721" s="153"/>
      <c r="E721" s="153"/>
      <c r="F721" s="217" t="e">
        <f t="shared" si="10"/>
        <v>#DIV/0!</v>
      </c>
    </row>
    <row r="722" spans="1:6" s="13" customFormat="1" ht="24" customHeight="1">
      <c r="A722" s="353"/>
      <c r="B722" s="346" t="s">
        <v>905</v>
      </c>
      <c r="C722" s="15" t="s">
        <v>1117</v>
      </c>
      <c r="D722" s="153">
        <f>D723+D724+D725+D726</f>
        <v>17543</v>
      </c>
      <c r="E722" s="153">
        <f>E723+E724+E725+E726</f>
        <v>12782.05</v>
      </c>
      <c r="F722" s="153">
        <f t="shared" si="10"/>
        <v>-27.138744798495125</v>
      </c>
    </row>
    <row r="723" spans="1:6" s="13" customFormat="1" ht="24" customHeight="1">
      <c r="A723" s="353"/>
      <c r="B723" s="346"/>
      <c r="C723" s="15" t="s">
        <v>1118</v>
      </c>
      <c r="D723" s="153">
        <v>17543</v>
      </c>
      <c r="E723" s="153">
        <v>12782.05</v>
      </c>
      <c r="F723" s="153">
        <f t="shared" si="10"/>
        <v>-27.138744798495125</v>
      </c>
    </row>
    <row r="724" spans="1:6" s="13" customFormat="1" ht="24" customHeight="1">
      <c r="A724" s="353"/>
      <c r="B724" s="346"/>
      <c r="C724" s="15" t="s">
        <v>1120</v>
      </c>
      <c r="D724" s="153"/>
      <c r="E724" s="153"/>
      <c r="F724" s="217" t="e">
        <f t="shared" si="10"/>
        <v>#DIV/0!</v>
      </c>
    </row>
    <row r="725" spans="1:6" s="13" customFormat="1" ht="24" customHeight="1">
      <c r="A725" s="353"/>
      <c r="B725" s="346"/>
      <c r="C725" s="15" t="s">
        <v>1119</v>
      </c>
      <c r="D725" s="153"/>
      <c r="E725" s="153"/>
      <c r="F725" s="217" t="e">
        <f t="shared" si="10"/>
        <v>#DIV/0!</v>
      </c>
    </row>
    <row r="726" spans="1:6" s="13" customFormat="1" ht="60.75" customHeight="1">
      <c r="A726" s="353"/>
      <c r="B726" s="346"/>
      <c r="C726" s="15" t="s">
        <v>1121</v>
      </c>
      <c r="D726" s="153"/>
      <c r="E726" s="153"/>
      <c r="F726" s="217" t="e">
        <f t="shared" si="10"/>
        <v>#DIV/0!</v>
      </c>
    </row>
    <row r="727" spans="1:6" s="13" customFormat="1" ht="15" customHeight="1">
      <c r="A727" s="322"/>
      <c r="B727" s="347" t="s">
        <v>906</v>
      </c>
      <c r="C727" s="15" t="s">
        <v>1117</v>
      </c>
      <c r="D727" s="153">
        <f>D728+D729+D730+D731</f>
        <v>10440</v>
      </c>
      <c r="E727" s="153">
        <f>E728+E729+E730+E731</f>
        <v>6368.79</v>
      </c>
      <c r="F727" s="153">
        <f t="shared" si="10"/>
        <v>-38.99626436781609</v>
      </c>
    </row>
    <row r="728" spans="1:6" s="13" customFormat="1" ht="16.5">
      <c r="A728" s="323"/>
      <c r="B728" s="351"/>
      <c r="C728" s="15" t="s">
        <v>1118</v>
      </c>
      <c r="D728" s="153">
        <v>10440</v>
      </c>
      <c r="E728" s="153">
        <v>6368.79</v>
      </c>
      <c r="F728" s="153">
        <f t="shared" si="10"/>
        <v>-38.99626436781609</v>
      </c>
    </row>
    <row r="729" spans="1:6" s="13" customFormat="1" ht="16.5">
      <c r="A729" s="323"/>
      <c r="B729" s="351"/>
      <c r="C729" s="15" t="s">
        <v>1120</v>
      </c>
      <c r="D729" s="153"/>
      <c r="E729" s="153"/>
      <c r="F729" s="217" t="e">
        <f t="shared" si="10"/>
        <v>#DIV/0!</v>
      </c>
    </row>
    <row r="730" spans="1:6" s="13" customFormat="1" ht="21.75" customHeight="1">
      <c r="A730" s="323"/>
      <c r="B730" s="351"/>
      <c r="C730" s="15" t="s">
        <v>1119</v>
      </c>
      <c r="D730" s="153"/>
      <c r="E730" s="153"/>
      <c r="F730" s="217" t="e">
        <f t="shared" si="10"/>
        <v>#DIV/0!</v>
      </c>
    </row>
    <row r="731" spans="1:6" s="13" customFormat="1" ht="16.5">
      <c r="A731" s="324"/>
      <c r="B731" s="401"/>
      <c r="C731" s="15" t="s">
        <v>1121</v>
      </c>
      <c r="D731" s="153"/>
      <c r="E731" s="153"/>
      <c r="F731" s="217" t="e">
        <f t="shared" si="10"/>
        <v>#DIV/0!</v>
      </c>
    </row>
    <row r="732" spans="1:6" s="13" customFormat="1" ht="16.5">
      <c r="A732" s="353"/>
      <c r="B732" s="346" t="s">
        <v>907</v>
      </c>
      <c r="C732" s="15" t="s">
        <v>1117</v>
      </c>
      <c r="D732" s="153">
        <f>D733+D734+D735+D736</f>
        <v>6306</v>
      </c>
      <c r="E732" s="153">
        <f>E733+E734+E735+E736</f>
        <v>4290.14</v>
      </c>
      <c r="F732" s="153">
        <f t="shared" si="10"/>
        <v>-31.967332699016808</v>
      </c>
    </row>
    <row r="733" spans="1:6" s="13" customFormat="1" ht="16.5">
      <c r="A733" s="353"/>
      <c r="B733" s="346"/>
      <c r="C733" s="15" t="s">
        <v>1118</v>
      </c>
      <c r="D733" s="153">
        <v>6306</v>
      </c>
      <c r="E733" s="153">
        <v>4290.14</v>
      </c>
      <c r="F733" s="153">
        <f t="shared" si="10"/>
        <v>-31.967332699016808</v>
      </c>
    </row>
    <row r="734" spans="1:6" s="13" customFormat="1" ht="16.5">
      <c r="A734" s="353"/>
      <c r="B734" s="346"/>
      <c r="C734" s="15" t="s">
        <v>1120</v>
      </c>
      <c r="D734" s="153"/>
      <c r="E734" s="153"/>
      <c r="F734" s="217" t="e">
        <f t="shared" si="10"/>
        <v>#DIV/0!</v>
      </c>
    </row>
    <row r="735" spans="1:6" s="13" customFormat="1" ht="16.5">
      <c r="A735" s="353"/>
      <c r="B735" s="346"/>
      <c r="C735" s="15" t="s">
        <v>1119</v>
      </c>
      <c r="D735" s="153"/>
      <c r="E735" s="153"/>
      <c r="F735" s="217" t="e">
        <f t="shared" si="10"/>
        <v>#DIV/0!</v>
      </c>
    </row>
    <row r="736" spans="1:6" s="13" customFormat="1" ht="16.5">
      <c r="A736" s="353"/>
      <c r="B736" s="346"/>
      <c r="C736" s="15" t="s">
        <v>1121</v>
      </c>
      <c r="D736" s="153"/>
      <c r="E736" s="153"/>
      <c r="F736" s="217" t="e">
        <f t="shared" si="10"/>
        <v>#DIV/0!</v>
      </c>
    </row>
    <row r="737" spans="1:6" s="13" customFormat="1" ht="15" customHeight="1">
      <c r="A737" s="353"/>
      <c r="B737" s="369" t="s">
        <v>908</v>
      </c>
      <c r="C737" s="15" t="s">
        <v>1117</v>
      </c>
      <c r="D737" s="153">
        <f>D738+D739+D740+D741</f>
        <v>342</v>
      </c>
      <c r="E737" s="153">
        <f>E738+E739+E740+E741</f>
        <v>225.04</v>
      </c>
      <c r="F737" s="153">
        <f t="shared" si="10"/>
        <v>-34.19883040935673</v>
      </c>
    </row>
    <row r="738" spans="1:6" s="13" customFormat="1" ht="15" customHeight="1">
      <c r="A738" s="353"/>
      <c r="B738" s="346"/>
      <c r="C738" s="15" t="s">
        <v>1118</v>
      </c>
      <c r="D738" s="153">
        <v>342</v>
      </c>
      <c r="E738" s="153">
        <v>225.04</v>
      </c>
      <c r="F738" s="153">
        <f t="shared" si="10"/>
        <v>-34.19883040935673</v>
      </c>
    </row>
    <row r="739" spans="1:6" s="13" customFormat="1" ht="15" customHeight="1">
      <c r="A739" s="353"/>
      <c r="B739" s="346"/>
      <c r="C739" s="15" t="s">
        <v>1120</v>
      </c>
      <c r="D739" s="153"/>
      <c r="E739" s="153"/>
      <c r="F739" s="217" t="e">
        <f t="shared" si="10"/>
        <v>#DIV/0!</v>
      </c>
    </row>
    <row r="740" spans="1:6" s="13" customFormat="1" ht="15" customHeight="1">
      <c r="A740" s="353"/>
      <c r="B740" s="346"/>
      <c r="C740" s="15" t="s">
        <v>1119</v>
      </c>
      <c r="D740" s="153"/>
      <c r="E740" s="153"/>
      <c r="F740" s="217" t="e">
        <f t="shared" si="10"/>
        <v>#DIV/0!</v>
      </c>
    </row>
    <row r="741" spans="1:6" s="13" customFormat="1" ht="15" customHeight="1">
      <c r="A741" s="353"/>
      <c r="B741" s="346"/>
      <c r="C741" s="15" t="s">
        <v>1121</v>
      </c>
      <c r="D741" s="153"/>
      <c r="E741" s="153"/>
      <c r="F741" s="217" t="e">
        <f t="shared" si="10"/>
        <v>#DIV/0!</v>
      </c>
    </row>
    <row r="742" spans="1:6" s="13" customFormat="1" ht="22.5" customHeight="1">
      <c r="A742" s="353"/>
      <c r="B742" s="346" t="s">
        <v>909</v>
      </c>
      <c r="C742" s="15" t="s">
        <v>1117</v>
      </c>
      <c r="D742" s="153">
        <f>D743+D744+D745+D746</f>
        <v>2698</v>
      </c>
      <c r="E742" s="153">
        <f>E743+E744+E745+E746</f>
        <v>3939.5</v>
      </c>
      <c r="F742" s="153">
        <f t="shared" si="10"/>
        <v>46.015567086730925</v>
      </c>
    </row>
    <row r="743" spans="1:6" s="13" customFormat="1" ht="22.5" customHeight="1">
      <c r="A743" s="353"/>
      <c r="B743" s="346"/>
      <c r="C743" s="15" t="s">
        <v>1118</v>
      </c>
      <c r="D743" s="153"/>
      <c r="E743" s="153"/>
      <c r="F743" s="217" t="e">
        <f t="shared" si="10"/>
        <v>#DIV/0!</v>
      </c>
    </row>
    <row r="744" spans="1:6" s="13" customFormat="1" ht="22.5" customHeight="1">
      <c r="A744" s="353"/>
      <c r="B744" s="346"/>
      <c r="C744" s="15" t="s">
        <v>1120</v>
      </c>
      <c r="D744" s="153"/>
      <c r="E744" s="153"/>
      <c r="F744" s="217" t="e">
        <f t="shared" si="10"/>
        <v>#DIV/0!</v>
      </c>
    </row>
    <row r="745" spans="1:6" s="13" customFormat="1" ht="22.5" customHeight="1">
      <c r="A745" s="353"/>
      <c r="B745" s="346"/>
      <c r="C745" s="15" t="s">
        <v>1119</v>
      </c>
      <c r="D745" s="153">
        <v>2698</v>
      </c>
      <c r="E745" s="153">
        <v>3939.5</v>
      </c>
      <c r="F745" s="153">
        <f t="shared" si="10"/>
        <v>46.015567086730925</v>
      </c>
    </row>
    <row r="746" spans="1:6" s="13" customFormat="1" ht="22.5" customHeight="1">
      <c r="A746" s="353"/>
      <c r="B746" s="346"/>
      <c r="C746" s="15" t="s">
        <v>1121</v>
      </c>
      <c r="D746" s="153"/>
      <c r="E746" s="153"/>
      <c r="F746" s="217" t="e">
        <f t="shared" si="10"/>
        <v>#DIV/0!</v>
      </c>
    </row>
    <row r="747" spans="1:6" s="13" customFormat="1" ht="24.75" customHeight="1">
      <c r="A747" s="353"/>
      <c r="B747" s="346" t="s">
        <v>910</v>
      </c>
      <c r="C747" s="15" t="s">
        <v>1117</v>
      </c>
      <c r="D747" s="153">
        <f>D748+D749+D750+D751</f>
        <v>4666</v>
      </c>
      <c r="E747" s="153">
        <f>E748+E749+E750+E751</f>
        <v>4001.25</v>
      </c>
      <c r="F747" s="153">
        <f t="shared" si="10"/>
        <v>-14.24667809687098</v>
      </c>
    </row>
    <row r="748" spans="1:6" s="13" customFormat="1" ht="24.75" customHeight="1">
      <c r="A748" s="353"/>
      <c r="B748" s="346"/>
      <c r="C748" s="15" t="s">
        <v>1118</v>
      </c>
      <c r="D748" s="153"/>
      <c r="E748" s="153"/>
      <c r="F748" s="217" t="e">
        <f t="shared" si="10"/>
        <v>#DIV/0!</v>
      </c>
    </row>
    <row r="749" spans="1:6" s="13" customFormat="1" ht="24.75" customHeight="1">
      <c r="A749" s="353"/>
      <c r="B749" s="346"/>
      <c r="C749" s="15" t="s">
        <v>1120</v>
      </c>
      <c r="D749" s="153">
        <v>4666</v>
      </c>
      <c r="E749" s="153">
        <v>4001.25</v>
      </c>
      <c r="F749" s="153">
        <f t="shared" si="10"/>
        <v>-14.24667809687098</v>
      </c>
    </row>
    <row r="750" spans="1:6" s="13" customFormat="1" ht="24.75" customHeight="1">
      <c r="A750" s="353"/>
      <c r="B750" s="346"/>
      <c r="C750" s="15" t="s">
        <v>1119</v>
      </c>
      <c r="D750" s="153"/>
      <c r="E750" s="153"/>
      <c r="F750" s="217" t="e">
        <f t="shared" si="10"/>
        <v>#DIV/0!</v>
      </c>
    </row>
    <row r="751" spans="1:6" s="13" customFormat="1" ht="24.75" customHeight="1">
      <c r="A751" s="353"/>
      <c r="B751" s="346"/>
      <c r="C751" s="15" t="s">
        <v>1121</v>
      </c>
      <c r="D751" s="153"/>
      <c r="E751" s="153"/>
      <c r="F751" s="217" t="e">
        <f t="shared" si="10"/>
        <v>#DIV/0!</v>
      </c>
    </row>
    <row r="752" spans="1:6" s="13" customFormat="1" ht="27.75" customHeight="1">
      <c r="A752" s="353"/>
      <c r="B752" s="347" t="s">
        <v>911</v>
      </c>
      <c r="C752" s="15" t="s">
        <v>1117</v>
      </c>
      <c r="D752" s="153">
        <f>D753+D754+D755+D756</f>
        <v>0</v>
      </c>
      <c r="E752" s="153">
        <f>E753+E754+E755+E756</f>
        <v>0</v>
      </c>
      <c r="F752" s="217" t="e">
        <f t="shared" si="10"/>
        <v>#DIV/0!</v>
      </c>
    </row>
    <row r="753" spans="1:6" s="13" customFormat="1" ht="27.75" customHeight="1">
      <c r="A753" s="353"/>
      <c r="B753" s="348"/>
      <c r="C753" s="15" t="s">
        <v>1118</v>
      </c>
      <c r="D753" s="153"/>
      <c r="E753" s="153"/>
      <c r="F753" s="217" t="e">
        <f t="shared" si="10"/>
        <v>#DIV/0!</v>
      </c>
    </row>
    <row r="754" spans="1:6" s="13" customFormat="1" ht="27.75" customHeight="1">
      <c r="A754" s="353"/>
      <c r="B754" s="348"/>
      <c r="C754" s="15" t="s">
        <v>1120</v>
      </c>
      <c r="D754" s="153"/>
      <c r="E754" s="153"/>
      <c r="F754" s="217" t="e">
        <f t="shared" si="10"/>
        <v>#DIV/0!</v>
      </c>
    </row>
    <row r="755" spans="1:6" s="13" customFormat="1" ht="27.75" customHeight="1">
      <c r="A755" s="353"/>
      <c r="B755" s="348"/>
      <c r="C755" s="15" t="s">
        <v>1119</v>
      </c>
      <c r="D755" s="153"/>
      <c r="E755" s="153"/>
      <c r="F755" s="217" t="e">
        <f t="shared" si="10"/>
        <v>#DIV/0!</v>
      </c>
    </row>
    <row r="756" spans="1:6" s="13" customFormat="1" ht="27.75" customHeight="1">
      <c r="A756" s="353"/>
      <c r="B756" s="349"/>
      <c r="C756" s="15" t="s">
        <v>1121</v>
      </c>
      <c r="D756" s="153"/>
      <c r="E756" s="153"/>
      <c r="F756" s="217" t="e">
        <f t="shared" si="10"/>
        <v>#DIV/0!</v>
      </c>
    </row>
    <row r="757" spans="1:6" s="13" customFormat="1" ht="23.25" customHeight="1">
      <c r="A757" s="353"/>
      <c r="B757" s="347" t="s">
        <v>912</v>
      </c>
      <c r="C757" s="15" t="s">
        <v>1117</v>
      </c>
      <c r="D757" s="153">
        <f>D758+D759+D760+D761</f>
        <v>0</v>
      </c>
      <c r="E757" s="153">
        <f>E758+E759+E760+E761</f>
        <v>0</v>
      </c>
      <c r="F757" s="217" t="e">
        <f t="shared" si="10"/>
        <v>#DIV/0!</v>
      </c>
    </row>
    <row r="758" spans="1:6" s="13" customFormat="1" ht="23.25" customHeight="1">
      <c r="A758" s="353"/>
      <c r="B758" s="348"/>
      <c r="C758" s="15" t="s">
        <v>1118</v>
      </c>
      <c r="D758" s="153"/>
      <c r="E758" s="153"/>
      <c r="F758" s="217" t="e">
        <f t="shared" si="10"/>
        <v>#DIV/0!</v>
      </c>
    </row>
    <row r="759" spans="1:6" s="13" customFormat="1" ht="23.25" customHeight="1">
      <c r="A759" s="353"/>
      <c r="B759" s="348"/>
      <c r="C759" s="15" t="s">
        <v>1120</v>
      </c>
      <c r="D759" s="153"/>
      <c r="E759" s="153"/>
      <c r="F759" s="217" t="e">
        <f t="shared" si="10"/>
        <v>#DIV/0!</v>
      </c>
    </row>
    <row r="760" spans="1:6" s="13" customFormat="1" ht="23.25" customHeight="1">
      <c r="A760" s="353"/>
      <c r="B760" s="348"/>
      <c r="C760" s="82" t="s">
        <v>1119</v>
      </c>
      <c r="D760" s="154"/>
      <c r="E760" s="153"/>
      <c r="F760" s="217" t="e">
        <f t="shared" si="10"/>
        <v>#DIV/0!</v>
      </c>
    </row>
    <row r="761" spans="1:6" s="13" customFormat="1" ht="23.25" customHeight="1">
      <c r="A761" s="353"/>
      <c r="B761" s="349"/>
      <c r="C761" s="15" t="s">
        <v>1121</v>
      </c>
      <c r="D761" s="153"/>
      <c r="E761" s="153"/>
      <c r="F761" s="217" t="e">
        <f t="shared" si="10"/>
        <v>#DIV/0!</v>
      </c>
    </row>
    <row r="762" spans="1:6" s="13" customFormat="1" ht="16.5">
      <c r="A762" s="383"/>
      <c r="B762" s="350" t="s">
        <v>210</v>
      </c>
      <c r="C762" s="75" t="s">
        <v>1117</v>
      </c>
      <c r="D762" s="218">
        <f>D763+D764+D765+D766</f>
        <v>102774</v>
      </c>
      <c r="E762" s="218">
        <f>E763+E764+E765+E766</f>
        <v>66502.69</v>
      </c>
      <c r="F762" s="218">
        <f t="shared" si="10"/>
        <v>-35.29230155486796</v>
      </c>
    </row>
    <row r="763" spans="1:6" s="13" customFormat="1" ht="16.5">
      <c r="A763" s="383"/>
      <c r="B763" s="351"/>
      <c r="C763" s="75" t="s">
        <v>1118</v>
      </c>
      <c r="D763" s="218">
        <f aca="true" t="shared" si="11" ref="D763:E766">D768</f>
        <v>0</v>
      </c>
      <c r="E763" s="218">
        <f t="shared" si="11"/>
        <v>0</v>
      </c>
      <c r="F763" s="219" t="e">
        <f t="shared" si="10"/>
        <v>#DIV/0!</v>
      </c>
    </row>
    <row r="764" spans="1:6" s="13" customFormat="1" ht="16.5">
      <c r="A764" s="383"/>
      <c r="B764" s="351"/>
      <c r="C764" s="75" t="s">
        <v>1120</v>
      </c>
      <c r="D764" s="218">
        <f t="shared" si="11"/>
        <v>90764</v>
      </c>
      <c r="E764" s="218">
        <f t="shared" si="11"/>
        <v>58101.29</v>
      </c>
      <c r="F764" s="218">
        <f t="shared" si="10"/>
        <v>-35.986415318848884</v>
      </c>
    </row>
    <row r="765" spans="1:6" s="13" customFormat="1" ht="16.5">
      <c r="A765" s="383"/>
      <c r="B765" s="351"/>
      <c r="C765" s="75" t="s">
        <v>1119</v>
      </c>
      <c r="D765" s="218">
        <f t="shared" si="11"/>
        <v>0</v>
      </c>
      <c r="E765" s="218">
        <f t="shared" si="11"/>
        <v>0</v>
      </c>
      <c r="F765" s="219" t="e">
        <f t="shared" si="10"/>
        <v>#DIV/0!</v>
      </c>
    </row>
    <row r="766" spans="1:6" s="13" customFormat="1" ht="16.5">
      <c r="A766" s="383"/>
      <c r="B766" s="352"/>
      <c r="C766" s="75" t="s">
        <v>1121</v>
      </c>
      <c r="D766" s="218">
        <f t="shared" si="11"/>
        <v>12010</v>
      </c>
      <c r="E766" s="218">
        <f t="shared" si="11"/>
        <v>8401.4</v>
      </c>
      <c r="F766" s="218">
        <f t="shared" si="10"/>
        <v>-30.0466278101582</v>
      </c>
    </row>
    <row r="767" spans="1:6" s="13" customFormat="1" ht="16.5">
      <c r="A767" s="353"/>
      <c r="B767" s="347" t="s">
        <v>1086</v>
      </c>
      <c r="C767" s="15" t="s">
        <v>1117</v>
      </c>
      <c r="D767" s="153">
        <f>D768+D769+D770+D771</f>
        <v>102774</v>
      </c>
      <c r="E767" s="153">
        <f>E768+E769+E770+E771</f>
        <v>66502.69</v>
      </c>
      <c r="F767" s="153">
        <f t="shared" si="10"/>
        <v>-35.29230155486796</v>
      </c>
    </row>
    <row r="768" spans="1:6" s="13" customFormat="1" ht="16.5">
      <c r="A768" s="353"/>
      <c r="B768" s="348"/>
      <c r="C768" s="15" t="s">
        <v>1118</v>
      </c>
      <c r="D768" s="153"/>
      <c r="E768" s="153"/>
      <c r="F768" s="217" t="e">
        <f t="shared" si="10"/>
        <v>#DIV/0!</v>
      </c>
    </row>
    <row r="769" spans="1:6" s="13" customFormat="1" ht="16.5">
      <c r="A769" s="353"/>
      <c r="B769" s="348"/>
      <c r="C769" s="15" t="s">
        <v>1120</v>
      </c>
      <c r="D769" s="153">
        <v>90764</v>
      </c>
      <c r="E769" s="153">
        <v>58101.29</v>
      </c>
      <c r="F769" s="153">
        <f aca="true" t="shared" si="12" ref="F769:F832">E769/D769*100-100</f>
        <v>-35.986415318848884</v>
      </c>
    </row>
    <row r="770" spans="1:6" s="13" customFormat="1" ht="16.5">
      <c r="A770" s="353"/>
      <c r="B770" s="348"/>
      <c r="C770" s="15" t="s">
        <v>1119</v>
      </c>
      <c r="D770" s="153"/>
      <c r="E770" s="153"/>
      <c r="F770" s="217" t="e">
        <f t="shared" si="12"/>
        <v>#DIV/0!</v>
      </c>
    </row>
    <row r="771" spans="1:6" s="13" customFormat="1" ht="16.5">
      <c r="A771" s="353"/>
      <c r="B771" s="349"/>
      <c r="C771" s="15" t="s">
        <v>1121</v>
      </c>
      <c r="D771" s="153">
        <v>12010</v>
      </c>
      <c r="E771" s="153">
        <v>8401.4</v>
      </c>
      <c r="F771" s="153">
        <f t="shared" si="12"/>
        <v>-30.0466278101582</v>
      </c>
    </row>
    <row r="772" spans="1:6" s="13" customFormat="1" ht="16.5" customHeight="1">
      <c r="A772" s="322"/>
      <c r="B772" s="350" t="s">
        <v>211</v>
      </c>
      <c r="C772" s="75" t="s">
        <v>1117</v>
      </c>
      <c r="D772" s="218">
        <f>D773+D774+D775+D776</f>
        <v>45160</v>
      </c>
      <c r="E772" s="218">
        <f>E773+E774+E775+E776</f>
        <v>27236.410000000003</v>
      </c>
      <c r="F772" s="218">
        <f t="shared" si="12"/>
        <v>-39.689083259521695</v>
      </c>
    </row>
    <row r="773" spans="1:6" s="13" customFormat="1" ht="16.5">
      <c r="A773" s="325"/>
      <c r="B773" s="351"/>
      <c r="C773" s="75" t="s">
        <v>1118</v>
      </c>
      <c r="D773" s="218">
        <f aca="true" t="shared" si="13" ref="D773:E775">D778+D783+D788</f>
        <v>245</v>
      </c>
      <c r="E773" s="218">
        <f t="shared" si="13"/>
        <v>138.95</v>
      </c>
      <c r="F773" s="218">
        <f t="shared" si="12"/>
        <v>-43.28571428571429</v>
      </c>
    </row>
    <row r="774" spans="1:6" s="13" customFormat="1" ht="16.5">
      <c r="A774" s="325"/>
      <c r="B774" s="351"/>
      <c r="C774" s="75" t="s">
        <v>1120</v>
      </c>
      <c r="D774" s="218">
        <f t="shared" si="13"/>
        <v>44352</v>
      </c>
      <c r="E774" s="218">
        <f t="shared" si="13"/>
        <v>27010.47</v>
      </c>
      <c r="F774" s="218">
        <f t="shared" si="12"/>
        <v>-39.09977002164502</v>
      </c>
    </row>
    <row r="775" spans="1:6" s="13" customFormat="1" ht="16.5">
      <c r="A775" s="325"/>
      <c r="B775" s="351"/>
      <c r="C775" s="75" t="s">
        <v>1119</v>
      </c>
      <c r="D775" s="218">
        <f t="shared" si="13"/>
        <v>563</v>
      </c>
      <c r="E775" s="218">
        <f t="shared" si="13"/>
        <v>86.99</v>
      </c>
      <c r="F775" s="218">
        <f t="shared" si="12"/>
        <v>-84.54884547069273</v>
      </c>
    </row>
    <row r="776" spans="1:6" s="13" customFormat="1" ht="16.5">
      <c r="A776" s="324"/>
      <c r="B776" s="352"/>
      <c r="C776" s="75" t="s">
        <v>1121</v>
      </c>
      <c r="D776" s="218"/>
      <c r="E776" s="218"/>
      <c r="F776" s="219" t="e">
        <f t="shared" si="12"/>
        <v>#DIV/0!</v>
      </c>
    </row>
    <row r="777" spans="1:6" s="13" customFormat="1" ht="27.75" customHeight="1">
      <c r="A777" s="353"/>
      <c r="B777" s="346" t="s">
        <v>913</v>
      </c>
      <c r="C777" s="15" t="s">
        <v>1117</v>
      </c>
      <c r="D777" s="153">
        <f>D778+D779+D780+D781</f>
        <v>18199</v>
      </c>
      <c r="E777" s="153">
        <f>E778+E779+E780+E781</f>
        <v>10442.1</v>
      </c>
      <c r="F777" s="153">
        <f t="shared" si="12"/>
        <v>-42.62267157536128</v>
      </c>
    </row>
    <row r="778" spans="1:6" s="13" customFormat="1" ht="27.75" customHeight="1">
      <c r="A778" s="353"/>
      <c r="B778" s="346"/>
      <c r="C778" s="15" t="s">
        <v>1118</v>
      </c>
      <c r="D778" s="153"/>
      <c r="E778" s="153"/>
      <c r="F778" s="217" t="e">
        <f t="shared" si="12"/>
        <v>#DIV/0!</v>
      </c>
    </row>
    <row r="779" spans="1:6" s="13" customFormat="1" ht="27.75" customHeight="1">
      <c r="A779" s="353"/>
      <c r="B779" s="346"/>
      <c r="C779" s="15" t="s">
        <v>1120</v>
      </c>
      <c r="D779" s="153">
        <v>17636</v>
      </c>
      <c r="E779" s="153">
        <v>10355.11</v>
      </c>
      <c r="F779" s="153">
        <f t="shared" si="12"/>
        <v>-41.28424812882739</v>
      </c>
    </row>
    <row r="780" spans="1:6" s="13" customFormat="1" ht="27.75" customHeight="1">
      <c r="A780" s="353"/>
      <c r="B780" s="346"/>
      <c r="C780" s="15" t="s">
        <v>1119</v>
      </c>
      <c r="D780" s="153">
        <v>563</v>
      </c>
      <c r="E780" s="153">
        <v>86.99</v>
      </c>
      <c r="F780" s="153">
        <f t="shared" si="12"/>
        <v>-84.54884547069273</v>
      </c>
    </row>
    <row r="781" spans="1:6" s="13" customFormat="1" ht="27.75" customHeight="1">
      <c r="A781" s="353"/>
      <c r="B781" s="346"/>
      <c r="C781" s="15" t="s">
        <v>1121</v>
      </c>
      <c r="D781" s="153"/>
      <c r="E781" s="153"/>
      <c r="F781" s="217" t="e">
        <f t="shared" si="12"/>
        <v>#DIV/0!</v>
      </c>
    </row>
    <row r="782" spans="1:6" s="13" customFormat="1" ht="41.25" customHeight="1">
      <c r="A782" s="322"/>
      <c r="B782" s="326" t="s">
        <v>1221</v>
      </c>
      <c r="C782" s="15" t="s">
        <v>1117</v>
      </c>
      <c r="D782" s="153">
        <f>D783+D784+D785+D786</f>
        <v>26716</v>
      </c>
      <c r="E782" s="153">
        <f>E783+E784+E785+E786</f>
        <v>16655.36</v>
      </c>
      <c r="F782" s="153">
        <f t="shared" si="12"/>
        <v>-37.65773319359186</v>
      </c>
    </row>
    <row r="783" spans="1:6" s="13" customFormat="1" ht="41.25" customHeight="1">
      <c r="A783" s="323"/>
      <c r="B783" s="327"/>
      <c r="C783" s="15" t="s">
        <v>1118</v>
      </c>
      <c r="D783" s="153"/>
      <c r="E783" s="153"/>
      <c r="F783" s="217" t="e">
        <f t="shared" si="12"/>
        <v>#DIV/0!</v>
      </c>
    </row>
    <row r="784" spans="1:6" s="13" customFormat="1" ht="41.25" customHeight="1">
      <c r="A784" s="323"/>
      <c r="B784" s="327"/>
      <c r="C784" s="15" t="s">
        <v>1120</v>
      </c>
      <c r="D784" s="153">
        <v>26716</v>
      </c>
      <c r="E784" s="153">
        <v>16655.36</v>
      </c>
      <c r="F784" s="153">
        <f t="shared" si="12"/>
        <v>-37.65773319359186</v>
      </c>
    </row>
    <row r="785" spans="1:6" s="13" customFormat="1" ht="15" customHeight="1">
      <c r="A785" s="325"/>
      <c r="B785" s="327"/>
      <c r="C785" s="15" t="s">
        <v>1119</v>
      </c>
      <c r="D785" s="153"/>
      <c r="E785" s="153"/>
      <c r="F785" s="217" t="e">
        <f t="shared" si="12"/>
        <v>#DIV/0!</v>
      </c>
    </row>
    <row r="786" spans="1:6" s="13" customFormat="1" ht="15" customHeight="1">
      <c r="A786" s="324"/>
      <c r="B786" s="328"/>
      <c r="C786" s="15" t="s">
        <v>1121</v>
      </c>
      <c r="D786" s="153"/>
      <c r="E786" s="153"/>
      <c r="F786" s="217" t="e">
        <f t="shared" si="12"/>
        <v>#DIV/0!</v>
      </c>
    </row>
    <row r="787" spans="1:6" s="13" customFormat="1" ht="16.5">
      <c r="A787" s="353"/>
      <c r="B787" s="347" t="s">
        <v>817</v>
      </c>
      <c r="C787" s="15" t="s">
        <v>1117</v>
      </c>
      <c r="D787" s="153">
        <f>D788+D789+D790+D791</f>
        <v>245</v>
      </c>
      <c r="E787" s="153">
        <f>E788+E789+E790+E791</f>
        <v>138.95</v>
      </c>
      <c r="F787" s="153">
        <f t="shared" si="12"/>
        <v>-43.28571428571429</v>
      </c>
    </row>
    <row r="788" spans="1:6" s="13" customFormat="1" ht="16.5">
      <c r="A788" s="353"/>
      <c r="B788" s="348"/>
      <c r="C788" s="15" t="s">
        <v>1118</v>
      </c>
      <c r="D788" s="153">
        <v>245</v>
      </c>
      <c r="E788" s="153">
        <v>138.95</v>
      </c>
      <c r="F788" s="153">
        <f t="shared" si="12"/>
        <v>-43.28571428571429</v>
      </c>
    </row>
    <row r="789" spans="1:6" s="13" customFormat="1" ht="16.5">
      <c r="A789" s="353"/>
      <c r="B789" s="348"/>
      <c r="C789" s="15" t="s">
        <v>1120</v>
      </c>
      <c r="D789" s="153"/>
      <c r="E789" s="153"/>
      <c r="F789" s="217" t="e">
        <f t="shared" si="12"/>
        <v>#DIV/0!</v>
      </c>
    </row>
    <row r="790" spans="1:6" s="13" customFormat="1" ht="16.5">
      <c r="A790" s="353"/>
      <c r="B790" s="348"/>
      <c r="C790" s="15" t="s">
        <v>1119</v>
      </c>
      <c r="D790" s="153"/>
      <c r="E790" s="153"/>
      <c r="F790" s="217" t="e">
        <f t="shared" si="12"/>
        <v>#DIV/0!</v>
      </c>
    </row>
    <row r="791" spans="1:6" s="13" customFormat="1" ht="21" customHeight="1">
      <c r="A791" s="353"/>
      <c r="B791" s="349"/>
      <c r="C791" s="15" t="s">
        <v>1121</v>
      </c>
      <c r="D791" s="153"/>
      <c r="E791" s="153"/>
      <c r="F791" s="217" t="e">
        <f t="shared" si="12"/>
        <v>#DIV/0!</v>
      </c>
    </row>
    <row r="792" spans="1:6" s="13" customFormat="1" ht="15" customHeight="1">
      <c r="A792" s="383"/>
      <c r="B792" s="369" t="s">
        <v>212</v>
      </c>
      <c r="C792" s="75" t="s">
        <v>1117</v>
      </c>
      <c r="D792" s="218">
        <f>D793+D794+D795+D796</f>
        <v>5157</v>
      </c>
      <c r="E792" s="218">
        <f>E793+E794+E795+E796</f>
        <v>3632.87</v>
      </c>
      <c r="F792" s="218">
        <f t="shared" si="12"/>
        <v>-29.554585999612186</v>
      </c>
    </row>
    <row r="793" spans="1:6" s="13" customFormat="1" ht="15" customHeight="1">
      <c r="A793" s="383"/>
      <c r="B793" s="369"/>
      <c r="C793" s="75" t="s">
        <v>1118</v>
      </c>
      <c r="D793" s="218">
        <f>D798+D803+D808+D813</f>
        <v>5157</v>
      </c>
      <c r="E793" s="218">
        <f>E798+E803+E808+E813</f>
        <v>2839.17</v>
      </c>
      <c r="F793" s="218">
        <f t="shared" si="12"/>
        <v>-44.945317044793484</v>
      </c>
    </row>
    <row r="794" spans="1:6" s="13" customFormat="1" ht="15" customHeight="1">
      <c r="A794" s="383"/>
      <c r="B794" s="369"/>
      <c r="C794" s="75" t="s">
        <v>1120</v>
      </c>
      <c r="D794" s="218">
        <f>D799+D804+D809+D814</f>
        <v>0</v>
      </c>
      <c r="E794" s="218">
        <f>E799+E804+E809+E814</f>
        <v>0</v>
      </c>
      <c r="F794" s="219" t="e">
        <f t="shared" si="12"/>
        <v>#DIV/0!</v>
      </c>
    </row>
    <row r="795" spans="1:6" s="13" customFormat="1" ht="15" customHeight="1">
      <c r="A795" s="383"/>
      <c r="B795" s="369"/>
      <c r="C795" s="75" t="s">
        <v>1119</v>
      </c>
      <c r="D795" s="218">
        <f>D800+D805+D815</f>
        <v>0</v>
      </c>
      <c r="E795" s="218">
        <f>E800+E805+E815</f>
        <v>793.7</v>
      </c>
      <c r="F795" s="219" t="e">
        <f t="shared" si="12"/>
        <v>#DIV/0!</v>
      </c>
    </row>
    <row r="796" spans="1:6" s="13" customFormat="1" ht="15" customHeight="1">
      <c r="A796" s="383"/>
      <c r="B796" s="369"/>
      <c r="C796" s="75" t="s">
        <v>1121</v>
      </c>
      <c r="D796" s="218"/>
      <c r="E796" s="218"/>
      <c r="F796" s="219" t="e">
        <f t="shared" si="12"/>
        <v>#DIV/0!</v>
      </c>
    </row>
    <row r="797" spans="1:6" s="13" customFormat="1" ht="24.75" customHeight="1">
      <c r="A797" s="353"/>
      <c r="B797" s="346" t="s">
        <v>914</v>
      </c>
      <c r="C797" s="15" t="s">
        <v>1117</v>
      </c>
      <c r="D797" s="153">
        <f>D798+D799+D800+D801</f>
        <v>525</v>
      </c>
      <c r="E797" s="153">
        <f>E798+E799+E800+E801</f>
        <v>793.7</v>
      </c>
      <c r="F797" s="153">
        <f t="shared" si="12"/>
        <v>51.18095238095239</v>
      </c>
    </row>
    <row r="798" spans="1:6" s="13" customFormat="1" ht="24.75" customHeight="1">
      <c r="A798" s="353"/>
      <c r="B798" s="346"/>
      <c r="C798" s="15" t="s">
        <v>1118</v>
      </c>
      <c r="D798" s="153">
        <v>525</v>
      </c>
      <c r="E798" s="153">
        <v>0</v>
      </c>
      <c r="F798" s="153">
        <f t="shared" si="12"/>
        <v>-100</v>
      </c>
    </row>
    <row r="799" spans="1:6" s="13" customFormat="1" ht="24.75" customHeight="1">
      <c r="A799" s="353"/>
      <c r="B799" s="346"/>
      <c r="C799" s="15" t="s">
        <v>1120</v>
      </c>
      <c r="D799" s="153"/>
      <c r="E799" s="153"/>
      <c r="F799" s="217" t="e">
        <f t="shared" si="12"/>
        <v>#DIV/0!</v>
      </c>
    </row>
    <row r="800" spans="1:6" s="13" customFormat="1" ht="24.75" customHeight="1">
      <c r="A800" s="353"/>
      <c r="B800" s="346"/>
      <c r="C800" s="15" t="s">
        <v>1119</v>
      </c>
      <c r="D800" s="153"/>
      <c r="E800" s="153">
        <v>793.7</v>
      </c>
      <c r="F800" s="217" t="e">
        <f t="shared" si="12"/>
        <v>#DIV/0!</v>
      </c>
    </row>
    <row r="801" spans="1:6" s="13" customFormat="1" ht="24.75" customHeight="1">
      <c r="A801" s="353"/>
      <c r="B801" s="346"/>
      <c r="C801" s="15" t="s">
        <v>1121</v>
      </c>
      <c r="D801" s="153"/>
      <c r="E801" s="153"/>
      <c r="F801" s="217" t="e">
        <f t="shared" si="12"/>
        <v>#DIV/0!</v>
      </c>
    </row>
    <row r="802" spans="1:6" s="13" customFormat="1" ht="16.5">
      <c r="A802" s="353"/>
      <c r="B802" s="346" t="s">
        <v>915</v>
      </c>
      <c r="C802" s="15" t="s">
        <v>1117</v>
      </c>
      <c r="D802" s="153">
        <f>D803+D804+D805+D806</f>
        <v>0</v>
      </c>
      <c r="E802" s="153">
        <f>E803+E804+E805+E806</f>
        <v>0</v>
      </c>
      <c r="F802" s="217" t="e">
        <f t="shared" si="12"/>
        <v>#DIV/0!</v>
      </c>
    </row>
    <row r="803" spans="1:6" s="13" customFormat="1" ht="16.5">
      <c r="A803" s="353"/>
      <c r="B803" s="346"/>
      <c r="C803" s="15" t="s">
        <v>1118</v>
      </c>
      <c r="D803" s="153">
        <v>0</v>
      </c>
      <c r="E803" s="153"/>
      <c r="F803" s="217" t="e">
        <f t="shared" si="12"/>
        <v>#DIV/0!</v>
      </c>
    </row>
    <row r="804" spans="1:6" s="13" customFormat="1" ht="16.5">
      <c r="A804" s="353"/>
      <c r="B804" s="346"/>
      <c r="C804" s="15" t="s">
        <v>1120</v>
      </c>
      <c r="D804" s="153"/>
      <c r="E804" s="153"/>
      <c r="F804" s="217" t="e">
        <f t="shared" si="12"/>
        <v>#DIV/0!</v>
      </c>
    </row>
    <row r="805" spans="1:6" s="13" customFormat="1" ht="16.5">
      <c r="A805" s="353"/>
      <c r="B805" s="346"/>
      <c r="C805" s="15" t="s">
        <v>1119</v>
      </c>
      <c r="D805" s="153"/>
      <c r="E805" s="153"/>
      <c r="F805" s="217" t="e">
        <f t="shared" si="12"/>
        <v>#DIV/0!</v>
      </c>
    </row>
    <row r="806" spans="1:6" s="13" customFormat="1" ht="16.5">
      <c r="A806" s="353"/>
      <c r="B806" s="346"/>
      <c r="C806" s="15" t="s">
        <v>1121</v>
      </c>
      <c r="D806" s="153"/>
      <c r="E806" s="153"/>
      <c r="F806" s="217" t="e">
        <f t="shared" si="12"/>
        <v>#DIV/0!</v>
      </c>
    </row>
    <row r="807" spans="1:6" s="13" customFormat="1" ht="15" customHeight="1">
      <c r="A807" s="353"/>
      <c r="B807" s="346" t="s">
        <v>916</v>
      </c>
      <c r="C807" s="15" t="s">
        <v>1117</v>
      </c>
      <c r="D807" s="153">
        <f>D808+D809+D810+D811</f>
        <v>1773</v>
      </c>
      <c r="E807" s="153">
        <f>E808+E809+E810+E811</f>
        <v>712.02</v>
      </c>
      <c r="F807" s="153">
        <f t="shared" si="12"/>
        <v>-59.840947546531304</v>
      </c>
    </row>
    <row r="808" spans="1:6" s="13" customFormat="1" ht="16.5">
      <c r="A808" s="353"/>
      <c r="B808" s="369"/>
      <c r="C808" s="15" t="s">
        <v>1118</v>
      </c>
      <c r="D808" s="153">
        <v>1773</v>
      </c>
      <c r="E808" s="153">
        <v>712.02</v>
      </c>
      <c r="F808" s="153">
        <f t="shared" si="12"/>
        <v>-59.840947546531304</v>
      </c>
    </row>
    <row r="809" spans="1:6" s="13" customFormat="1" ht="16.5">
      <c r="A809" s="353"/>
      <c r="B809" s="369"/>
      <c r="C809" s="15" t="s">
        <v>1120</v>
      </c>
      <c r="D809" s="153"/>
      <c r="E809" s="153"/>
      <c r="F809" s="217" t="e">
        <f t="shared" si="12"/>
        <v>#DIV/0!</v>
      </c>
    </row>
    <row r="810" spans="1:6" s="13" customFormat="1" ht="16.5">
      <c r="A810" s="353"/>
      <c r="B810" s="369"/>
      <c r="C810" s="15" t="s">
        <v>1119</v>
      </c>
      <c r="D810" s="153"/>
      <c r="E810" s="153"/>
      <c r="F810" s="217" t="e">
        <f t="shared" si="12"/>
        <v>#DIV/0!</v>
      </c>
    </row>
    <row r="811" spans="1:6" s="13" customFormat="1" ht="16.5">
      <c r="A811" s="353"/>
      <c r="B811" s="369"/>
      <c r="C811" s="15" t="s">
        <v>1121</v>
      </c>
      <c r="D811" s="153"/>
      <c r="E811" s="153"/>
      <c r="F811" s="217" t="e">
        <f t="shared" si="12"/>
        <v>#DIV/0!</v>
      </c>
    </row>
    <row r="812" spans="1:6" s="13" customFormat="1" ht="16.5">
      <c r="A812" s="353"/>
      <c r="B812" s="346" t="s">
        <v>917</v>
      </c>
      <c r="C812" s="15" t="s">
        <v>1117</v>
      </c>
      <c r="D812" s="153">
        <f>D813+D814+D815+D816</f>
        <v>2859</v>
      </c>
      <c r="E812" s="153">
        <f>E813+E814+E815+E816</f>
        <v>2127.15</v>
      </c>
      <c r="F812" s="153">
        <f t="shared" si="12"/>
        <v>-25.59811122770199</v>
      </c>
    </row>
    <row r="813" spans="1:6" s="13" customFormat="1" ht="16.5">
      <c r="A813" s="353"/>
      <c r="B813" s="346"/>
      <c r="C813" s="15" t="s">
        <v>1118</v>
      </c>
      <c r="D813" s="153">
        <v>2859</v>
      </c>
      <c r="E813" s="153">
        <v>2127.15</v>
      </c>
      <c r="F813" s="153">
        <f t="shared" si="12"/>
        <v>-25.59811122770199</v>
      </c>
    </row>
    <row r="814" spans="1:6" s="13" customFormat="1" ht="16.5">
      <c r="A814" s="353"/>
      <c r="B814" s="346"/>
      <c r="C814" s="15" t="s">
        <v>1120</v>
      </c>
      <c r="D814" s="153"/>
      <c r="E814" s="153"/>
      <c r="F814" s="217" t="e">
        <f t="shared" si="12"/>
        <v>#DIV/0!</v>
      </c>
    </row>
    <row r="815" spans="1:6" s="13" customFormat="1" ht="16.5">
      <c r="A815" s="353"/>
      <c r="B815" s="346"/>
      <c r="C815" s="15" t="s">
        <v>1119</v>
      </c>
      <c r="D815" s="153"/>
      <c r="E815" s="153"/>
      <c r="F815" s="217" t="e">
        <f t="shared" si="12"/>
        <v>#DIV/0!</v>
      </c>
    </row>
    <row r="816" spans="1:6" s="13" customFormat="1" ht="16.5">
      <c r="A816" s="353"/>
      <c r="B816" s="346"/>
      <c r="C816" s="15" t="s">
        <v>1121</v>
      </c>
      <c r="D816" s="153"/>
      <c r="E816" s="153"/>
      <c r="F816" s="217" t="e">
        <f t="shared" si="12"/>
        <v>#DIV/0!</v>
      </c>
    </row>
    <row r="817" spans="1:6" s="13" customFormat="1" ht="16.5">
      <c r="A817" s="353"/>
      <c r="B817" s="350" t="s">
        <v>213</v>
      </c>
      <c r="C817" s="75" t="s">
        <v>1117</v>
      </c>
      <c r="D817" s="218">
        <f>D818+D819+D820+D821</f>
        <v>22380</v>
      </c>
      <c r="E817" s="218">
        <f>E818+E819+E820+E821</f>
        <v>18759.58</v>
      </c>
      <c r="F817" s="218">
        <f t="shared" si="12"/>
        <v>-16.177033065236813</v>
      </c>
    </row>
    <row r="818" spans="1:6" s="13" customFormat="1" ht="16.5">
      <c r="A818" s="353"/>
      <c r="B818" s="351"/>
      <c r="C818" s="75" t="s">
        <v>1118</v>
      </c>
      <c r="D818" s="218"/>
      <c r="E818" s="218"/>
      <c r="F818" s="219" t="e">
        <f t="shared" si="12"/>
        <v>#DIV/0!</v>
      </c>
    </row>
    <row r="819" spans="1:6" s="13" customFormat="1" ht="16.5">
      <c r="A819" s="353"/>
      <c r="B819" s="351"/>
      <c r="C819" s="75" t="s">
        <v>1120</v>
      </c>
      <c r="D819" s="218">
        <f>D824+D829+D834</f>
        <v>20380</v>
      </c>
      <c r="E819" s="218">
        <f>E824+E829+E834</f>
        <v>14155.7</v>
      </c>
      <c r="F819" s="218">
        <f t="shared" si="12"/>
        <v>-30.541216879293415</v>
      </c>
    </row>
    <row r="820" spans="1:6" s="13" customFormat="1" ht="16.5">
      <c r="A820" s="353"/>
      <c r="B820" s="351"/>
      <c r="C820" s="75" t="s">
        <v>1119</v>
      </c>
      <c r="D820" s="218">
        <f>D825+D830+D835</f>
        <v>2000</v>
      </c>
      <c r="E820" s="218">
        <f>E825+E830+E835</f>
        <v>4603.88</v>
      </c>
      <c r="F820" s="218">
        <f t="shared" si="12"/>
        <v>130.19400000000002</v>
      </c>
    </row>
    <row r="821" spans="1:6" s="13" customFormat="1" ht="16.5">
      <c r="A821" s="353"/>
      <c r="B821" s="352"/>
      <c r="C821" s="75" t="s">
        <v>1121</v>
      </c>
      <c r="D821" s="218"/>
      <c r="E821" s="218"/>
      <c r="F821" s="219" t="e">
        <f t="shared" si="12"/>
        <v>#DIV/0!</v>
      </c>
    </row>
    <row r="822" spans="1:6" s="13" customFormat="1" ht="23.25" customHeight="1">
      <c r="A822" s="353"/>
      <c r="B822" s="346" t="s">
        <v>918</v>
      </c>
      <c r="C822" s="15" t="s">
        <v>1117</v>
      </c>
      <c r="D822" s="153">
        <f>D823+D824+D825+D826</f>
        <v>22380</v>
      </c>
      <c r="E822" s="153">
        <f>E823+E824+E825+E826</f>
        <v>14663.630000000001</v>
      </c>
      <c r="F822" s="153">
        <f t="shared" si="12"/>
        <v>-34.478865058087564</v>
      </c>
    </row>
    <row r="823" spans="1:6" s="13" customFormat="1" ht="23.25" customHeight="1">
      <c r="A823" s="353"/>
      <c r="B823" s="346"/>
      <c r="C823" s="15" t="s">
        <v>1118</v>
      </c>
      <c r="D823" s="153"/>
      <c r="E823" s="153"/>
      <c r="F823" s="217" t="e">
        <f t="shared" si="12"/>
        <v>#DIV/0!</v>
      </c>
    </row>
    <row r="824" spans="1:6" s="13" customFormat="1" ht="23.25" customHeight="1">
      <c r="A824" s="353"/>
      <c r="B824" s="346"/>
      <c r="C824" s="15" t="s">
        <v>1120</v>
      </c>
      <c r="D824" s="153">
        <v>20380</v>
      </c>
      <c r="E824" s="153">
        <v>14155.7</v>
      </c>
      <c r="F824" s="153">
        <f t="shared" si="12"/>
        <v>-30.541216879293415</v>
      </c>
    </row>
    <row r="825" spans="1:6" s="13" customFormat="1" ht="23.25" customHeight="1">
      <c r="A825" s="353"/>
      <c r="B825" s="346"/>
      <c r="C825" s="15" t="s">
        <v>1119</v>
      </c>
      <c r="D825" s="153">
        <v>2000</v>
      </c>
      <c r="E825" s="153">
        <v>507.93</v>
      </c>
      <c r="F825" s="153">
        <f t="shared" si="12"/>
        <v>-74.6035</v>
      </c>
    </row>
    <row r="826" spans="1:6" s="13" customFormat="1" ht="23.25" customHeight="1">
      <c r="A826" s="353"/>
      <c r="B826" s="346"/>
      <c r="C826" s="15" t="s">
        <v>1121</v>
      </c>
      <c r="D826" s="153"/>
      <c r="E826" s="153"/>
      <c r="F826" s="217" t="e">
        <f t="shared" si="12"/>
        <v>#DIV/0!</v>
      </c>
    </row>
    <row r="827" spans="1:6" s="13" customFormat="1" ht="32.25" customHeight="1">
      <c r="A827" s="353"/>
      <c r="B827" s="346" t="s">
        <v>358</v>
      </c>
      <c r="C827" s="15" t="s">
        <v>1117</v>
      </c>
      <c r="D827" s="153">
        <f>D828+D829+D830+D831</f>
        <v>0</v>
      </c>
      <c r="E827" s="153">
        <f>E828+E829+E830+E831</f>
        <v>3508.81</v>
      </c>
      <c r="F827" s="217" t="e">
        <f t="shared" si="12"/>
        <v>#DIV/0!</v>
      </c>
    </row>
    <row r="828" spans="1:6" s="13" customFormat="1" ht="32.25" customHeight="1">
      <c r="A828" s="353"/>
      <c r="B828" s="346"/>
      <c r="C828" s="15" t="s">
        <v>1118</v>
      </c>
      <c r="D828" s="153"/>
      <c r="E828" s="153"/>
      <c r="F828" s="217" t="e">
        <f t="shared" si="12"/>
        <v>#DIV/0!</v>
      </c>
    </row>
    <row r="829" spans="1:6" s="13" customFormat="1" ht="32.25" customHeight="1">
      <c r="A829" s="353"/>
      <c r="B829" s="346"/>
      <c r="C829" s="15" t="s">
        <v>1120</v>
      </c>
      <c r="D829" s="153"/>
      <c r="E829" s="153"/>
      <c r="F829" s="217" t="e">
        <f t="shared" si="12"/>
        <v>#DIV/0!</v>
      </c>
    </row>
    <row r="830" spans="1:6" s="13" customFormat="1" ht="32.25" customHeight="1">
      <c r="A830" s="353"/>
      <c r="B830" s="346"/>
      <c r="C830" s="15" t="s">
        <v>1119</v>
      </c>
      <c r="D830" s="153"/>
      <c r="E830" s="153">
        <v>3508.81</v>
      </c>
      <c r="F830" s="153" t="e">
        <f t="shared" si="12"/>
        <v>#DIV/0!</v>
      </c>
    </row>
    <row r="831" spans="1:6" s="13" customFormat="1" ht="32.25" customHeight="1">
      <c r="A831" s="353"/>
      <c r="B831" s="346"/>
      <c r="C831" s="15" t="s">
        <v>1121</v>
      </c>
      <c r="D831" s="153"/>
      <c r="E831" s="153"/>
      <c r="F831" s="217" t="e">
        <f t="shared" si="12"/>
        <v>#DIV/0!</v>
      </c>
    </row>
    <row r="832" spans="1:6" s="13" customFormat="1" ht="24" customHeight="1">
      <c r="A832" s="353"/>
      <c r="B832" s="347" t="s">
        <v>359</v>
      </c>
      <c r="C832" s="15" t="s">
        <v>1117</v>
      </c>
      <c r="D832" s="153">
        <f>D833+D834+D835+D836</f>
        <v>0</v>
      </c>
      <c r="E832" s="153">
        <f>E833+E834+E835+E836</f>
        <v>587.14</v>
      </c>
      <c r="F832" s="217" t="e">
        <f t="shared" si="12"/>
        <v>#DIV/0!</v>
      </c>
    </row>
    <row r="833" spans="1:6" s="13" customFormat="1" ht="24" customHeight="1">
      <c r="A833" s="353"/>
      <c r="B833" s="348"/>
      <c r="C833" s="15" t="s">
        <v>1118</v>
      </c>
      <c r="D833" s="153"/>
      <c r="E833" s="153"/>
      <c r="F833" s="217" t="e">
        <f aca="true" t="shared" si="14" ref="F833:F866">E833/D833*100-100</f>
        <v>#DIV/0!</v>
      </c>
    </row>
    <row r="834" spans="1:6" s="13" customFormat="1" ht="24" customHeight="1">
      <c r="A834" s="353"/>
      <c r="B834" s="348"/>
      <c r="C834" s="15" t="s">
        <v>1120</v>
      </c>
      <c r="D834" s="153"/>
      <c r="E834" s="153"/>
      <c r="F834" s="217" t="e">
        <f t="shared" si="14"/>
        <v>#DIV/0!</v>
      </c>
    </row>
    <row r="835" spans="1:6" s="13" customFormat="1" ht="24" customHeight="1">
      <c r="A835" s="353"/>
      <c r="B835" s="348"/>
      <c r="C835" s="15" t="s">
        <v>1119</v>
      </c>
      <c r="D835" s="153"/>
      <c r="E835" s="153">
        <v>587.14</v>
      </c>
      <c r="F835" s="153" t="e">
        <f t="shared" si="14"/>
        <v>#DIV/0!</v>
      </c>
    </row>
    <row r="836" spans="1:6" s="13" customFormat="1" ht="24" customHeight="1">
      <c r="A836" s="353"/>
      <c r="B836" s="349"/>
      <c r="C836" s="15" t="s">
        <v>1121</v>
      </c>
      <c r="D836" s="153"/>
      <c r="E836" s="153"/>
      <c r="F836" s="217" t="e">
        <f t="shared" si="14"/>
        <v>#DIV/0!</v>
      </c>
    </row>
    <row r="837" spans="1:6" s="13" customFormat="1" ht="15" customHeight="1">
      <c r="A837" s="322"/>
      <c r="B837" s="350" t="s">
        <v>214</v>
      </c>
      <c r="C837" s="75" t="s">
        <v>1117</v>
      </c>
      <c r="D837" s="218">
        <f>D838+D839+D840+D841</f>
        <v>15828.2</v>
      </c>
      <c r="E837" s="218">
        <f>E838+E839+E840+E841</f>
        <v>11867.15</v>
      </c>
      <c r="F837" s="218">
        <f t="shared" si="14"/>
        <v>-25.0252713511328</v>
      </c>
    </row>
    <row r="838" spans="1:6" s="13" customFormat="1" ht="71.25" customHeight="1">
      <c r="A838" s="323"/>
      <c r="B838" s="377"/>
      <c r="C838" s="75" t="s">
        <v>1118</v>
      </c>
      <c r="D838" s="218"/>
      <c r="E838" s="218"/>
      <c r="F838" s="219" t="e">
        <f t="shared" si="14"/>
        <v>#DIV/0!</v>
      </c>
    </row>
    <row r="839" spans="1:6" s="13" customFormat="1" ht="15" customHeight="1">
      <c r="A839" s="325"/>
      <c r="B839" s="377"/>
      <c r="C839" s="75" t="s">
        <v>1120</v>
      </c>
      <c r="D839" s="218">
        <f>D844+D849+D854+D859+D864</f>
        <v>15828.2</v>
      </c>
      <c r="E839" s="218">
        <f>E844+E849+E854+E859+E864</f>
        <v>11867.15</v>
      </c>
      <c r="F839" s="218">
        <f t="shared" si="14"/>
        <v>-25.0252713511328</v>
      </c>
    </row>
    <row r="840" spans="1:6" s="13" customFormat="1" ht="15" customHeight="1">
      <c r="A840" s="325"/>
      <c r="B840" s="377"/>
      <c r="C840" s="75" t="s">
        <v>1119</v>
      </c>
      <c r="D840" s="218"/>
      <c r="E840" s="218"/>
      <c r="F840" s="219" t="e">
        <f t="shared" si="14"/>
        <v>#DIV/0!</v>
      </c>
    </row>
    <row r="841" spans="1:6" s="13" customFormat="1" ht="15" customHeight="1">
      <c r="A841" s="324"/>
      <c r="B841" s="378"/>
      <c r="C841" s="75" t="s">
        <v>1121</v>
      </c>
      <c r="D841" s="218"/>
      <c r="E841" s="218"/>
      <c r="F841" s="219" t="e">
        <f t="shared" si="14"/>
        <v>#DIV/0!</v>
      </c>
    </row>
    <row r="842" spans="1:6" s="13" customFormat="1" ht="16.5">
      <c r="A842" s="353"/>
      <c r="B842" s="346" t="s">
        <v>360</v>
      </c>
      <c r="C842" s="15" t="s">
        <v>1117</v>
      </c>
      <c r="D842" s="153">
        <f>D843+D844+D845+D846</f>
        <v>10797</v>
      </c>
      <c r="E842" s="153">
        <f>E843+E844+E845+E846</f>
        <v>8096</v>
      </c>
      <c r="F842" s="153">
        <f t="shared" si="14"/>
        <v>-25.016208205983148</v>
      </c>
    </row>
    <row r="843" spans="1:6" s="13" customFormat="1" ht="16.5">
      <c r="A843" s="353"/>
      <c r="B843" s="346"/>
      <c r="C843" s="15" t="s">
        <v>1118</v>
      </c>
      <c r="D843" s="153"/>
      <c r="E843" s="153"/>
      <c r="F843" s="217" t="e">
        <f t="shared" si="14"/>
        <v>#DIV/0!</v>
      </c>
    </row>
    <row r="844" spans="1:6" s="13" customFormat="1" ht="16.5">
      <c r="A844" s="353"/>
      <c r="B844" s="346"/>
      <c r="C844" s="15" t="s">
        <v>1120</v>
      </c>
      <c r="D844" s="153">
        <v>10797</v>
      </c>
      <c r="E844" s="153">
        <v>8096</v>
      </c>
      <c r="F844" s="153">
        <f t="shared" si="14"/>
        <v>-25.016208205983148</v>
      </c>
    </row>
    <row r="845" spans="1:6" s="13" customFormat="1" ht="16.5">
      <c r="A845" s="353"/>
      <c r="B845" s="346"/>
      <c r="C845" s="15" t="s">
        <v>1119</v>
      </c>
      <c r="D845" s="153"/>
      <c r="E845" s="153"/>
      <c r="F845" s="217" t="e">
        <f t="shared" si="14"/>
        <v>#DIV/0!</v>
      </c>
    </row>
    <row r="846" spans="1:6" s="13" customFormat="1" ht="16.5">
      <c r="A846" s="353"/>
      <c r="B846" s="346"/>
      <c r="C846" s="15" t="s">
        <v>1121</v>
      </c>
      <c r="D846" s="153"/>
      <c r="E846" s="153"/>
      <c r="F846" s="217" t="e">
        <f t="shared" si="14"/>
        <v>#DIV/0!</v>
      </c>
    </row>
    <row r="847" spans="1:6" s="13" customFormat="1" ht="22.5" customHeight="1">
      <c r="A847" s="353"/>
      <c r="B847" s="346" t="s">
        <v>361</v>
      </c>
      <c r="C847" s="15" t="s">
        <v>1117</v>
      </c>
      <c r="D847" s="153">
        <f>D848+D849+D850+D851</f>
        <v>1665</v>
      </c>
      <c r="E847" s="153">
        <f>E848+E849+E850+E851</f>
        <v>1248</v>
      </c>
      <c r="F847" s="153">
        <f t="shared" si="14"/>
        <v>-25.045045045045043</v>
      </c>
    </row>
    <row r="848" spans="1:6" s="13" customFormat="1" ht="22.5" customHeight="1">
      <c r="A848" s="353"/>
      <c r="B848" s="346"/>
      <c r="C848" s="15" t="s">
        <v>1118</v>
      </c>
      <c r="D848" s="153"/>
      <c r="E848" s="153"/>
      <c r="F848" s="217" t="e">
        <f t="shared" si="14"/>
        <v>#DIV/0!</v>
      </c>
    </row>
    <row r="849" spans="1:6" s="13" customFormat="1" ht="22.5" customHeight="1">
      <c r="A849" s="353"/>
      <c r="B849" s="346"/>
      <c r="C849" s="15" t="s">
        <v>1120</v>
      </c>
      <c r="D849" s="153">
        <v>1665</v>
      </c>
      <c r="E849" s="153">
        <v>1248</v>
      </c>
      <c r="F849" s="153">
        <f t="shared" si="14"/>
        <v>-25.045045045045043</v>
      </c>
    </row>
    <row r="850" spans="1:6" s="13" customFormat="1" ht="22.5" customHeight="1">
      <c r="A850" s="353"/>
      <c r="B850" s="346"/>
      <c r="C850" s="15" t="s">
        <v>1119</v>
      </c>
      <c r="D850" s="153"/>
      <c r="E850" s="153"/>
      <c r="F850" s="217" t="e">
        <f t="shared" si="14"/>
        <v>#DIV/0!</v>
      </c>
    </row>
    <row r="851" spans="1:6" s="13" customFormat="1" ht="22.5" customHeight="1">
      <c r="A851" s="353"/>
      <c r="B851" s="346"/>
      <c r="C851" s="15" t="s">
        <v>1121</v>
      </c>
      <c r="D851" s="153"/>
      <c r="E851" s="153"/>
      <c r="F851" s="217" t="e">
        <f t="shared" si="14"/>
        <v>#DIV/0!</v>
      </c>
    </row>
    <row r="852" spans="1:6" s="13" customFormat="1" ht="15" customHeight="1">
      <c r="A852" s="353"/>
      <c r="B852" s="347" t="s">
        <v>362</v>
      </c>
      <c r="C852" s="15" t="s">
        <v>1117</v>
      </c>
      <c r="D852" s="153">
        <f>D853+D854+D855+D856</f>
        <v>761</v>
      </c>
      <c r="E852" s="153">
        <f>E853+E854+E855+E856</f>
        <v>569</v>
      </c>
      <c r="F852" s="153">
        <f t="shared" si="14"/>
        <v>-25.229960578186592</v>
      </c>
    </row>
    <row r="853" spans="1:6" s="13" customFormat="1" ht="15" customHeight="1">
      <c r="A853" s="353"/>
      <c r="B853" s="348"/>
      <c r="C853" s="15" t="s">
        <v>1118</v>
      </c>
      <c r="D853" s="153"/>
      <c r="E853" s="153"/>
      <c r="F853" s="217" t="e">
        <f>E853/D853*100-100</f>
        <v>#DIV/0!</v>
      </c>
    </row>
    <row r="854" spans="1:6" s="13" customFormat="1" ht="15" customHeight="1">
      <c r="A854" s="353"/>
      <c r="B854" s="348"/>
      <c r="C854" s="15" t="s">
        <v>1120</v>
      </c>
      <c r="D854" s="153">
        <v>761</v>
      </c>
      <c r="E854" s="153">
        <v>569</v>
      </c>
      <c r="F854" s="153">
        <f t="shared" si="14"/>
        <v>-25.229960578186592</v>
      </c>
    </row>
    <row r="855" spans="1:6" s="13" customFormat="1" ht="15" customHeight="1">
      <c r="A855" s="353"/>
      <c r="B855" s="348"/>
      <c r="C855" s="15" t="s">
        <v>1119</v>
      </c>
      <c r="D855" s="153"/>
      <c r="E855" s="153"/>
      <c r="F855" s="217" t="e">
        <f t="shared" si="14"/>
        <v>#DIV/0!</v>
      </c>
    </row>
    <row r="856" spans="1:6" s="13" customFormat="1" ht="15" customHeight="1">
      <c r="A856" s="353"/>
      <c r="B856" s="349"/>
      <c r="C856" s="15" t="s">
        <v>1121</v>
      </c>
      <c r="D856" s="153"/>
      <c r="E856" s="153"/>
      <c r="F856" s="217" t="e">
        <f t="shared" si="14"/>
        <v>#DIV/0!</v>
      </c>
    </row>
    <row r="857" spans="1:6" s="13" customFormat="1" ht="19.5" customHeight="1">
      <c r="A857" s="353"/>
      <c r="B857" s="347" t="s">
        <v>363</v>
      </c>
      <c r="C857" s="15" t="s">
        <v>1117</v>
      </c>
      <c r="D857" s="153">
        <f>D858+D859+D860+D861</f>
        <v>2601</v>
      </c>
      <c r="E857" s="153">
        <f>E858+E859+E860+E861</f>
        <v>1951</v>
      </c>
      <c r="F857" s="153">
        <f t="shared" si="14"/>
        <v>-24.99038831218762</v>
      </c>
    </row>
    <row r="858" spans="1:6" s="13" customFormat="1" ht="19.5" customHeight="1">
      <c r="A858" s="353"/>
      <c r="B858" s="348"/>
      <c r="C858" s="15" t="s">
        <v>1118</v>
      </c>
      <c r="D858" s="153"/>
      <c r="E858" s="153"/>
      <c r="F858" s="217" t="e">
        <f t="shared" si="14"/>
        <v>#DIV/0!</v>
      </c>
    </row>
    <row r="859" spans="1:6" s="13" customFormat="1" ht="19.5" customHeight="1">
      <c r="A859" s="353"/>
      <c r="B859" s="348"/>
      <c r="C859" s="15" t="s">
        <v>1120</v>
      </c>
      <c r="D859" s="153">
        <v>2601</v>
      </c>
      <c r="E859" s="153">
        <v>1951</v>
      </c>
      <c r="F859" s="153">
        <f t="shared" si="14"/>
        <v>-24.99038831218762</v>
      </c>
    </row>
    <row r="860" spans="1:6" s="13" customFormat="1" ht="19.5" customHeight="1">
      <c r="A860" s="353"/>
      <c r="B860" s="348"/>
      <c r="C860" s="15" t="s">
        <v>1119</v>
      </c>
      <c r="D860" s="153"/>
      <c r="E860" s="153"/>
      <c r="F860" s="217" t="e">
        <f t="shared" si="14"/>
        <v>#DIV/0!</v>
      </c>
    </row>
    <row r="861" spans="1:6" s="13" customFormat="1" ht="19.5" customHeight="1">
      <c r="A861" s="353"/>
      <c r="B861" s="349"/>
      <c r="C861" s="15" t="s">
        <v>1121</v>
      </c>
      <c r="D861" s="153"/>
      <c r="E861" s="153"/>
      <c r="F861" s="217" t="e">
        <f t="shared" si="14"/>
        <v>#DIV/0!</v>
      </c>
    </row>
    <row r="862" spans="1:6" s="13" customFormat="1" ht="15" customHeight="1">
      <c r="A862" s="353"/>
      <c r="B862" s="347" t="s">
        <v>364</v>
      </c>
      <c r="C862" s="15" t="s">
        <v>1117</v>
      </c>
      <c r="D862" s="153">
        <f>D863+D864+D865+D866</f>
        <v>4.2</v>
      </c>
      <c r="E862" s="153">
        <f>E863+E864+E865+E866</f>
        <v>3.15</v>
      </c>
      <c r="F862" s="153">
        <f t="shared" si="14"/>
        <v>-25</v>
      </c>
    </row>
    <row r="863" spans="1:7" s="13" customFormat="1" ht="15" customHeight="1">
      <c r="A863" s="353"/>
      <c r="B863" s="348"/>
      <c r="C863" s="15" t="s">
        <v>1118</v>
      </c>
      <c r="D863" s="153"/>
      <c r="E863" s="153"/>
      <c r="F863" s="217" t="e">
        <f t="shared" si="14"/>
        <v>#DIV/0!</v>
      </c>
      <c r="G863" s="83"/>
    </row>
    <row r="864" spans="1:6" s="13" customFormat="1" ht="15" customHeight="1">
      <c r="A864" s="353"/>
      <c r="B864" s="348"/>
      <c r="C864" s="15" t="s">
        <v>1120</v>
      </c>
      <c r="D864" s="153">
        <v>4.2</v>
      </c>
      <c r="E864" s="153">
        <v>3.15</v>
      </c>
      <c r="F864" s="153">
        <f t="shared" si="14"/>
        <v>-25</v>
      </c>
    </row>
    <row r="865" spans="1:6" s="13" customFormat="1" ht="15" customHeight="1">
      <c r="A865" s="353"/>
      <c r="B865" s="348"/>
      <c r="C865" s="15" t="s">
        <v>1119</v>
      </c>
      <c r="D865" s="153"/>
      <c r="E865" s="153"/>
      <c r="F865" s="217" t="e">
        <f t="shared" si="14"/>
        <v>#DIV/0!</v>
      </c>
    </row>
    <row r="866" spans="1:6" s="13" customFormat="1" ht="15" customHeight="1">
      <c r="A866" s="353"/>
      <c r="B866" s="349"/>
      <c r="C866" s="15" t="s">
        <v>1121</v>
      </c>
      <c r="D866" s="153"/>
      <c r="E866" s="153"/>
      <c r="F866" s="217" t="e">
        <f t="shared" si="14"/>
        <v>#DIV/0!</v>
      </c>
    </row>
    <row r="867" spans="1:6" s="13" customFormat="1" ht="16.5">
      <c r="A867" s="84"/>
      <c r="B867" s="69"/>
      <c r="C867" s="220"/>
      <c r="D867" s="221"/>
      <c r="E867" s="221"/>
      <c r="F867" s="221"/>
    </row>
    <row r="868" spans="1:6" s="13" customFormat="1" ht="16.5" customHeight="1">
      <c r="A868" s="365" t="s">
        <v>438</v>
      </c>
      <c r="B868" s="370" t="s">
        <v>14</v>
      </c>
      <c r="C868" s="75" t="s">
        <v>1117</v>
      </c>
      <c r="D868" s="222">
        <f>D869+D870+D871+D872</f>
        <v>136560</v>
      </c>
      <c r="E868" s="222">
        <f>E869+E870+E871+E872</f>
        <v>92029.4</v>
      </c>
      <c r="F868" s="223">
        <f>(E868/D868*100)-100</f>
        <v>-32.60881663737551</v>
      </c>
    </row>
    <row r="869" spans="1:6" s="13" customFormat="1" ht="16.5">
      <c r="A869" s="365"/>
      <c r="B869" s="370"/>
      <c r="C869" s="75" t="s">
        <v>1118</v>
      </c>
      <c r="D869" s="222">
        <f>D874+D899+D914+D924</f>
        <v>122282</v>
      </c>
      <c r="E869" s="222">
        <f>E874+E899+E914+E924</f>
        <v>80039.59999999999</v>
      </c>
      <c r="F869" s="223">
        <f>(E869/D869*100)-100</f>
        <v>-34.54506795767162</v>
      </c>
    </row>
    <row r="870" spans="1:6" s="13" customFormat="1" ht="16.5">
      <c r="A870" s="365"/>
      <c r="B870" s="370"/>
      <c r="C870" s="75" t="s">
        <v>1119</v>
      </c>
      <c r="D870" s="222">
        <f>D875</f>
        <v>0</v>
      </c>
      <c r="E870" s="222">
        <f>E875</f>
        <v>180</v>
      </c>
      <c r="F870" s="223"/>
    </row>
    <row r="871" spans="1:6" s="13" customFormat="1" ht="16.5">
      <c r="A871" s="365"/>
      <c r="B871" s="370"/>
      <c r="C871" s="75" t="s">
        <v>1120</v>
      </c>
      <c r="D871" s="222">
        <v>0</v>
      </c>
      <c r="E871" s="222">
        <v>0</v>
      </c>
      <c r="F871" s="223"/>
    </row>
    <row r="872" spans="1:6" s="13" customFormat="1" ht="16.5">
      <c r="A872" s="365"/>
      <c r="B872" s="370"/>
      <c r="C872" s="75" t="s">
        <v>1121</v>
      </c>
      <c r="D872" s="222">
        <f>D877</f>
        <v>14278</v>
      </c>
      <c r="E872" s="222">
        <f>E877</f>
        <v>11809.8</v>
      </c>
      <c r="F872" s="223">
        <f>(E872/D872*100)-100</f>
        <v>-17.286734836811874</v>
      </c>
    </row>
    <row r="873" spans="1:6" s="13" customFormat="1" ht="23.25" customHeight="1">
      <c r="A873" s="365"/>
      <c r="B873" s="345" t="s">
        <v>554</v>
      </c>
      <c r="C873" s="75" t="s">
        <v>1117</v>
      </c>
      <c r="D873" s="222">
        <f>D874+D875+D877</f>
        <v>116745</v>
      </c>
      <c r="E873" s="222">
        <f>E874+E875+E877</f>
        <v>78878.8</v>
      </c>
      <c r="F873" s="223">
        <f>(E873/D873*100)-100</f>
        <v>-32.43496509486488</v>
      </c>
    </row>
    <row r="874" spans="1:6" s="13" customFormat="1" ht="23.25" customHeight="1">
      <c r="A874" s="365"/>
      <c r="B874" s="345"/>
      <c r="C874" s="75" t="s">
        <v>1118</v>
      </c>
      <c r="D874" s="222">
        <f>D879+D884+D889+D894</f>
        <v>102467</v>
      </c>
      <c r="E874" s="222">
        <f>E879+E884+E889+E894</f>
        <v>66889</v>
      </c>
      <c r="F874" s="223">
        <f>(E874/D874*100)-100</f>
        <v>-34.72142250675827</v>
      </c>
    </row>
    <row r="875" spans="1:6" s="13" customFormat="1" ht="23.25" customHeight="1">
      <c r="A875" s="365"/>
      <c r="B875" s="345"/>
      <c r="C875" s="75" t="s">
        <v>1119</v>
      </c>
      <c r="D875" s="222">
        <v>0</v>
      </c>
      <c r="E875" s="222">
        <f>E880+E880+E885+E890+E895</f>
        <v>180</v>
      </c>
      <c r="F875" s="223"/>
    </row>
    <row r="876" spans="1:6" s="13" customFormat="1" ht="23.25" customHeight="1">
      <c r="A876" s="365"/>
      <c r="B876" s="345"/>
      <c r="C876" s="75" t="s">
        <v>1120</v>
      </c>
      <c r="D876" s="222">
        <v>0</v>
      </c>
      <c r="E876" s="222">
        <v>0</v>
      </c>
      <c r="F876" s="223"/>
    </row>
    <row r="877" spans="1:6" s="13" customFormat="1" ht="23.25" customHeight="1">
      <c r="A877" s="365"/>
      <c r="B877" s="345"/>
      <c r="C877" s="75" t="s">
        <v>1121</v>
      </c>
      <c r="D877" s="222">
        <f>D882+D892</f>
        <v>14278</v>
      </c>
      <c r="E877" s="222">
        <f>E882+E892</f>
        <v>11809.8</v>
      </c>
      <c r="F877" s="223">
        <f>(E877/D877*100)-100</f>
        <v>-17.286734836811874</v>
      </c>
    </row>
    <row r="878" spans="1:6" s="13" customFormat="1" ht="16.5" customHeight="1">
      <c r="A878" s="354"/>
      <c r="B878" s="344" t="s">
        <v>555</v>
      </c>
      <c r="C878" s="15" t="s">
        <v>1117</v>
      </c>
      <c r="D878" s="224">
        <f>D879+D882</f>
        <v>111631</v>
      </c>
      <c r="E878" s="224">
        <f>E879+E882</f>
        <v>76884.4</v>
      </c>
      <c r="F878" s="225">
        <f>(E878/D878*100)-100</f>
        <v>-31.12630004210301</v>
      </c>
    </row>
    <row r="879" spans="1:6" s="13" customFormat="1" ht="16.5" customHeight="1">
      <c r="A879" s="354"/>
      <c r="B879" s="344"/>
      <c r="C879" s="15" t="s">
        <v>1118</v>
      </c>
      <c r="D879" s="224">
        <v>97353</v>
      </c>
      <c r="E879" s="224">
        <v>65074.6</v>
      </c>
      <c r="F879" s="225">
        <f>(E879/D879*100)-100</f>
        <v>-33.15604038909946</v>
      </c>
    </row>
    <row r="880" spans="1:6" s="13" customFormat="1" ht="16.5" customHeight="1">
      <c r="A880" s="354"/>
      <c r="B880" s="344"/>
      <c r="C880" s="15" t="s">
        <v>1119</v>
      </c>
      <c r="D880" s="226"/>
      <c r="E880" s="226"/>
      <c r="F880" s="227"/>
    </row>
    <row r="881" spans="1:6" s="13" customFormat="1" ht="16.5" customHeight="1">
      <c r="A881" s="354"/>
      <c r="B881" s="344"/>
      <c r="C881" s="15" t="s">
        <v>1120</v>
      </c>
      <c r="D881" s="226"/>
      <c r="E881" s="226"/>
      <c r="F881" s="227"/>
    </row>
    <row r="882" spans="1:6" s="13" customFormat="1" ht="16.5" customHeight="1">
      <c r="A882" s="354"/>
      <c r="B882" s="344"/>
      <c r="C882" s="15" t="s">
        <v>1121</v>
      </c>
      <c r="D882" s="224">
        <v>14278</v>
      </c>
      <c r="E882" s="224">
        <v>11809.8</v>
      </c>
      <c r="F882" s="225">
        <f>(E882/D882*100)-100</f>
        <v>-17.286734836811874</v>
      </c>
    </row>
    <row r="883" spans="1:6" s="13" customFormat="1" ht="16.5" customHeight="1">
      <c r="A883" s="354"/>
      <c r="B883" s="344" t="s">
        <v>114</v>
      </c>
      <c r="C883" s="15" t="s">
        <v>1117</v>
      </c>
      <c r="D883" s="224">
        <f>D884</f>
        <v>91</v>
      </c>
      <c r="E883" s="224">
        <f>E884</f>
        <v>85</v>
      </c>
      <c r="F883" s="225">
        <f>(E883/D883*100)-100</f>
        <v>-6.593406593406598</v>
      </c>
    </row>
    <row r="884" spans="1:6" s="13" customFormat="1" ht="16.5">
      <c r="A884" s="354"/>
      <c r="B884" s="344"/>
      <c r="C884" s="15" t="s">
        <v>1118</v>
      </c>
      <c r="D884" s="224">
        <v>91</v>
      </c>
      <c r="E884" s="224">
        <v>85</v>
      </c>
      <c r="F884" s="225">
        <f>(E884/D884*100)-100</f>
        <v>-6.593406593406598</v>
      </c>
    </row>
    <row r="885" spans="1:6" s="13" customFormat="1" ht="16.5">
      <c r="A885" s="354"/>
      <c r="B885" s="344"/>
      <c r="C885" s="15" t="s">
        <v>1119</v>
      </c>
      <c r="D885" s="224"/>
      <c r="E885" s="224"/>
      <c r="F885" s="223"/>
    </row>
    <row r="886" spans="1:6" s="13" customFormat="1" ht="16.5">
      <c r="A886" s="354"/>
      <c r="B886" s="344"/>
      <c r="C886" s="15" t="s">
        <v>1120</v>
      </c>
      <c r="D886" s="224"/>
      <c r="E886" s="224"/>
      <c r="F886" s="223"/>
    </row>
    <row r="887" spans="1:6" s="13" customFormat="1" ht="16.5">
      <c r="A887" s="354"/>
      <c r="B887" s="344"/>
      <c r="C887" s="15" t="s">
        <v>1121</v>
      </c>
      <c r="D887" s="224"/>
      <c r="E887" s="224"/>
      <c r="F887" s="223"/>
    </row>
    <row r="888" spans="1:6" s="13" customFormat="1" ht="20.25" customHeight="1">
      <c r="A888" s="354"/>
      <c r="B888" s="344" t="s">
        <v>556</v>
      </c>
      <c r="C888" s="15" t="s">
        <v>1117</v>
      </c>
      <c r="D888" s="224">
        <f>D889+D892</f>
        <v>5023</v>
      </c>
      <c r="E888" s="224">
        <f>E889+E892</f>
        <v>1729.4</v>
      </c>
      <c r="F888" s="225">
        <f>(E888/D888*100)-100</f>
        <v>-65.57037626916186</v>
      </c>
    </row>
    <row r="889" spans="1:6" s="13" customFormat="1" ht="20.25" customHeight="1">
      <c r="A889" s="354"/>
      <c r="B889" s="344"/>
      <c r="C889" s="15" t="s">
        <v>1118</v>
      </c>
      <c r="D889" s="224">
        <v>5023</v>
      </c>
      <c r="E889" s="224">
        <v>1729.4</v>
      </c>
      <c r="F889" s="225">
        <f>(E889/D889*100)-100</f>
        <v>-65.57037626916186</v>
      </c>
    </row>
    <row r="890" spans="1:6" s="13" customFormat="1" ht="20.25" customHeight="1">
      <c r="A890" s="354"/>
      <c r="B890" s="344"/>
      <c r="C890" s="15" t="s">
        <v>1119</v>
      </c>
      <c r="D890" s="224"/>
      <c r="E890" s="224"/>
      <c r="F890" s="223"/>
    </row>
    <row r="891" spans="1:6" s="13" customFormat="1" ht="20.25" customHeight="1">
      <c r="A891" s="354"/>
      <c r="B891" s="344"/>
      <c r="C891" s="15" t="s">
        <v>1120</v>
      </c>
      <c r="D891" s="224"/>
      <c r="E891" s="224"/>
      <c r="F891" s="223"/>
    </row>
    <row r="892" spans="1:6" s="13" customFormat="1" ht="20.25" customHeight="1">
      <c r="A892" s="354"/>
      <c r="B892" s="344"/>
      <c r="C892" s="15" t="s">
        <v>1121</v>
      </c>
      <c r="D892" s="224"/>
      <c r="E892" s="224"/>
      <c r="F892" s="223"/>
    </row>
    <row r="893" spans="1:6" s="13" customFormat="1" ht="16.5" customHeight="1">
      <c r="A893" s="354"/>
      <c r="B893" s="344" t="s">
        <v>557</v>
      </c>
      <c r="C893" s="15" t="s">
        <v>1117</v>
      </c>
      <c r="D893" s="224">
        <f>D894</f>
        <v>0</v>
      </c>
      <c r="E893" s="224">
        <f>E895</f>
        <v>180</v>
      </c>
      <c r="F893" s="223"/>
    </row>
    <row r="894" spans="1:6" s="13" customFormat="1" ht="16.5">
      <c r="A894" s="354"/>
      <c r="B894" s="344"/>
      <c r="C894" s="15" t="s">
        <v>1118</v>
      </c>
      <c r="D894" s="224">
        <v>0</v>
      </c>
      <c r="E894" s="224">
        <v>0</v>
      </c>
      <c r="F894" s="223"/>
    </row>
    <row r="895" spans="1:6" s="13" customFormat="1" ht="16.5">
      <c r="A895" s="354"/>
      <c r="B895" s="344"/>
      <c r="C895" s="15" t="s">
        <v>1119</v>
      </c>
      <c r="D895" s="224">
        <v>0</v>
      </c>
      <c r="E895" s="224">
        <v>180</v>
      </c>
      <c r="F895" s="223"/>
    </row>
    <row r="896" spans="1:6" s="13" customFormat="1" ht="16.5">
      <c r="A896" s="354"/>
      <c r="B896" s="344"/>
      <c r="C896" s="15" t="s">
        <v>1120</v>
      </c>
      <c r="D896" s="224"/>
      <c r="E896" s="224"/>
      <c r="F896" s="223"/>
    </row>
    <row r="897" spans="1:6" s="13" customFormat="1" ht="16.5">
      <c r="A897" s="354"/>
      <c r="B897" s="344"/>
      <c r="C897" s="15" t="s">
        <v>1121</v>
      </c>
      <c r="D897" s="226"/>
      <c r="E897" s="226"/>
      <c r="F897" s="228"/>
    </row>
    <row r="898" spans="1:6" s="13" customFormat="1" ht="24" customHeight="1">
      <c r="A898" s="365"/>
      <c r="B898" s="345" t="s">
        <v>558</v>
      </c>
      <c r="C898" s="75" t="s">
        <v>1117</v>
      </c>
      <c r="D898" s="222">
        <f>D903+D908</f>
        <v>13067</v>
      </c>
      <c r="E898" s="222">
        <f>E903+E908</f>
        <v>8513.7</v>
      </c>
      <c r="F898" s="223">
        <f>(E898/D898*100)-100</f>
        <v>-34.84579475013392</v>
      </c>
    </row>
    <row r="899" spans="1:6" s="13" customFormat="1" ht="24" customHeight="1">
      <c r="A899" s="365"/>
      <c r="B899" s="345"/>
      <c r="C899" s="75" t="s">
        <v>1118</v>
      </c>
      <c r="D899" s="222">
        <f>D904+D909</f>
        <v>13067</v>
      </c>
      <c r="E899" s="222">
        <f>E904+E909</f>
        <v>8513.7</v>
      </c>
      <c r="F899" s="223">
        <f>(E899/D899*100)-100</f>
        <v>-34.84579475013392</v>
      </c>
    </row>
    <row r="900" spans="1:6" s="13" customFormat="1" ht="24" customHeight="1">
      <c r="A900" s="365"/>
      <c r="B900" s="345"/>
      <c r="C900" s="75" t="s">
        <v>1119</v>
      </c>
      <c r="D900" s="222"/>
      <c r="E900" s="222"/>
      <c r="F900" s="223"/>
    </row>
    <row r="901" spans="1:6" s="13" customFormat="1" ht="24" customHeight="1">
      <c r="A901" s="365"/>
      <c r="B901" s="345"/>
      <c r="C901" s="75" t="s">
        <v>1120</v>
      </c>
      <c r="D901" s="222"/>
      <c r="E901" s="222"/>
      <c r="F901" s="223"/>
    </row>
    <row r="902" spans="1:6" s="13" customFormat="1" ht="24" customHeight="1">
      <c r="A902" s="365"/>
      <c r="B902" s="345"/>
      <c r="C902" s="75" t="s">
        <v>1121</v>
      </c>
      <c r="D902" s="222"/>
      <c r="E902" s="222"/>
      <c r="F902" s="223"/>
    </row>
    <row r="903" spans="1:6" s="13" customFormat="1" ht="16.5" customHeight="1">
      <c r="A903" s="354"/>
      <c r="B903" s="344" t="s">
        <v>559</v>
      </c>
      <c r="C903" s="15" t="s">
        <v>1117</v>
      </c>
      <c r="D903" s="224">
        <f>D904</f>
        <v>10597</v>
      </c>
      <c r="E903" s="224">
        <f>E904</f>
        <v>7065.3</v>
      </c>
      <c r="F903" s="225">
        <f>(E903/D903*100)-100</f>
        <v>-33.327356799094076</v>
      </c>
    </row>
    <row r="904" spans="1:6" s="13" customFormat="1" ht="16.5">
      <c r="A904" s="354"/>
      <c r="B904" s="344"/>
      <c r="C904" s="15" t="s">
        <v>1118</v>
      </c>
      <c r="D904" s="224">
        <v>10597</v>
      </c>
      <c r="E904" s="224">
        <v>7065.3</v>
      </c>
      <c r="F904" s="225">
        <f>(E904/D904*100)-100</f>
        <v>-33.327356799094076</v>
      </c>
    </row>
    <row r="905" spans="1:6" s="13" customFormat="1" ht="16.5">
      <c r="A905" s="354"/>
      <c r="B905" s="344"/>
      <c r="C905" s="15" t="s">
        <v>1119</v>
      </c>
      <c r="D905" s="224"/>
      <c r="E905" s="224"/>
      <c r="F905" s="225"/>
    </row>
    <row r="906" spans="1:6" s="13" customFormat="1" ht="16.5">
      <c r="A906" s="354"/>
      <c r="B906" s="344"/>
      <c r="C906" s="15" t="s">
        <v>1120</v>
      </c>
      <c r="D906" s="224"/>
      <c r="E906" s="224"/>
      <c r="F906" s="225"/>
    </row>
    <row r="907" spans="1:6" s="13" customFormat="1" ht="16.5">
      <c r="A907" s="354"/>
      <c r="B907" s="344"/>
      <c r="C907" s="15" t="s">
        <v>1121</v>
      </c>
      <c r="D907" s="224"/>
      <c r="E907" s="224"/>
      <c r="F907" s="225"/>
    </row>
    <row r="908" spans="1:6" s="13" customFormat="1" ht="16.5" customHeight="1">
      <c r="A908" s="354"/>
      <c r="B908" s="344" t="s">
        <v>560</v>
      </c>
      <c r="C908" s="15" t="s">
        <v>1117</v>
      </c>
      <c r="D908" s="224">
        <f>D909</f>
        <v>2470</v>
      </c>
      <c r="E908" s="224">
        <f>E909</f>
        <v>1448.4</v>
      </c>
      <c r="F908" s="225">
        <f>(E908/D908*100)-100</f>
        <v>-41.36032388663967</v>
      </c>
    </row>
    <row r="909" spans="1:6" s="13" customFormat="1" ht="16.5">
      <c r="A909" s="354"/>
      <c r="B909" s="344"/>
      <c r="C909" s="15" t="s">
        <v>1118</v>
      </c>
      <c r="D909" s="224">
        <v>2470</v>
      </c>
      <c r="E909" s="224">
        <v>1448.4</v>
      </c>
      <c r="F909" s="225">
        <f>(E909/D909*100)-100</f>
        <v>-41.36032388663967</v>
      </c>
    </row>
    <row r="910" spans="1:6" s="13" customFormat="1" ht="16.5">
      <c r="A910" s="354"/>
      <c r="B910" s="344"/>
      <c r="C910" s="15" t="s">
        <v>1119</v>
      </c>
      <c r="D910" s="224"/>
      <c r="E910" s="224"/>
      <c r="F910" s="223"/>
    </row>
    <row r="911" spans="1:6" s="13" customFormat="1" ht="16.5">
      <c r="A911" s="354"/>
      <c r="B911" s="344"/>
      <c r="C911" s="15" t="s">
        <v>1120</v>
      </c>
      <c r="D911" s="224"/>
      <c r="E911" s="224"/>
      <c r="F911" s="223"/>
    </row>
    <row r="912" spans="1:6" s="13" customFormat="1" ht="16.5">
      <c r="A912" s="354"/>
      <c r="B912" s="344"/>
      <c r="C912" s="15" t="s">
        <v>1121</v>
      </c>
      <c r="D912" s="224"/>
      <c r="E912" s="224"/>
      <c r="F912" s="223"/>
    </row>
    <row r="913" spans="1:6" s="13" customFormat="1" ht="16.5" customHeight="1">
      <c r="A913" s="365"/>
      <c r="B913" s="345" t="s">
        <v>561</v>
      </c>
      <c r="C913" s="75" t="s">
        <v>1117</v>
      </c>
      <c r="D913" s="222">
        <f>D914</f>
        <v>1974</v>
      </c>
      <c r="E913" s="222">
        <f>E914</f>
        <v>1002.5</v>
      </c>
      <c r="F913" s="223">
        <f>(E913/D913*100)-100</f>
        <v>-49.21479229989868</v>
      </c>
    </row>
    <row r="914" spans="1:6" s="13" customFormat="1" ht="16.5">
      <c r="A914" s="365"/>
      <c r="B914" s="345"/>
      <c r="C914" s="75" t="s">
        <v>1118</v>
      </c>
      <c r="D914" s="222">
        <f>D919</f>
        <v>1974</v>
      </c>
      <c r="E914" s="222">
        <f>E919</f>
        <v>1002.5</v>
      </c>
      <c r="F914" s="223">
        <f>(E914/D914*100)-100</f>
        <v>-49.21479229989868</v>
      </c>
    </row>
    <row r="915" spans="1:6" s="13" customFormat="1" ht="16.5">
      <c r="A915" s="365"/>
      <c r="B915" s="345"/>
      <c r="C915" s="75" t="s">
        <v>1119</v>
      </c>
      <c r="D915" s="222"/>
      <c r="E915" s="222"/>
      <c r="F915" s="223"/>
    </row>
    <row r="916" spans="1:6" s="13" customFormat="1" ht="16.5">
      <c r="A916" s="365"/>
      <c r="B916" s="345"/>
      <c r="C916" s="75" t="s">
        <v>1120</v>
      </c>
      <c r="D916" s="222"/>
      <c r="E916" s="222"/>
      <c r="F916" s="223"/>
    </row>
    <row r="917" spans="1:6" s="13" customFormat="1" ht="16.5">
      <c r="A917" s="365"/>
      <c r="B917" s="345"/>
      <c r="C917" s="75" t="s">
        <v>1121</v>
      </c>
      <c r="D917" s="222"/>
      <c r="E917" s="222"/>
      <c r="F917" s="223"/>
    </row>
    <row r="918" spans="1:6" s="13" customFormat="1" ht="21" customHeight="1">
      <c r="A918" s="354"/>
      <c r="B918" s="344" t="s">
        <v>562</v>
      </c>
      <c r="C918" s="15" t="s">
        <v>1117</v>
      </c>
      <c r="D918" s="224">
        <f>D919</f>
        <v>1974</v>
      </c>
      <c r="E918" s="224">
        <f>E919</f>
        <v>1002.5</v>
      </c>
      <c r="F918" s="225">
        <f>(E918/D918*100)-100</f>
        <v>-49.21479229989868</v>
      </c>
    </row>
    <row r="919" spans="1:6" s="13" customFormat="1" ht="21" customHeight="1">
      <c r="A919" s="354"/>
      <c r="B919" s="344"/>
      <c r="C919" s="15" t="s">
        <v>1118</v>
      </c>
      <c r="D919" s="224">
        <v>1974</v>
      </c>
      <c r="E919" s="224">
        <v>1002.5</v>
      </c>
      <c r="F919" s="225">
        <f>(E919/D919*100)-100</f>
        <v>-49.21479229989868</v>
      </c>
    </row>
    <row r="920" spans="1:6" s="13" customFormat="1" ht="21" customHeight="1">
      <c r="A920" s="354"/>
      <c r="B920" s="344"/>
      <c r="C920" s="15" t="s">
        <v>1119</v>
      </c>
      <c r="D920" s="226"/>
      <c r="E920" s="226"/>
      <c r="F920" s="228"/>
    </row>
    <row r="921" spans="1:6" s="13" customFormat="1" ht="21" customHeight="1">
      <c r="A921" s="354"/>
      <c r="B921" s="344"/>
      <c r="C921" s="15" t="s">
        <v>1120</v>
      </c>
      <c r="D921" s="226"/>
      <c r="E921" s="226"/>
      <c r="F921" s="228"/>
    </row>
    <row r="922" spans="1:6" s="13" customFormat="1" ht="21" customHeight="1">
      <c r="A922" s="354"/>
      <c r="B922" s="344"/>
      <c r="C922" s="15" t="s">
        <v>1121</v>
      </c>
      <c r="D922" s="226"/>
      <c r="E922" s="226"/>
      <c r="F922" s="228"/>
    </row>
    <row r="923" spans="1:6" s="13" customFormat="1" ht="16.5" customHeight="1">
      <c r="A923" s="365"/>
      <c r="B923" s="345" t="s">
        <v>563</v>
      </c>
      <c r="C923" s="75" t="s">
        <v>1117</v>
      </c>
      <c r="D923" s="222">
        <f>D924</f>
        <v>4774</v>
      </c>
      <c r="E923" s="222">
        <f>E924</f>
        <v>3634.3999999999996</v>
      </c>
      <c r="F923" s="223">
        <f>(E923/D923*100)-100</f>
        <v>-23.870967741935488</v>
      </c>
    </row>
    <row r="924" spans="1:6" s="13" customFormat="1" ht="16.5">
      <c r="A924" s="365"/>
      <c r="B924" s="345"/>
      <c r="C924" s="75" t="s">
        <v>1118</v>
      </c>
      <c r="D924" s="222">
        <f>D929+D934</f>
        <v>4774</v>
      </c>
      <c r="E924" s="222">
        <f>E929+E934</f>
        <v>3634.3999999999996</v>
      </c>
      <c r="F924" s="223">
        <f>(E924/D924*100)-100</f>
        <v>-23.870967741935488</v>
      </c>
    </row>
    <row r="925" spans="1:6" s="13" customFormat="1" ht="16.5">
      <c r="A925" s="365"/>
      <c r="B925" s="345"/>
      <c r="C925" s="75" t="s">
        <v>1119</v>
      </c>
      <c r="D925" s="222"/>
      <c r="E925" s="222"/>
      <c r="F925" s="223"/>
    </row>
    <row r="926" spans="1:6" s="13" customFormat="1" ht="16.5">
      <c r="A926" s="365"/>
      <c r="B926" s="345"/>
      <c r="C926" s="75" t="s">
        <v>1120</v>
      </c>
      <c r="D926" s="222"/>
      <c r="E926" s="222"/>
      <c r="F926" s="223"/>
    </row>
    <row r="927" spans="1:6" s="13" customFormat="1" ht="16.5">
      <c r="A927" s="365"/>
      <c r="B927" s="345"/>
      <c r="C927" s="75" t="s">
        <v>1121</v>
      </c>
      <c r="D927" s="222"/>
      <c r="E927" s="222"/>
      <c r="F927" s="223"/>
    </row>
    <row r="928" spans="1:6" s="13" customFormat="1" ht="16.5" customHeight="1">
      <c r="A928" s="354"/>
      <c r="B928" s="344" t="s">
        <v>564</v>
      </c>
      <c r="C928" s="15" t="s">
        <v>1117</v>
      </c>
      <c r="D928" s="224">
        <f>D929</f>
        <v>3782</v>
      </c>
      <c r="E928" s="224">
        <f>E929</f>
        <v>2795.1</v>
      </c>
      <c r="F928" s="225">
        <f>(E928/D928*100)-100</f>
        <v>-26.094658910629292</v>
      </c>
    </row>
    <row r="929" spans="1:6" s="13" customFormat="1" ht="16.5">
      <c r="A929" s="354"/>
      <c r="B929" s="344"/>
      <c r="C929" s="15" t="s">
        <v>1118</v>
      </c>
      <c r="D929" s="224">
        <v>3782</v>
      </c>
      <c r="E929" s="224">
        <v>2795.1</v>
      </c>
      <c r="F929" s="225">
        <f>(E929/D929*100)-100</f>
        <v>-26.094658910629292</v>
      </c>
    </row>
    <row r="930" spans="1:6" s="13" customFormat="1" ht="16.5">
      <c r="A930" s="354"/>
      <c r="B930" s="344"/>
      <c r="C930" s="15" t="s">
        <v>1119</v>
      </c>
      <c r="D930" s="224"/>
      <c r="E930" s="224"/>
      <c r="F930" s="225"/>
    </row>
    <row r="931" spans="1:6" s="13" customFormat="1" ht="16.5">
      <c r="A931" s="354"/>
      <c r="B931" s="344"/>
      <c r="C931" s="15" t="s">
        <v>1120</v>
      </c>
      <c r="D931" s="224"/>
      <c r="E931" s="224"/>
      <c r="F931" s="225"/>
    </row>
    <row r="932" spans="1:6" s="13" customFormat="1" ht="16.5">
      <c r="A932" s="354"/>
      <c r="B932" s="344"/>
      <c r="C932" s="15" t="s">
        <v>1121</v>
      </c>
      <c r="D932" s="224"/>
      <c r="E932" s="224"/>
      <c r="F932" s="225"/>
    </row>
    <row r="933" spans="1:6" s="13" customFormat="1" ht="16.5">
      <c r="A933" s="354"/>
      <c r="B933" s="344" t="s">
        <v>565</v>
      </c>
      <c r="C933" s="15" t="s">
        <v>1117</v>
      </c>
      <c r="D933" s="224">
        <f>D934</f>
        <v>992</v>
      </c>
      <c r="E933" s="224">
        <f>E934</f>
        <v>839.3</v>
      </c>
      <c r="F933" s="225">
        <f>(E933/D933*100)-100</f>
        <v>-15.39314516129032</v>
      </c>
    </row>
    <row r="934" spans="1:6" s="13" customFormat="1" ht="16.5">
      <c r="A934" s="354"/>
      <c r="B934" s="344"/>
      <c r="C934" s="15" t="s">
        <v>1118</v>
      </c>
      <c r="D934" s="224">
        <v>992</v>
      </c>
      <c r="E934" s="224">
        <v>839.3</v>
      </c>
      <c r="F934" s="225">
        <f>(E934/D934*100)-100</f>
        <v>-15.39314516129032</v>
      </c>
    </row>
    <row r="935" spans="1:6" s="13" customFormat="1" ht="16.5">
      <c r="A935" s="354"/>
      <c r="B935" s="344"/>
      <c r="C935" s="15" t="s">
        <v>1119</v>
      </c>
      <c r="D935" s="226"/>
      <c r="E935" s="226"/>
      <c r="F935" s="226"/>
    </row>
    <row r="936" spans="1:6" s="13" customFormat="1" ht="16.5">
      <c r="A936" s="354"/>
      <c r="B936" s="344"/>
      <c r="C936" s="15" t="s">
        <v>1120</v>
      </c>
      <c r="D936" s="226"/>
      <c r="E936" s="226"/>
      <c r="F936" s="226"/>
    </row>
    <row r="937" spans="1:6" s="13" customFormat="1" ht="32.25" customHeight="1">
      <c r="A937" s="354"/>
      <c r="B937" s="344"/>
      <c r="C937" s="15" t="s">
        <v>1121</v>
      </c>
      <c r="D937" s="226"/>
      <c r="E937" s="226"/>
      <c r="F937" s="226"/>
    </row>
    <row r="938" spans="1:6" s="13" customFormat="1" ht="18.75" customHeight="1">
      <c r="A938" s="365" t="s">
        <v>439</v>
      </c>
      <c r="B938" s="345" t="s">
        <v>619</v>
      </c>
      <c r="C938" s="75" t="s">
        <v>1117</v>
      </c>
      <c r="D938" s="195">
        <f>D939+D942</f>
        <v>24121.3</v>
      </c>
      <c r="E938" s="195">
        <f>E939+E942</f>
        <v>16166.2</v>
      </c>
      <c r="F938" s="195">
        <f>E938/D938*100-100</f>
        <v>-32.97956577796387</v>
      </c>
    </row>
    <row r="939" spans="1:6" s="13" customFormat="1" ht="18.75" customHeight="1">
      <c r="A939" s="365"/>
      <c r="B939" s="345"/>
      <c r="C939" s="75" t="s">
        <v>1118</v>
      </c>
      <c r="D939" s="195">
        <f>D944+D954+D969</f>
        <v>10443</v>
      </c>
      <c r="E939" s="195">
        <v>9611.6</v>
      </c>
      <c r="F939" s="195">
        <f>E939/D939*100-100</f>
        <v>-7.961313798716844</v>
      </c>
    </row>
    <row r="940" spans="1:6" s="13" customFormat="1" ht="18.75" customHeight="1">
      <c r="A940" s="365"/>
      <c r="B940" s="345"/>
      <c r="C940" s="75" t="s">
        <v>1119</v>
      </c>
      <c r="D940" s="195"/>
      <c r="E940" s="195"/>
      <c r="F940" s="195"/>
    </row>
    <row r="941" spans="1:6" s="13" customFormat="1" ht="18.75" customHeight="1">
      <c r="A941" s="365"/>
      <c r="B941" s="345"/>
      <c r="C941" s="75" t="s">
        <v>1120</v>
      </c>
      <c r="D941" s="195"/>
      <c r="E941" s="195"/>
      <c r="F941" s="195"/>
    </row>
    <row r="942" spans="1:6" s="13" customFormat="1" ht="18.75" customHeight="1">
      <c r="A942" s="365"/>
      <c r="B942" s="345"/>
      <c r="C942" s="75" t="s">
        <v>1121</v>
      </c>
      <c r="D942" s="195">
        <f>D947+D957+D972</f>
        <v>13678.3</v>
      </c>
      <c r="E942" s="195">
        <v>6554.6</v>
      </c>
      <c r="F942" s="195">
        <f>E942/D942*100-100</f>
        <v>-52.080302376757345</v>
      </c>
    </row>
    <row r="943" spans="1:6" s="13" customFormat="1" ht="15.75" customHeight="1">
      <c r="A943" s="354"/>
      <c r="B943" s="345" t="s">
        <v>931</v>
      </c>
      <c r="C943" s="75" t="s">
        <v>1117</v>
      </c>
      <c r="D943" s="195">
        <f>D944+D947</f>
        <v>811.3</v>
      </c>
      <c r="E943" s="195">
        <f>E944+E947</f>
        <v>202.7</v>
      </c>
      <c r="F943" s="195">
        <f aca="true" t="shared" si="15" ref="F943:F964">E943/D943*100-100</f>
        <v>-75.01540737088624</v>
      </c>
    </row>
    <row r="944" spans="1:6" s="13" customFormat="1" ht="16.5">
      <c r="A944" s="354"/>
      <c r="B944" s="345"/>
      <c r="C944" s="75" t="s">
        <v>1118</v>
      </c>
      <c r="D944" s="195">
        <f>D949</f>
        <v>125</v>
      </c>
      <c r="E944" s="195">
        <v>13</v>
      </c>
      <c r="F944" s="195">
        <f t="shared" si="15"/>
        <v>-89.6</v>
      </c>
    </row>
    <row r="945" spans="1:6" s="13" customFormat="1" ht="16.5">
      <c r="A945" s="354"/>
      <c r="B945" s="345"/>
      <c r="C945" s="75" t="s">
        <v>1119</v>
      </c>
      <c r="D945" s="195"/>
      <c r="E945" s="195"/>
      <c r="F945" s="195"/>
    </row>
    <row r="946" spans="1:6" s="13" customFormat="1" ht="16.5">
      <c r="A946" s="354"/>
      <c r="B946" s="345"/>
      <c r="C946" s="75" t="s">
        <v>1120</v>
      </c>
      <c r="D946" s="195"/>
      <c r="E946" s="195"/>
      <c r="F946" s="195"/>
    </row>
    <row r="947" spans="1:6" s="13" customFormat="1" ht="16.5">
      <c r="A947" s="354"/>
      <c r="B947" s="345"/>
      <c r="C947" s="75" t="s">
        <v>1121</v>
      </c>
      <c r="D947" s="195">
        <f>D952</f>
        <v>686.3</v>
      </c>
      <c r="E947" s="195">
        <v>189.7</v>
      </c>
      <c r="F947" s="195">
        <f t="shared" si="15"/>
        <v>-72.35902666472388</v>
      </c>
    </row>
    <row r="948" spans="1:6" s="13" customFormat="1" ht="15.75" customHeight="1">
      <c r="A948" s="354"/>
      <c r="B948" s="344" t="s">
        <v>933</v>
      </c>
      <c r="C948" s="15" t="s">
        <v>1117</v>
      </c>
      <c r="D948" s="201">
        <f>D949+D950+D951+D952</f>
        <v>811.3</v>
      </c>
      <c r="E948" s="201">
        <f>E949+E950+E951+E952</f>
        <v>202.7</v>
      </c>
      <c r="F948" s="201">
        <f t="shared" si="15"/>
        <v>-75.01540737088624</v>
      </c>
    </row>
    <row r="949" spans="1:6" s="13" customFormat="1" ht="16.5">
      <c r="A949" s="354"/>
      <c r="B949" s="344"/>
      <c r="C949" s="15" t="s">
        <v>1118</v>
      </c>
      <c r="D949" s="201">
        <v>125</v>
      </c>
      <c r="E949" s="201">
        <v>13</v>
      </c>
      <c r="F949" s="201">
        <f t="shared" si="15"/>
        <v>-89.6</v>
      </c>
    </row>
    <row r="950" spans="1:6" s="13" customFormat="1" ht="16.5">
      <c r="A950" s="354"/>
      <c r="B950" s="344"/>
      <c r="C950" s="15" t="s">
        <v>1119</v>
      </c>
      <c r="D950" s="201"/>
      <c r="E950" s="201"/>
      <c r="F950" s="201"/>
    </row>
    <row r="951" spans="1:6" s="13" customFormat="1" ht="16.5">
      <c r="A951" s="354"/>
      <c r="B951" s="344"/>
      <c r="C951" s="15" t="s">
        <v>1120</v>
      </c>
      <c r="D951" s="201"/>
      <c r="E951" s="201"/>
      <c r="F951" s="201"/>
    </row>
    <row r="952" spans="1:6" s="13" customFormat="1" ht="33.75" customHeight="1">
      <c r="A952" s="354"/>
      <c r="B952" s="344"/>
      <c r="C952" s="15" t="s">
        <v>1121</v>
      </c>
      <c r="D952" s="201">
        <v>686.3</v>
      </c>
      <c r="E952" s="201">
        <v>189.7</v>
      </c>
      <c r="F952" s="201">
        <f t="shared" si="15"/>
        <v>-72.35902666472388</v>
      </c>
    </row>
    <row r="953" spans="1:6" s="13" customFormat="1" ht="15.75" customHeight="1">
      <c r="A953" s="354"/>
      <c r="B953" s="345" t="s">
        <v>613</v>
      </c>
      <c r="C953" s="75" t="s">
        <v>1117</v>
      </c>
      <c r="D953" s="195">
        <f>D954+D957</f>
        <v>23285</v>
      </c>
      <c r="E953" s="195">
        <f>E954+E955+E956+E957</f>
        <v>15963.5</v>
      </c>
      <c r="F953" s="195">
        <f t="shared" si="15"/>
        <v>-31.442989048743826</v>
      </c>
    </row>
    <row r="954" spans="1:6" s="13" customFormat="1" ht="16.5">
      <c r="A954" s="354"/>
      <c r="B954" s="345"/>
      <c r="C954" s="75" t="s">
        <v>1118</v>
      </c>
      <c r="D954" s="195">
        <f>D959+D964</f>
        <v>10293</v>
      </c>
      <c r="E954" s="195">
        <v>9598.6</v>
      </c>
      <c r="F954" s="195">
        <f t="shared" si="15"/>
        <v>-6.746332458952679</v>
      </c>
    </row>
    <row r="955" spans="1:6" s="13" customFormat="1" ht="16.5">
      <c r="A955" s="354"/>
      <c r="B955" s="345"/>
      <c r="C955" s="75" t="s">
        <v>1119</v>
      </c>
      <c r="D955" s="195"/>
      <c r="E955" s="195"/>
      <c r="F955" s="195"/>
    </row>
    <row r="956" spans="1:6" s="13" customFormat="1" ht="16.5">
      <c r="A956" s="354"/>
      <c r="B956" s="345"/>
      <c r="C956" s="75" t="s">
        <v>1120</v>
      </c>
      <c r="D956" s="195"/>
      <c r="E956" s="195"/>
      <c r="F956" s="195"/>
    </row>
    <row r="957" spans="1:6" s="13" customFormat="1" ht="69" customHeight="1">
      <c r="A957" s="354"/>
      <c r="B957" s="345"/>
      <c r="C957" s="75" t="s">
        <v>1121</v>
      </c>
      <c r="D957" s="195">
        <f>D962+D967</f>
        <v>12992</v>
      </c>
      <c r="E957" s="195">
        <f>E962+E967</f>
        <v>6364.9</v>
      </c>
      <c r="F957" s="195">
        <f t="shared" si="15"/>
        <v>-51.009082512315274</v>
      </c>
    </row>
    <row r="958" spans="1:6" s="13" customFormat="1" ht="15.75" customHeight="1">
      <c r="A958" s="354"/>
      <c r="B958" s="344" t="s">
        <v>616</v>
      </c>
      <c r="C958" s="15" t="s">
        <v>1117</v>
      </c>
      <c r="D958" s="201">
        <v>21953</v>
      </c>
      <c r="E958" s="201">
        <v>15208.1</v>
      </c>
      <c r="F958" s="201">
        <f t="shared" si="15"/>
        <v>-30.724274586616858</v>
      </c>
    </row>
    <row r="959" spans="1:6" s="13" customFormat="1" ht="16.5">
      <c r="A959" s="354"/>
      <c r="B959" s="344"/>
      <c r="C959" s="15" t="s">
        <v>1118</v>
      </c>
      <c r="D959" s="201">
        <v>8961</v>
      </c>
      <c r="E959" s="201">
        <v>8843.2</v>
      </c>
      <c r="F959" s="201">
        <f t="shared" si="15"/>
        <v>-1.3145854257337248</v>
      </c>
    </row>
    <row r="960" spans="1:6" s="13" customFormat="1" ht="16.5">
      <c r="A960" s="354"/>
      <c r="B960" s="344"/>
      <c r="C960" s="15" t="s">
        <v>1119</v>
      </c>
      <c r="D960" s="201"/>
      <c r="E960" s="201"/>
      <c r="F960" s="201"/>
    </row>
    <row r="961" spans="1:6" s="13" customFormat="1" ht="16.5">
      <c r="A961" s="354"/>
      <c r="B961" s="344"/>
      <c r="C961" s="15" t="s">
        <v>1120</v>
      </c>
      <c r="D961" s="201"/>
      <c r="E961" s="201"/>
      <c r="F961" s="201"/>
    </row>
    <row r="962" spans="1:6" s="13" customFormat="1" ht="24" customHeight="1">
      <c r="A962" s="354"/>
      <c r="B962" s="344"/>
      <c r="C962" s="15" t="s">
        <v>1121</v>
      </c>
      <c r="D962" s="201">
        <v>12992</v>
      </c>
      <c r="E962" s="201">
        <v>6364.9</v>
      </c>
      <c r="F962" s="201">
        <f t="shared" si="15"/>
        <v>-51.009082512315274</v>
      </c>
    </row>
    <row r="963" spans="1:6" s="13" customFormat="1" ht="15.75" customHeight="1">
      <c r="A963" s="354"/>
      <c r="B963" s="344" t="s">
        <v>215</v>
      </c>
      <c r="C963" s="15" t="s">
        <v>1117</v>
      </c>
      <c r="D963" s="201">
        <f>D964+D965+D966+D967</f>
        <v>1332</v>
      </c>
      <c r="E963" s="201">
        <v>755.3</v>
      </c>
      <c r="F963" s="3">
        <f>E963/D963*100-100</f>
        <v>-43.2957957957958</v>
      </c>
    </row>
    <row r="964" spans="1:6" s="13" customFormat="1" ht="16.5">
      <c r="A964" s="354"/>
      <c r="B964" s="344"/>
      <c r="C964" s="15" t="s">
        <v>1118</v>
      </c>
      <c r="D964" s="201">
        <v>1332</v>
      </c>
      <c r="E964" s="201">
        <v>755.3</v>
      </c>
      <c r="F964" s="201">
        <f t="shared" si="15"/>
        <v>-43.2957957957958</v>
      </c>
    </row>
    <row r="965" spans="1:6" s="13" customFormat="1" ht="16.5">
      <c r="A965" s="354"/>
      <c r="B965" s="344"/>
      <c r="C965" s="15" t="s">
        <v>1119</v>
      </c>
      <c r="D965" s="229"/>
      <c r="E965" s="229"/>
      <c r="F965" s="201"/>
    </row>
    <row r="966" spans="1:6" s="13" customFormat="1" ht="16.5">
      <c r="A966" s="354"/>
      <c r="B966" s="344"/>
      <c r="C966" s="15" t="s">
        <v>1120</v>
      </c>
      <c r="D966" s="229"/>
      <c r="E966" s="229"/>
      <c r="F966" s="201"/>
    </row>
    <row r="967" spans="1:6" s="13" customFormat="1" ht="25.5" customHeight="1">
      <c r="A967" s="354"/>
      <c r="B967" s="344"/>
      <c r="C967" s="15" t="s">
        <v>1121</v>
      </c>
      <c r="D967" s="201"/>
      <c r="E967" s="201"/>
      <c r="F967" s="201"/>
    </row>
    <row r="968" spans="1:6" s="13" customFormat="1" ht="15.75" customHeight="1">
      <c r="A968" s="354"/>
      <c r="B968" s="345" t="s">
        <v>617</v>
      </c>
      <c r="C968" s="75" t="s">
        <v>1117</v>
      </c>
      <c r="D968" s="195">
        <f>D969+D972</f>
        <v>25</v>
      </c>
      <c r="E968" s="195">
        <f>E969+E972</f>
        <v>0</v>
      </c>
      <c r="F968" s="195">
        <f aca="true" t="shared" si="16" ref="F968:F974">E968/D968*100-100</f>
        <v>-100</v>
      </c>
    </row>
    <row r="969" spans="1:6" s="13" customFormat="1" ht="16.5">
      <c r="A969" s="354"/>
      <c r="B969" s="345"/>
      <c r="C969" s="75" t="s">
        <v>1118</v>
      </c>
      <c r="D969" s="195">
        <f>D974</f>
        <v>25</v>
      </c>
      <c r="E969" s="195">
        <f>E974</f>
        <v>0</v>
      </c>
      <c r="F969" s="195">
        <f t="shared" si="16"/>
        <v>-100</v>
      </c>
    </row>
    <row r="970" spans="1:6" s="13" customFormat="1" ht="16.5">
      <c r="A970" s="354"/>
      <c r="B970" s="345"/>
      <c r="C970" s="75" t="s">
        <v>1119</v>
      </c>
      <c r="D970" s="230"/>
      <c r="E970" s="230"/>
      <c r="F970" s="195"/>
    </row>
    <row r="971" spans="1:6" s="13" customFormat="1" ht="16.5">
      <c r="A971" s="354"/>
      <c r="B971" s="345"/>
      <c r="C971" s="75" t="s">
        <v>1120</v>
      </c>
      <c r="D971" s="230"/>
      <c r="E971" s="230"/>
      <c r="F971" s="195"/>
    </row>
    <row r="972" spans="1:6" s="13" customFormat="1" ht="19.5" customHeight="1">
      <c r="A972" s="354"/>
      <c r="B972" s="345"/>
      <c r="C972" s="75" t="s">
        <v>1121</v>
      </c>
      <c r="D972" s="195">
        <f>D977</f>
        <v>0</v>
      </c>
      <c r="E972" s="195">
        <f>E977</f>
        <v>0</v>
      </c>
      <c r="F972" s="195"/>
    </row>
    <row r="973" spans="1:6" s="13" customFormat="1" ht="15.75" customHeight="1">
      <c r="A973" s="354"/>
      <c r="B973" s="344" t="s">
        <v>618</v>
      </c>
      <c r="C973" s="15" t="s">
        <v>1117</v>
      </c>
      <c r="D973" s="201">
        <f>D974+D977</f>
        <v>25</v>
      </c>
      <c r="E973" s="201">
        <f>E974+E977</f>
        <v>0</v>
      </c>
      <c r="F973" s="201">
        <f t="shared" si="16"/>
        <v>-100</v>
      </c>
    </row>
    <row r="974" spans="1:6" s="13" customFormat="1" ht="16.5">
      <c r="A974" s="354"/>
      <c r="B974" s="344"/>
      <c r="C974" s="15" t="s">
        <v>1118</v>
      </c>
      <c r="D974" s="201">
        <v>25</v>
      </c>
      <c r="E974" s="201">
        <v>0</v>
      </c>
      <c r="F974" s="201">
        <f t="shared" si="16"/>
        <v>-100</v>
      </c>
    </row>
    <row r="975" spans="1:6" s="13" customFormat="1" ht="16.5">
      <c r="A975" s="354"/>
      <c r="B975" s="344"/>
      <c r="C975" s="15" t="s">
        <v>1119</v>
      </c>
      <c r="D975" s="201"/>
      <c r="E975" s="201"/>
      <c r="F975" s="201"/>
    </row>
    <row r="976" spans="1:6" s="13" customFormat="1" ht="16.5">
      <c r="A976" s="354"/>
      <c r="B976" s="344"/>
      <c r="C976" s="15" t="s">
        <v>1120</v>
      </c>
      <c r="D976" s="201"/>
      <c r="E976" s="201"/>
      <c r="F976" s="201"/>
    </row>
    <row r="977" spans="1:6" s="13" customFormat="1" ht="16.5">
      <c r="A977" s="354"/>
      <c r="B977" s="344"/>
      <c r="C977" s="15" t="s">
        <v>1121</v>
      </c>
      <c r="D977" s="201">
        <v>0</v>
      </c>
      <c r="E977" s="201">
        <v>0</v>
      </c>
      <c r="F977" s="201"/>
    </row>
    <row r="978" spans="1:6" s="13" customFormat="1" ht="16.5">
      <c r="A978" s="359">
        <v>9</v>
      </c>
      <c r="B978" s="379" t="s">
        <v>717</v>
      </c>
      <c r="C978" s="231" t="s">
        <v>726</v>
      </c>
      <c r="D978" s="28">
        <f>SUM(D979:D983)</f>
        <v>1588</v>
      </c>
      <c r="E978" s="28">
        <f>SUM(E979:E983)</f>
        <v>1701.6399999999999</v>
      </c>
      <c r="F978" s="232">
        <f>(E978/D978-1)*100</f>
        <v>7.156171284634749</v>
      </c>
    </row>
    <row r="979" spans="1:6" s="13" customFormat="1" ht="24" customHeight="1">
      <c r="A979" s="359"/>
      <c r="B979" s="386"/>
      <c r="C979" s="199" t="s">
        <v>727</v>
      </c>
      <c r="D979" s="25">
        <f aca="true" t="shared" si="17" ref="D979:E983">D985+D1003+D1021</f>
        <v>988</v>
      </c>
      <c r="E979" s="25">
        <f t="shared" si="17"/>
        <v>91.5</v>
      </c>
      <c r="F979" s="29">
        <f>(E979/D979-1)*100</f>
        <v>-90.73886639676113</v>
      </c>
    </row>
    <row r="980" spans="1:6" s="13" customFormat="1" ht="36.75" customHeight="1">
      <c r="A980" s="359"/>
      <c r="B980" s="386"/>
      <c r="C980" s="199" t="s">
        <v>732</v>
      </c>
      <c r="D980" s="25">
        <f t="shared" si="17"/>
        <v>600</v>
      </c>
      <c r="E980" s="25">
        <f t="shared" si="17"/>
        <v>175.14</v>
      </c>
      <c r="F980" s="29">
        <f>(E980/D980-1)*100</f>
        <v>-70.81</v>
      </c>
    </row>
    <row r="981" spans="1:6" s="13" customFormat="1" ht="16.5">
      <c r="A981" s="359"/>
      <c r="B981" s="386"/>
      <c r="C981" s="199" t="s">
        <v>733</v>
      </c>
      <c r="D981" s="25">
        <f t="shared" si="17"/>
        <v>0</v>
      </c>
      <c r="E981" s="25">
        <f t="shared" si="17"/>
        <v>1435</v>
      </c>
      <c r="F981" s="29" t="s">
        <v>1124</v>
      </c>
    </row>
    <row r="982" spans="1:6" s="13" customFormat="1" ht="19.5" customHeight="1">
      <c r="A982" s="359"/>
      <c r="B982" s="386"/>
      <c r="C982" s="231" t="s">
        <v>785</v>
      </c>
      <c r="D982" s="25">
        <f t="shared" si="17"/>
        <v>0</v>
      </c>
      <c r="E982" s="25">
        <f t="shared" si="17"/>
        <v>0</v>
      </c>
      <c r="F982" s="29">
        <v>0</v>
      </c>
    </row>
    <row r="983" spans="1:6" s="13" customFormat="1" ht="16.5" hidden="1">
      <c r="A983" s="359"/>
      <c r="B983" s="387"/>
      <c r="C983" s="199" t="s">
        <v>731</v>
      </c>
      <c r="D983" s="25">
        <f t="shared" si="17"/>
        <v>0</v>
      </c>
      <c r="E983" s="25">
        <f t="shared" si="17"/>
        <v>0</v>
      </c>
      <c r="F983" s="29">
        <v>0</v>
      </c>
    </row>
    <row r="984" spans="1:6" s="13" customFormat="1" ht="22.5" customHeight="1">
      <c r="A984" s="359"/>
      <c r="B984" s="356" t="s">
        <v>718</v>
      </c>
      <c r="C984" s="231" t="s">
        <v>726</v>
      </c>
      <c r="D984" s="28">
        <f>SUM(D985:D989)</f>
        <v>50</v>
      </c>
      <c r="E984" s="28">
        <f>SUM(E985:E989)</f>
        <v>50</v>
      </c>
      <c r="F984" s="232">
        <f>(E984/D984-1)*100</f>
        <v>0</v>
      </c>
    </row>
    <row r="985" spans="1:6" s="13" customFormat="1" ht="13.5" customHeight="1">
      <c r="A985" s="359"/>
      <c r="B985" s="357"/>
      <c r="C985" s="199" t="s">
        <v>727</v>
      </c>
      <c r="D985" s="25">
        <v>50</v>
      </c>
      <c r="E985" s="25">
        <f>E990+E996</f>
        <v>50</v>
      </c>
      <c r="F985" s="29">
        <f>(E985/D985-1)*100</f>
        <v>0</v>
      </c>
    </row>
    <row r="986" spans="1:6" s="13" customFormat="1" ht="16.5">
      <c r="A986" s="359"/>
      <c r="B986" s="357"/>
      <c r="C986" s="199" t="s">
        <v>728</v>
      </c>
      <c r="D986" s="28">
        <v>0</v>
      </c>
      <c r="E986" s="28">
        <v>0</v>
      </c>
      <c r="F986" s="25">
        <v>0</v>
      </c>
    </row>
    <row r="987" spans="1:6" s="13" customFormat="1" ht="16.5">
      <c r="A987" s="359"/>
      <c r="B987" s="357"/>
      <c r="C987" s="199" t="s">
        <v>729</v>
      </c>
      <c r="D987" s="28">
        <v>0</v>
      </c>
      <c r="E987" s="28">
        <v>0</v>
      </c>
      <c r="F987" s="25">
        <v>0</v>
      </c>
    </row>
    <row r="988" spans="1:6" s="13" customFormat="1" ht="18.75" customHeight="1">
      <c r="A988" s="359"/>
      <c r="B988" s="357"/>
      <c r="C988" s="231" t="s">
        <v>730</v>
      </c>
      <c r="D988" s="28">
        <v>0</v>
      </c>
      <c r="E988" s="28">
        <v>0</v>
      </c>
      <c r="F988" s="25">
        <v>0</v>
      </c>
    </row>
    <row r="989" spans="1:6" s="13" customFormat="1" ht="16.5">
      <c r="A989" s="359"/>
      <c r="B989" s="358"/>
      <c r="C989" s="199" t="s">
        <v>731</v>
      </c>
      <c r="D989" s="28">
        <v>0</v>
      </c>
      <c r="E989" s="28">
        <v>0</v>
      </c>
      <c r="F989" s="25">
        <v>0</v>
      </c>
    </row>
    <row r="990" spans="1:6" s="13" customFormat="1" ht="17.25" customHeight="1">
      <c r="A990" s="359"/>
      <c r="B990" s="341" t="s">
        <v>719</v>
      </c>
      <c r="C990" s="7" t="s">
        <v>726</v>
      </c>
      <c r="D990" s="28">
        <f>SUM(D991:D995)</f>
        <v>30</v>
      </c>
      <c r="E990" s="28">
        <f>SUM(E991:E995)</f>
        <v>30</v>
      </c>
      <c r="F990" s="232">
        <f>(E990/D990-1)*100</f>
        <v>0</v>
      </c>
    </row>
    <row r="991" spans="1:6" s="13" customFormat="1" ht="16.5">
      <c r="A991" s="359"/>
      <c r="B991" s="342"/>
      <c r="C991" s="7" t="s">
        <v>727</v>
      </c>
      <c r="D991" s="25">
        <v>30</v>
      </c>
      <c r="E991" s="25">
        <v>30</v>
      </c>
      <c r="F991" s="29">
        <f>(E991/D991-1)*100</f>
        <v>0</v>
      </c>
    </row>
    <row r="992" spans="1:6" s="13" customFormat="1" ht="16.5">
      <c r="A992" s="359"/>
      <c r="B992" s="342"/>
      <c r="C992" s="7" t="s">
        <v>728</v>
      </c>
      <c r="D992" s="28">
        <v>0</v>
      </c>
      <c r="E992" s="28">
        <v>0</v>
      </c>
      <c r="F992" s="25">
        <v>0</v>
      </c>
    </row>
    <row r="993" spans="1:6" s="13" customFormat="1" ht="16.5">
      <c r="A993" s="359"/>
      <c r="B993" s="342"/>
      <c r="C993" s="7" t="s">
        <v>729</v>
      </c>
      <c r="D993" s="28">
        <v>0</v>
      </c>
      <c r="E993" s="28">
        <v>0</v>
      </c>
      <c r="F993" s="25">
        <v>0</v>
      </c>
    </row>
    <row r="994" spans="1:6" s="13" customFormat="1" ht="16.5">
      <c r="A994" s="359"/>
      <c r="B994" s="342"/>
      <c r="C994" s="233" t="s">
        <v>730</v>
      </c>
      <c r="D994" s="28">
        <v>0</v>
      </c>
      <c r="E994" s="28">
        <v>0</v>
      </c>
      <c r="F994" s="25">
        <v>0</v>
      </c>
    </row>
    <row r="995" spans="1:6" s="13" customFormat="1" ht="16.5">
      <c r="A995" s="359"/>
      <c r="B995" s="343"/>
      <c r="C995" s="7" t="s">
        <v>731</v>
      </c>
      <c r="D995" s="28">
        <v>0</v>
      </c>
      <c r="E995" s="28">
        <v>0</v>
      </c>
      <c r="F995" s="25">
        <v>0</v>
      </c>
    </row>
    <row r="996" spans="1:6" s="13" customFormat="1" ht="16.5">
      <c r="A996" s="359"/>
      <c r="B996" s="344" t="s">
        <v>950</v>
      </c>
      <c r="C996" s="7" t="s">
        <v>726</v>
      </c>
      <c r="D996" s="28">
        <f>SUM(D997:D1001)</f>
        <v>20</v>
      </c>
      <c r="E996" s="28">
        <f>SUM(E997:E1001)</f>
        <v>20</v>
      </c>
      <c r="F996" s="232">
        <f>(E996/D996-1)*100</f>
        <v>0</v>
      </c>
    </row>
    <row r="997" spans="1:6" s="13" customFormat="1" ht="16.5">
      <c r="A997" s="359"/>
      <c r="B997" s="344"/>
      <c r="C997" s="7" t="s">
        <v>727</v>
      </c>
      <c r="D997" s="25">
        <v>20</v>
      </c>
      <c r="E997" s="25">
        <v>20</v>
      </c>
      <c r="F997" s="29">
        <f>(E997/D997-1)*100</f>
        <v>0</v>
      </c>
    </row>
    <row r="998" spans="1:6" s="13" customFormat="1" ht="16.5">
      <c r="A998" s="359"/>
      <c r="B998" s="344"/>
      <c r="C998" s="7" t="s">
        <v>728</v>
      </c>
      <c r="D998" s="28">
        <v>0</v>
      </c>
      <c r="E998" s="28">
        <v>0</v>
      </c>
      <c r="F998" s="25">
        <v>0</v>
      </c>
    </row>
    <row r="999" spans="1:6" s="13" customFormat="1" ht="16.5">
      <c r="A999" s="359"/>
      <c r="B999" s="344"/>
      <c r="C999" s="7" t="s">
        <v>729</v>
      </c>
      <c r="D999" s="28">
        <v>0</v>
      </c>
      <c r="E999" s="28">
        <v>0</v>
      </c>
      <c r="F999" s="25">
        <v>0</v>
      </c>
    </row>
    <row r="1000" spans="1:6" s="13" customFormat="1" ht="16.5">
      <c r="A1000" s="359"/>
      <c r="B1000" s="344"/>
      <c r="C1000" s="233" t="s">
        <v>730</v>
      </c>
      <c r="D1000" s="28">
        <v>0</v>
      </c>
      <c r="E1000" s="28">
        <v>0</v>
      </c>
      <c r="F1000" s="25">
        <v>0</v>
      </c>
    </row>
    <row r="1001" spans="1:6" s="13" customFormat="1" ht="16.5">
      <c r="A1001" s="359"/>
      <c r="B1001" s="344"/>
      <c r="C1001" s="7" t="s">
        <v>731</v>
      </c>
      <c r="D1001" s="28">
        <v>0</v>
      </c>
      <c r="E1001" s="28">
        <v>0</v>
      </c>
      <c r="F1001" s="25">
        <v>0</v>
      </c>
    </row>
    <row r="1002" spans="1:6" s="13" customFormat="1" ht="18" customHeight="1">
      <c r="A1002" s="359"/>
      <c r="B1002" s="356" t="s">
        <v>774</v>
      </c>
      <c r="C1002" s="199" t="s">
        <v>726</v>
      </c>
      <c r="D1002" s="28">
        <f>SUM(D1003:D1007)</f>
        <v>50</v>
      </c>
      <c r="E1002" s="28">
        <f>E1008+E1014</f>
        <v>20</v>
      </c>
      <c r="F1002" s="232">
        <f>(E1002/D1002-1)*100</f>
        <v>-60</v>
      </c>
    </row>
    <row r="1003" spans="1:6" s="13" customFormat="1" ht="22.5" customHeight="1">
      <c r="A1003" s="359"/>
      <c r="B1003" s="357"/>
      <c r="C1003" s="199" t="s">
        <v>727</v>
      </c>
      <c r="D1003" s="25">
        <v>50</v>
      </c>
      <c r="E1003" s="25">
        <f>E1009+E1015</f>
        <v>20</v>
      </c>
      <c r="F1003" s="29">
        <f>(E1003/D1003-1)*100</f>
        <v>-60</v>
      </c>
    </row>
    <row r="1004" spans="1:6" s="13" customFormat="1" ht="16.5">
      <c r="A1004" s="359"/>
      <c r="B1004" s="357"/>
      <c r="C1004" s="199" t="s">
        <v>728</v>
      </c>
      <c r="D1004" s="28">
        <v>0</v>
      </c>
      <c r="E1004" s="28">
        <v>0</v>
      </c>
      <c r="F1004" s="25">
        <v>0</v>
      </c>
    </row>
    <row r="1005" spans="1:6" s="13" customFormat="1" ht="16.5">
      <c r="A1005" s="359"/>
      <c r="B1005" s="357"/>
      <c r="C1005" s="199" t="s">
        <v>729</v>
      </c>
      <c r="D1005" s="28">
        <v>0</v>
      </c>
      <c r="E1005" s="28">
        <v>0</v>
      </c>
      <c r="F1005" s="25">
        <v>0</v>
      </c>
    </row>
    <row r="1006" spans="1:6" s="13" customFormat="1" ht="20.25" customHeight="1">
      <c r="A1006" s="359"/>
      <c r="B1006" s="357"/>
      <c r="C1006" s="231" t="s">
        <v>730</v>
      </c>
      <c r="D1006" s="28">
        <v>0</v>
      </c>
      <c r="E1006" s="28">
        <v>0</v>
      </c>
      <c r="F1006" s="25">
        <v>0</v>
      </c>
    </row>
    <row r="1007" spans="1:6" s="13" customFormat="1" ht="16.5">
      <c r="A1007" s="359"/>
      <c r="B1007" s="358"/>
      <c r="C1007" s="199" t="s">
        <v>731</v>
      </c>
      <c r="D1007" s="28">
        <v>0</v>
      </c>
      <c r="E1007" s="28">
        <v>0</v>
      </c>
      <c r="F1007" s="25">
        <v>0</v>
      </c>
    </row>
    <row r="1008" spans="1:6" s="13" customFormat="1" ht="16.5" customHeight="1">
      <c r="A1008" s="359"/>
      <c r="B1008" s="341" t="s">
        <v>201</v>
      </c>
      <c r="C1008" s="7" t="s">
        <v>726</v>
      </c>
      <c r="D1008" s="28">
        <f>SUM(D1009:D1013)</f>
        <v>30</v>
      </c>
      <c r="E1008" s="28">
        <f>SUM(E1009:E1013)</f>
        <v>0</v>
      </c>
      <c r="F1008" s="232">
        <f>(E1008/D1008-1)*100</f>
        <v>-100</v>
      </c>
    </row>
    <row r="1009" spans="1:6" s="13" customFormat="1" ht="16.5">
      <c r="A1009" s="359"/>
      <c r="B1009" s="342"/>
      <c r="C1009" s="7" t="s">
        <v>727</v>
      </c>
      <c r="D1009" s="25">
        <v>30</v>
      </c>
      <c r="E1009" s="25">
        <v>0</v>
      </c>
      <c r="F1009" s="29">
        <f>(E1009/D1009-1)*100</f>
        <v>-100</v>
      </c>
    </row>
    <row r="1010" spans="1:6" s="13" customFormat="1" ht="16.5">
      <c r="A1010" s="359"/>
      <c r="B1010" s="342"/>
      <c r="C1010" s="7" t="s">
        <v>728</v>
      </c>
      <c r="D1010" s="28">
        <v>0</v>
      </c>
      <c r="E1010" s="28">
        <v>0</v>
      </c>
      <c r="F1010" s="25">
        <v>0</v>
      </c>
    </row>
    <row r="1011" spans="1:6" s="13" customFormat="1" ht="16.5">
      <c r="A1011" s="359"/>
      <c r="B1011" s="342"/>
      <c r="C1011" s="7" t="s">
        <v>729</v>
      </c>
      <c r="D1011" s="28">
        <v>0</v>
      </c>
      <c r="E1011" s="28">
        <v>0</v>
      </c>
      <c r="F1011" s="25">
        <v>0</v>
      </c>
    </row>
    <row r="1012" spans="1:6" s="13" customFormat="1" ht="16.5">
      <c r="A1012" s="359"/>
      <c r="B1012" s="342"/>
      <c r="C1012" s="233" t="s">
        <v>730</v>
      </c>
      <c r="D1012" s="28">
        <v>0</v>
      </c>
      <c r="E1012" s="28">
        <v>0</v>
      </c>
      <c r="F1012" s="25">
        <v>0</v>
      </c>
    </row>
    <row r="1013" spans="1:6" s="13" customFormat="1" ht="16.5">
      <c r="A1013" s="359"/>
      <c r="B1013" s="343"/>
      <c r="C1013" s="7" t="s">
        <v>731</v>
      </c>
      <c r="D1013" s="28">
        <v>0</v>
      </c>
      <c r="E1013" s="28">
        <v>0</v>
      </c>
      <c r="F1013" s="25">
        <v>0</v>
      </c>
    </row>
    <row r="1014" spans="1:6" s="13" customFormat="1" ht="20.25" customHeight="1">
      <c r="A1014" s="355"/>
      <c r="B1014" s="341" t="s">
        <v>202</v>
      </c>
      <c r="C1014" s="7" t="s">
        <v>726</v>
      </c>
      <c r="D1014" s="28">
        <f>SUM(D1015:D1019)</f>
        <v>20</v>
      </c>
      <c r="E1014" s="28">
        <f>SUM(E1015:E1019)</f>
        <v>20</v>
      </c>
      <c r="F1014" s="232">
        <f>(E1014/D1014-1)*100</f>
        <v>0</v>
      </c>
    </row>
    <row r="1015" spans="1:6" s="13" customFormat="1" ht="16.5">
      <c r="A1015" s="355"/>
      <c r="B1015" s="342"/>
      <c r="C1015" s="7" t="s">
        <v>727</v>
      </c>
      <c r="D1015" s="25">
        <v>20</v>
      </c>
      <c r="E1015" s="25">
        <v>20</v>
      </c>
      <c r="F1015" s="29">
        <f>(E1015/D1015-1)*100</f>
        <v>0</v>
      </c>
    </row>
    <row r="1016" spans="1:6" s="13" customFormat="1" ht="16.5">
      <c r="A1016" s="355"/>
      <c r="B1016" s="342"/>
      <c r="C1016" s="7" t="s">
        <v>728</v>
      </c>
      <c r="D1016" s="28">
        <v>0</v>
      </c>
      <c r="E1016" s="28">
        <v>0</v>
      </c>
      <c r="F1016" s="25">
        <v>0</v>
      </c>
    </row>
    <row r="1017" spans="1:6" s="13" customFormat="1" ht="16.5">
      <c r="A1017" s="355"/>
      <c r="B1017" s="342"/>
      <c r="C1017" s="7" t="s">
        <v>729</v>
      </c>
      <c r="D1017" s="28">
        <v>0</v>
      </c>
      <c r="E1017" s="28">
        <v>0</v>
      </c>
      <c r="F1017" s="25">
        <v>0</v>
      </c>
    </row>
    <row r="1018" spans="1:6" s="13" customFormat="1" ht="16.5">
      <c r="A1018" s="355"/>
      <c r="B1018" s="342"/>
      <c r="C1018" s="233" t="s">
        <v>730</v>
      </c>
      <c r="D1018" s="28">
        <v>0</v>
      </c>
      <c r="E1018" s="28">
        <v>0</v>
      </c>
      <c r="F1018" s="25">
        <v>0</v>
      </c>
    </row>
    <row r="1019" spans="1:6" s="13" customFormat="1" ht="16.5">
      <c r="A1019" s="355"/>
      <c r="B1019" s="343"/>
      <c r="C1019" s="7" t="s">
        <v>731</v>
      </c>
      <c r="D1019" s="28">
        <v>0</v>
      </c>
      <c r="E1019" s="28">
        <v>0</v>
      </c>
      <c r="F1019" s="25">
        <v>0</v>
      </c>
    </row>
    <row r="1020" spans="1:6" s="13" customFormat="1" ht="16.5">
      <c r="A1020" s="359"/>
      <c r="B1020" s="356" t="s">
        <v>799</v>
      </c>
      <c r="C1020" s="199" t="s">
        <v>726</v>
      </c>
      <c r="D1020" s="28">
        <f>SUM(D1021:D1025)</f>
        <v>1488</v>
      </c>
      <c r="E1020" s="28">
        <f>SUM(E1021:E1025)</f>
        <v>1631.6399999999999</v>
      </c>
      <c r="F1020" s="232">
        <f>(E1020/D1020-1)*100</f>
        <v>9.653225806451605</v>
      </c>
    </row>
    <row r="1021" spans="1:6" s="13" customFormat="1" ht="16.5">
      <c r="A1021" s="359"/>
      <c r="B1021" s="357"/>
      <c r="C1021" s="199" t="s">
        <v>727</v>
      </c>
      <c r="D1021" s="25">
        <f>D1027+D1033+D1039+D1045</f>
        <v>888</v>
      </c>
      <c r="E1021" s="25">
        <f>E1026</f>
        <v>21.5</v>
      </c>
      <c r="F1021" s="29">
        <f>(E1021/D1021-1)*100</f>
        <v>-97.57882882882883</v>
      </c>
    </row>
    <row r="1022" spans="1:6" s="13" customFormat="1" ht="16.5">
      <c r="A1022" s="359"/>
      <c r="B1022" s="357"/>
      <c r="C1022" s="199" t="s">
        <v>732</v>
      </c>
      <c r="D1022" s="25">
        <v>600</v>
      </c>
      <c r="E1022" s="25">
        <f>E1044</f>
        <v>175.14</v>
      </c>
      <c r="F1022" s="29">
        <f>(E1022/D1022-1)*100</f>
        <v>-70.81</v>
      </c>
    </row>
    <row r="1023" spans="1:6" s="13" customFormat="1" ht="16.5">
      <c r="A1023" s="359"/>
      <c r="B1023" s="357"/>
      <c r="C1023" s="199" t="s">
        <v>733</v>
      </c>
      <c r="D1023" s="25">
        <v>0</v>
      </c>
      <c r="E1023" s="25">
        <f>E1032</f>
        <v>1435</v>
      </c>
      <c r="F1023" s="29" t="s">
        <v>1124</v>
      </c>
    </row>
    <row r="1024" spans="1:6" s="13" customFormat="1" ht="16.5">
      <c r="A1024" s="359"/>
      <c r="B1024" s="357"/>
      <c r="C1024" s="231" t="s">
        <v>730</v>
      </c>
      <c r="D1024" s="28">
        <v>0</v>
      </c>
      <c r="E1024" s="28">
        <v>0</v>
      </c>
      <c r="F1024" s="28" t="s">
        <v>1124</v>
      </c>
    </row>
    <row r="1025" spans="1:6" s="13" customFormat="1" ht="16.5">
      <c r="A1025" s="359"/>
      <c r="B1025" s="358"/>
      <c r="C1025" s="199" t="s">
        <v>731</v>
      </c>
      <c r="D1025" s="28">
        <v>0</v>
      </c>
      <c r="E1025" s="28">
        <v>0</v>
      </c>
      <c r="F1025" s="28" t="s">
        <v>1124</v>
      </c>
    </row>
    <row r="1026" spans="1:6" s="13" customFormat="1" ht="20.25" customHeight="1">
      <c r="A1026" s="359"/>
      <c r="B1026" s="341" t="s">
        <v>203</v>
      </c>
      <c r="C1026" s="7" t="s">
        <v>726</v>
      </c>
      <c r="D1026" s="28">
        <f>SUM(D1027:D1031)</f>
        <v>246</v>
      </c>
      <c r="E1026" s="28">
        <f>SUM(E1027:E1031)</f>
        <v>21.5</v>
      </c>
      <c r="F1026" s="29">
        <f>(E1026/D1026-1)*100</f>
        <v>-91.26016260162602</v>
      </c>
    </row>
    <row r="1027" spans="1:6" s="13" customFormat="1" ht="18.75" customHeight="1">
      <c r="A1027" s="359"/>
      <c r="B1027" s="342"/>
      <c r="C1027" s="7" t="s">
        <v>727</v>
      </c>
      <c r="D1027" s="25">
        <v>246</v>
      </c>
      <c r="E1027" s="25">
        <v>21.5</v>
      </c>
      <c r="F1027" s="29">
        <f>(E1027/D1027-1)*100</f>
        <v>-91.26016260162602</v>
      </c>
    </row>
    <row r="1028" spans="1:6" s="13" customFormat="1" ht="21.75" customHeight="1">
      <c r="A1028" s="359"/>
      <c r="B1028" s="342"/>
      <c r="C1028" s="7" t="s">
        <v>734</v>
      </c>
      <c r="D1028" s="25">
        <v>0</v>
      </c>
      <c r="E1028" s="25">
        <v>0</v>
      </c>
      <c r="F1028" s="25">
        <v>0</v>
      </c>
    </row>
    <row r="1029" spans="1:6" s="13" customFormat="1" ht="16.5">
      <c r="A1029" s="359"/>
      <c r="B1029" s="342"/>
      <c r="C1029" s="7" t="s">
        <v>729</v>
      </c>
      <c r="D1029" s="25">
        <v>0</v>
      </c>
      <c r="E1029" s="25">
        <v>0</v>
      </c>
      <c r="F1029" s="25">
        <v>0</v>
      </c>
    </row>
    <row r="1030" spans="1:6" s="13" customFormat="1" ht="16.5">
      <c r="A1030" s="359"/>
      <c r="B1030" s="342"/>
      <c r="C1030" s="233" t="s">
        <v>730</v>
      </c>
      <c r="D1030" s="25">
        <v>0</v>
      </c>
      <c r="E1030" s="25">
        <v>0</v>
      </c>
      <c r="F1030" s="25">
        <v>0</v>
      </c>
    </row>
    <row r="1031" spans="1:6" s="13" customFormat="1" ht="16.5">
      <c r="A1031" s="359"/>
      <c r="B1031" s="343"/>
      <c r="C1031" s="7" t="s">
        <v>731</v>
      </c>
      <c r="D1031" s="25">
        <v>0</v>
      </c>
      <c r="E1031" s="25">
        <v>0</v>
      </c>
      <c r="F1031" s="25">
        <v>0</v>
      </c>
    </row>
    <row r="1032" spans="1:6" s="13" customFormat="1" ht="17.25" customHeight="1">
      <c r="A1032" s="359"/>
      <c r="B1032" s="341" t="s">
        <v>1041</v>
      </c>
      <c r="C1032" s="7" t="s">
        <v>726</v>
      </c>
      <c r="D1032" s="28">
        <f>SUM(D1033:D1037)</f>
        <v>0</v>
      </c>
      <c r="E1032" s="28">
        <f>SUM(E1033:E1037)</f>
        <v>1435</v>
      </c>
      <c r="F1032" s="29" t="s">
        <v>1124</v>
      </c>
    </row>
    <row r="1033" spans="1:6" s="13" customFormat="1" ht="22.5" customHeight="1">
      <c r="A1033" s="359"/>
      <c r="B1033" s="342"/>
      <c r="C1033" s="7" t="s">
        <v>727</v>
      </c>
      <c r="D1033" s="25">
        <v>0</v>
      </c>
      <c r="E1033" s="25">
        <v>0</v>
      </c>
      <c r="F1033" s="29">
        <v>0</v>
      </c>
    </row>
    <row r="1034" spans="1:6" s="13" customFormat="1" ht="16.5">
      <c r="A1034" s="359"/>
      <c r="B1034" s="342"/>
      <c r="C1034" s="7" t="s">
        <v>728</v>
      </c>
      <c r="D1034" s="25">
        <v>0</v>
      </c>
      <c r="E1034" s="25">
        <v>0</v>
      </c>
      <c r="F1034" s="29">
        <v>0</v>
      </c>
    </row>
    <row r="1035" spans="1:6" s="13" customFormat="1" ht="16.5">
      <c r="A1035" s="359"/>
      <c r="B1035" s="342"/>
      <c r="C1035" s="7" t="s">
        <v>733</v>
      </c>
      <c r="D1035" s="25">
        <v>0</v>
      </c>
      <c r="E1035" s="25">
        <v>1435</v>
      </c>
      <c r="F1035" s="29" t="s">
        <v>1124</v>
      </c>
    </row>
    <row r="1036" spans="1:6" s="13" customFormat="1" ht="16.5">
      <c r="A1036" s="359"/>
      <c r="B1036" s="342"/>
      <c r="C1036" s="233" t="s">
        <v>730</v>
      </c>
      <c r="D1036" s="28">
        <v>0</v>
      </c>
      <c r="E1036" s="28">
        <v>0</v>
      </c>
      <c r="F1036" s="29">
        <v>0</v>
      </c>
    </row>
    <row r="1037" spans="1:6" s="13" customFormat="1" ht="16.5">
      <c r="A1037" s="359"/>
      <c r="B1037" s="343"/>
      <c r="C1037" s="7" t="s">
        <v>731</v>
      </c>
      <c r="D1037" s="28">
        <v>0</v>
      </c>
      <c r="E1037" s="28">
        <v>0</v>
      </c>
      <c r="F1037" s="29">
        <v>0</v>
      </c>
    </row>
    <row r="1038" spans="1:6" s="13" customFormat="1" ht="26.25" customHeight="1">
      <c r="A1038" s="359"/>
      <c r="B1038" s="341" t="s">
        <v>1042</v>
      </c>
      <c r="C1038" s="7" t="s">
        <v>726</v>
      </c>
      <c r="D1038" s="28">
        <f>SUM(D1039:D1043)</f>
        <v>642</v>
      </c>
      <c r="E1038" s="28">
        <f>SUM(E1039:E1043)</f>
        <v>0</v>
      </c>
      <c r="F1038" s="29">
        <f>(E1038/D1038-1)*100</f>
        <v>-100</v>
      </c>
    </row>
    <row r="1039" spans="1:6" s="13" customFormat="1" ht="18.75" customHeight="1">
      <c r="A1039" s="359"/>
      <c r="B1039" s="342"/>
      <c r="C1039" s="7" t="s">
        <v>727</v>
      </c>
      <c r="D1039" s="25">
        <v>642</v>
      </c>
      <c r="E1039" s="25">
        <v>0</v>
      </c>
      <c r="F1039" s="29">
        <f>(E1039/D1039-1)*100</f>
        <v>-100</v>
      </c>
    </row>
    <row r="1040" spans="1:6" s="13" customFormat="1" ht="20.25" customHeight="1">
      <c r="A1040" s="359"/>
      <c r="B1040" s="342"/>
      <c r="C1040" s="7" t="s">
        <v>732</v>
      </c>
      <c r="D1040" s="25">
        <v>0</v>
      </c>
      <c r="E1040" s="25">
        <v>0</v>
      </c>
      <c r="F1040" s="25">
        <v>0</v>
      </c>
    </row>
    <row r="1041" spans="1:6" s="13" customFormat="1" ht="18" customHeight="1">
      <c r="A1041" s="359"/>
      <c r="B1041" s="342"/>
      <c r="C1041" s="7" t="s">
        <v>733</v>
      </c>
      <c r="D1041" s="25">
        <v>0</v>
      </c>
      <c r="E1041" s="25">
        <v>0</v>
      </c>
      <c r="F1041" s="25">
        <v>0</v>
      </c>
    </row>
    <row r="1042" spans="1:6" s="13" customFormat="1" ht="16.5">
      <c r="A1042" s="359"/>
      <c r="B1042" s="342"/>
      <c r="C1042" s="233" t="s">
        <v>730</v>
      </c>
      <c r="D1042" s="28">
        <v>0</v>
      </c>
      <c r="E1042" s="28">
        <v>0</v>
      </c>
      <c r="F1042" s="25">
        <v>0</v>
      </c>
    </row>
    <row r="1043" spans="1:6" s="13" customFormat="1" ht="16.5">
      <c r="A1043" s="359"/>
      <c r="B1043" s="343"/>
      <c r="C1043" s="7" t="s">
        <v>731</v>
      </c>
      <c r="D1043" s="28">
        <v>0</v>
      </c>
      <c r="E1043" s="28">
        <v>0</v>
      </c>
      <c r="F1043" s="25">
        <v>0</v>
      </c>
    </row>
    <row r="1044" spans="1:6" s="13" customFormat="1" ht="27" customHeight="1">
      <c r="A1044" s="359"/>
      <c r="B1044" s="341" t="s">
        <v>120</v>
      </c>
      <c r="C1044" s="7" t="s">
        <v>726</v>
      </c>
      <c r="D1044" s="28">
        <f>SUM(D1045:D1049)</f>
        <v>600</v>
      </c>
      <c r="E1044" s="28">
        <f>SUM(E1045:E1049)</f>
        <v>175.14</v>
      </c>
      <c r="F1044" s="232">
        <f>(E1044/D1044-1)*100</f>
        <v>-70.81</v>
      </c>
    </row>
    <row r="1045" spans="1:6" s="13" customFormat="1" ht="16.5">
      <c r="A1045" s="359"/>
      <c r="B1045" s="342"/>
      <c r="C1045" s="7" t="s">
        <v>727</v>
      </c>
      <c r="D1045" s="25">
        <v>0</v>
      </c>
      <c r="E1045" s="25">
        <v>0</v>
      </c>
      <c r="F1045" s="29">
        <v>0</v>
      </c>
    </row>
    <row r="1046" spans="1:6" s="13" customFormat="1" ht="16.5">
      <c r="A1046" s="359"/>
      <c r="B1046" s="342"/>
      <c r="C1046" s="7" t="s">
        <v>732</v>
      </c>
      <c r="D1046" s="25">
        <v>600</v>
      </c>
      <c r="E1046" s="25">
        <v>175.14</v>
      </c>
      <c r="F1046" s="29">
        <f>(E1046/D1046-1)*100</f>
        <v>-70.81</v>
      </c>
    </row>
    <row r="1047" spans="1:6" s="13" customFormat="1" ht="16.5">
      <c r="A1047" s="359"/>
      <c r="B1047" s="342"/>
      <c r="C1047" s="7" t="s">
        <v>733</v>
      </c>
      <c r="D1047" s="25">
        <v>0</v>
      </c>
      <c r="E1047" s="25">
        <v>0</v>
      </c>
      <c r="F1047" s="29">
        <v>0</v>
      </c>
    </row>
    <row r="1048" spans="1:6" s="13" customFormat="1" ht="16.5">
      <c r="A1048" s="359"/>
      <c r="B1048" s="342"/>
      <c r="C1048" s="233" t="s">
        <v>730</v>
      </c>
      <c r="D1048" s="28">
        <v>0</v>
      </c>
      <c r="E1048" s="28">
        <v>0</v>
      </c>
      <c r="F1048" s="25">
        <v>0</v>
      </c>
    </row>
    <row r="1049" spans="1:6" s="13" customFormat="1" ht="16.5">
      <c r="A1049" s="359"/>
      <c r="B1049" s="343"/>
      <c r="C1049" s="7" t="s">
        <v>731</v>
      </c>
      <c r="D1049" s="28">
        <v>0</v>
      </c>
      <c r="E1049" s="28">
        <v>0</v>
      </c>
      <c r="F1049" s="25">
        <v>0</v>
      </c>
    </row>
    <row r="1050" spans="1:6" s="13" customFormat="1" ht="81.75" customHeight="1">
      <c r="A1050" s="315" t="s">
        <v>440</v>
      </c>
      <c r="B1050" s="329" t="s">
        <v>1114</v>
      </c>
      <c r="C1050" s="75" t="s">
        <v>1117</v>
      </c>
      <c r="D1050" s="152">
        <f>D1051+D1052+D1053+D1054</f>
        <v>587074</v>
      </c>
      <c r="E1050" s="152">
        <f>E1051+E1052+E1053+E1054</f>
        <v>358026.29999999993</v>
      </c>
      <c r="F1050" s="6">
        <f aca="true" t="shared" si="18" ref="F1050:F1066">(E1050/D1050*100)-100</f>
        <v>-39.01513267492685</v>
      </c>
    </row>
    <row r="1051" spans="1:6" s="13" customFormat="1" ht="16.5">
      <c r="A1051" s="310"/>
      <c r="B1051" s="330"/>
      <c r="C1051" s="75" t="s">
        <v>1118</v>
      </c>
      <c r="D1051" s="152">
        <f aca="true" t="shared" si="19" ref="D1051:E1054">D1056+D1066+D1076+D1107+D1122+D1152</f>
        <v>323969</v>
      </c>
      <c r="E1051" s="152">
        <f t="shared" si="19"/>
        <v>245901.89999999997</v>
      </c>
      <c r="F1051" s="6">
        <f t="shared" si="18"/>
        <v>-24.09708953634454</v>
      </c>
    </row>
    <row r="1052" spans="1:6" s="13" customFormat="1" ht="16.5">
      <c r="A1052" s="310"/>
      <c r="B1052" s="330"/>
      <c r="C1052" s="75" t="s">
        <v>1119</v>
      </c>
      <c r="D1052" s="152">
        <f t="shared" si="19"/>
        <v>61836</v>
      </c>
      <c r="E1052" s="152">
        <f t="shared" si="19"/>
        <v>67966.4</v>
      </c>
      <c r="F1052" s="6">
        <f t="shared" si="18"/>
        <v>9.913965974513218</v>
      </c>
    </row>
    <row r="1053" spans="1:6" s="13" customFormat="1" ht="16.5">
      <c r="A1053" s="310"/>
      <c r="B1053" s="330"/>
      <c r="C1053" s="75" t="s">
        <v>1120</v>
      </c>
      <c r="D1053" s="152">
        <f t="shared" si="19"/>
        <v>46223</v>
      </c>
      <c r="E1053" s="152">
        <f t="shared" si="19"/>
        <v>44158</v>
      </c>
      <c r="F1053" s="6">
        <f t="shared" si="18"/>
        <v>-4.467472903100187</v>
      </c>
    </row>
    <row r="1054" spans="1:6" s="13" customFormat="1" ht="16.5">
      <c r="A1054" s="311"/>
      <c r="B1054" s="331"/>
      <c r="C1054" s="75" t="s">
        <v>1121</v>
      </c>
      <c r="D1054" s="152">
        <f t="shared" si="19"/>
        <v>155046</v>
      </c>
      <c r="E1054" s="152">
        <f t="shared" si="19"/>
        <v>0</v>
      </c>
      <c r="F1054" s="6">
        <f t="shared" si="18"/>
        <v>-100</v>
      </c>
    </row>
    <row r="1055" spans="1:6" s="13" customFormat="1" ht="16.5">
      <c r="A1055" s="319"/>
      <c r="B1055" s="345" t="s">
        <v>1172</v>
      </c>
      <c r="C1055" s="199" t="s">
        <v>1117</v>
      </c>
      <c r="D1055" s="234">
        <f>D1056</f>
        <v>200</v>
      </c>
      <c r="E1055" s="235">
        <f>E1056+E1057+E1058+E1059</f>
        <v>98.4</v>
      </c>
      <c r="F1055" s="6">
        <f t="shared" si="18"/>
        <v>-50.8</v>
      </c>
    </row>
    <row r="1056" spans="1:6" s="13" customFormat="1" ht="16.5" customHeight="1">
      <c r="A1056" s="310"/>
      <c r="B1056" s="345"/>
      <c r="C1056" s="199" t="s">
        <v>1118</v>
      </c>
      <c r="D1056" s="234">
        <f>D1061</f>
        <v>200</v>
      </c>
      <c r="E1056" s="235">
        <f>E1061</f>
        <v>98.4</v>
      </c>
      <c r="F1056" s="6">
        <f t="shared" si="18"/>
        <v>-50.8</v>
      </c>
    </row>
    <row r="1057" spans="1:6" s="13" customFormat="1" ht="16.5" customHeight="1">
      <c r="A1057" s="310"/>
      <c r="B1057" s="345"/>
      <c r="C1057" s="199" t="s">
        <v>1119</v>
      </c>
      <c r="D1057" s="234">
        <v>0</v>
      </c>
      <c r="E1057" s="235">
        <v>0</v>
      </c>
      <c r="F1057" s="6"/>
    </row>
    <row r="1058" spans="1:6" s="13" customFormat="1" ht="16.5" customHeight="1">
      <c r="A1058" s="310"/>
      <c r="B1058" s="345"/>
      <c r="C1058" s="199" t="s">
        <v>1120</v>
      </c>
      <c r="D1058" s="234">
        <v>0</v>
      </c>
      <c r="E1058" s="235">
        <v>0</v>
      </c>
      <c r="F1058" s="6"/>
    </row>
    <row r="1059" spans="1:6" s="13" customFormat="1" ht="16.5" customHeight="1">
      <c r="A1059" s="311"/>
      <c r="B1059" s="345"/>
      <c r="C1059" s="199" t="s">
        <v>1121</v>
      </c>
      <c r="D1059" s="234">
        <v>0</v>
      </c>
      <c r="E1059" s="235">
        <v>0</v>
      </c>
      <c r="F1059" s="6"/>
    </row>
    <row r="1060" spans="1:6" s="13" customFormat="1" ht="16.5" customHeight="1">
      <c r="A1060" s="319"/>
      <c r="B1060" s="344" t="s">
        <v>1173</v>
      </c>
      <c r="C1060" s="7" t="s">
        <v>1117</v>
      </c>
      <c r="D1060" s="236">
        <f>D1061</f>
        <v>200</v>
      </c>
      <c r="E1060" s="237">
        <f>E1061+E1062+E1063+E1064</f>
        <v>98.4</v>
      </c>
      <c r="F1060" s="5">
        <f t="shared" si="18"/>
        <v>-50.8</v>
      </c>
    </row>
    <row r="1061" spans="1:6" s="13" customFormat="1" ht="16.5" customHeight="1">
      <c r="A1061" s="310"/>
      <c r="B1061" s="344"/>
      <c r="C1061" s="7" t="s">
        <v>1118</v>
      </c>
      <c r="D1061" s="236">
        <v>200</v>
      </c>
      <c r="E1061" s="237">
        <v>98.4</v>
      </c>
      <c r="F1061" s="5">
        <f t="shared" si="18"/>
        <v>-50.8</v>
      </c>
    </row>
    <row r="1062" spans="1:6" s="13" customFormat="1" ht="16.5" customHeight="1">
      <c r="A1062" s="310"/>
      <c r="B1062" s="344"/>
      <c r="C1062" s="7" t="s">
        <v>1119</v>
      </c>
      <c r="D1062" s="236">
        <v>0</v>
      </c>
      <c r="E1062" s="237">
        <v>0</v>
      </c>
      <c r="F1062" s="5"/>
    </row>
    <row r="1063" spans="1:6" s="13" customFormat="1" ht="16.5" customHeight="1">
      <c r="A1063" s="310"/>
      <c r="B1063" s="344"/>
      <c r="C1063" s="7" t="s">
        <v>1120</v>
      </c>
      <c r="D1063" s="236">
        <v>0</v>
      </c>
      <c r="E1063" s="237">
        <v>0</v>
      </c>
      <c r="F1063" s="5"/>
    </row>
    <row r="1064" spans="1:6" s="13" customFormat="1" ht="16.5">
      <c r="A1064" s="311"/>
      <c r="B1064" s="344"/>
      <c r="C1064" s="7" t="s">
        <v>1121</v>
      </c>
      <c r="D1064" s="238">
        <v>0</v>
      </c>
      <c r="E1064" s="237">
        <v>0</v>
      </c>
      <c r="F1064" s="5"/>
    </row>
    <row r="1065" spans="1:6" s="13" customFormat="1" ht="16.5">
      <c r="A1065" s="319"/>
      <c r="B1065" s="345" t="s">
        <v>1174</v>
      </c>
      <c r="C1065" s="199" t="s">
        <v>1117</v>
      </c>
      <c r="D1065" s="152">
        <f>D1066+D1067+D1068+D1069</f>
        <v>169531</v>
      </c>
      <c r="E1065" s="235">
        <f>E1066+E1067+E1068+E1069</f>
        <v>14705.4</v>
      </c>
      <c r="F1065" s="6">
        <f t="shared" si="18"/>
        <v>-91.32583421321175</v>
      </c>
    </row>
    <row r="1066" spans="1:6" s="13" customFormat="1" ht="16.5">
      <c r="A1066" s="310"/>
      <c r="B1066" s="345"/>
      <c r="C1066" s="199" t="s">
        <v>1118</v>
      </c>
      <c r="D1066" s="152">
        <f>D1071</f>
        <v>23485</v>
      </c>
      <c r="E1066" s="235">
        <f>E1071</f>
        <v>14705.4</v>
      </c>
      <c r="F1066" s="6">
        <f t="shared" si="18"/>
        <v>-37.38386203959975</v>
      </c>
    </row>
    <row r="1067" spans="1:6" s="13" customFormat="1" ht="16.5">
      <c r="A1067" s="310"/>
      <c r="B1067" s="345"/>
      <c r="C1067" s="199" t="s">
        <v>1119</v>
      </c>
      <c r="D1067" s="152">
        <v>0</v>
      </c>
      <c r="E1067" s="235">
        <v>0</v>
      </c>
      <c r="F1067" s="156" t="s">
        <v>1124</v>
      </c>
    </row>
    <row r="1068" spans="1:6" s="13" customFormat="1" ht="16.5" customHeight="1">
      <c r="A1068" s="310"/>
      <c r="B1068" s="345"/>
      <c r="C1068" s="199" t="s">
        <v>1120</v>
      </c>
      <c r="D1068" s="152">
        <v>0</v>
      </c>
      <c r="E1068" s="235">
        <v>0</v>
      </c>
      <c r="F1068" s="156" t="s">
        <v>1124</v>
      </c>
    </row>
    <row r="1069" spans="1:6" s="13" customFormat="1" ht="16.5" customHeight="1">
      <c r="A1069" s="311"/>
      <c r="B1069" s="345"/>
      <c r="C1069" s="199" t="s">
        <v>1121</v>
      </c>
      <c r="D1069" s="152">
        <f>D1074</f>
        <v>146046</v>
      </c>
      <c r="E1069" s="235">
        <v>0</v>
      </c>
      <c r="F1069" s="6">
        <f>(E1069/D1069*100)-100</f>
        <v>-100</v>
      </c>
    </row>
    <row r="1070" spans="1:6" s="13" customFormat="1" ht="16.5" customHeight="1">
      <c r="A1070" s="319"/>
      <c r="B1070" s="344" t="s">
        <v>1175</v>
      </c>
      <c r="C1070" s="7" t="s">
        <v>1117</v>
      </c>
      <c r="D1070" s="238">
        <f>D1071+D1074</f>
        <v>169531</v>
      </c>
      <c r="E1070" s="237">
        <f>E1071+E1072+E1073+E1074</f>
        <v>14705.4</v>
      </c>
      <c r="F1070" s="5">
        <f>(E1070/D1070*100)-100</f>
        <v>-91.32583421321175</v>
      </c>
    </row>
    <row r="1071" spans="1:6" s="13" customFormat="1" ht="16.5" customHeight="1">
      <c r="A1071" s="310"/>
      <c r="B1071" s="344"/>
      <c r="C1071" s="7" t="s">
        <v>1118</v>
      </c>
      <c r="D1071" s="238">
        <v>23485</v>
      </c>
      <c r="E1071" s="237">
        <v>14705.4</v>
      </c>
      <c r="F1071" s="5">
        <f>(E1071/D1071*100)-100</f>
        <v>-37.38386203959975</v>
      </c>
    </row>
    <row r="1072" spans="1:6" s="13" customFormat="1" ht="16.5" customHeight="1">
      <c r="A1072" s="310"/>
      <c r="B1072" s="344"/>
      <c r="C1072" s="7" t="s">
        <v>1119</v>
      </c>
      <c r="D1072" s="238">
        <v>0</v>
      </c>
      <c r="E1072" s="237">
        <v>0</v>
      </c>
      <c r="F1072" s="2" t="s">
        <v>1124</v>
      </c>
    </row>
    <row r="1073" spans="1:6" s="13" customFormat="1" ht="16.5" customHeight="1">
      <c r="A1073" s="310"/>
      <c r="B1073" s="344"/>
      <c r="C1073" s="7" t="s">
        <v>1120</v>
      </c>
      <c r="D1073" s="238">
        <v>0</v>
      </c>
      <c r="E1073" s="237">
        <v>0</v>
      </c>
      <c r="F1073" s="2" t="s">
        <v>1124</v>
      </c>
    </row>
    <row r="1074" spans="1:6" s="13" customFormat="1" ht="16.5" customHeight="1">
      <c r="A1074" s="311"/>
      <c r="B1074" s="344"/>
      <c r="C1074" s="7" t="s">
        <v>1121</v>
      </c>
      <c r="D1074" s="237">
        <v>146046</v>
      </c>
      <c r="E1074" s="237">
        <v>0</v>
      </c>
      <c r="F1074" s="5">
        <f aca="true" t="shared" si="20" ref="F1074:F1087">(E1074/D1074*100)-100</f>
        <v>-100</v>
      </c>
    </row>
    <row r="1075" spans="1:6" s="13" customFormat="1" ht="16.5" customHeight="1">
      <c r="A1075" s="319"/>
      <c r="B1075" s="345" t="s">
        <v>1176</v>
      </c>
      <c r="C1075" s="199" t="s">
        <v>1117</v>
      </c>
      <c r="D1075" s="239">
        <f>D1076+D1077+D1078+D1079</f>
        <v>219620</v>
      </c>
      <c r="E1075" s="239">
        <f>E1076+E1077+E1078+E1079</f>
        <v>217232.9</v>
      </c>
      <c r="F1075" s="6">
        <f t="shared" si="20"/>
        <v>-1.086922866769882</v>
      </c>
    </row>
    <row r="1076" spans="1:6" s="13" customFormat="1" ht="16.5" customHeight="1">
      <c r="A1076" s="310"/>
      <c r="B1076" s="345"/>
      <c r="C1076" s="199" t="s">
        <v>1118</v>
      </c>
      <c r="D1076" s="235">
        <f>D1081+D1086+D1091+D1097</f>
        <v>111661</v>
      </c>
      <c r="E1076" s="235">
        <f>E1081+E1086+E1091+E1097</f>
        <v>105156</v>
      </c>
      <c r="F1076" s="6">
        <f t="shared" si="20"/>
        <v>-5.825668765280625</v>
      </c>
    </row>
    <row r="1077" spans="1:6" s="13" customFormat="1" ht="16.5" customHeight="1">
      <c r="A1077" s="310"/>
      <c r="B1077" s="345"/>
      <c r="C1077" s="199" t="s">
        <v>1119</v>
      </c>
      <c r="D1077" s="235">
        <f>D1082+D1087+D1092</f>
        <v>61836</v>
      </c>
      <c r="E1077" s="235">
        <f>E1082+E1087+E1092</f>
        <v>67966.4</v>
      </c>
      <c r="F1077" s="6">
        <f t="shared" si="20"/>
        <v>9.913965974513218</v>
      </c>
    </row>
    <row r="1078" spans="1:6" s="13" customFormat="1" ht="16.5" customHeight="1">
      <c r="A1078" s="310"/>
      <c r="B1078" s="345"/>
      <c r="C1078" s="199" t="s">
        <v>1120</v>
      </c>
      <c r="D1078" s="235">
        <f>D1083+D1088+D1093</f>
        <v>46123</v>
      </c>
      <c r="E1078" s="235">
        <f>E1083+E1088+E1093</f>
        <v>44110.5</v>
      </c>
      <c r="F1078" s="6">
        <f t="shared" si="20"/>
        <v>-4.363332827439663</v>
      </c>
    </row>
    <row r="1079" spans="1:6" s="13" customFormat="1" ht="16.5" customHeight="1">
      <c r="A1079" s="311"/>
      <c r="B1079" s="345"/>
      <c r="C1079" s="199" t="s">
        <v>1121</v>
      </c>
      <c r="D1079" s="235">
        <f>D1084+D1089+D1094+D1100</f>
        <v>0</v>
      </c>
      <c r="E1079" s="235">
        <f>E1084+E1089+E1094+E1100</f>
        <v>0</v>
      </c>
      <c r="F1079" s="6"/>
    </row>
    <row r="1080" spans="1:6" s="13" customFormat="1" ht="16.5" customHeight="1">
      <c r="A1080" s="319"/>
      <c r="B1080" s="341" t="s">
        <v>1177</v>
      </c>
      <c r="C1080" s="7" t="s">
        <v>1117</v>
      </c>
      <c r="D1080" s="237">
        <f>D1081+D1082+D1083+D1084</f>
        <v>129935</v>
      </c>
      <c r="E1080" s="237">
        <f>E1081+E1082+E1083+E1084</f>
        <v>118666.5</v>
      </c>
      <c r="F1080" s="5">
        <f t="shared" si="20"/>
        <v>-8.67241312964174</v>
      </c>
    </row>
    <row r="1081" spans="1:6" s="13" customFormat="1" ht="16.5" customHeight="1">
      <c r="A1081" s="310"/>
      <c r="B1081" s="342"/>
      <c r="C1081" s="7" t="s">
        <v>1118</v>
      </c>
      <c r="D1081" s="237">
        <v>83812</v>
      </c>
      <c r="E1081" s="237">
        <v>74556</v>
      </c>
      <c r="F1081" s="5">
        <f t="shared" si="20"/>
        <v>-11.043764616045436</v>
      </c>
    </row>
    <row r="1082" spans="1:6" s="13" customFormat="1" ht="16.5" customHeight="1">
      <c r="A1082" s="310"/>
      <c r="B1082" s="342"/>
      <c r="C1082" s="7" t="s">
        <v>1119</v>
      </c>
      <c r="D1082" s="237">
        <v>0</v>
      </c>
      <c r="E1082" s="237">
        <v>0</v>
      </c>
      <c r="F1082" s="2" t="s">
        <v>1124</v>
      </c>
    </row>
    <row r="1083" spans="1:6" s="13" customFormat="1" ht="16.5" customHeight="1">
      <c r="A1083" s="310"/>
      <c r="B1083" s="342"/>
      <c r="C1083" s="7" t="s">
        <v>1120</v>
      </c>
      <c r="D1083" s="237">
        <v>46123</v>
      </c>
      <c r="E1083" s="237">
        <v>44110.5</v>
      </c>
      <c r="F1083" s="5">
        <f t="shared" si="20"/>
        <v>-4.363332827439663</v>
      </c>
    </row>
    <row r="1084" spans="1:6" s="13" customFormat="1" ht="18.75" customHeight="1">
      <c r="A1084" s="311"/>
      <c r="B1084" s="343"/>
      <c r="C1084" s="7" t="s">
        <v>1121</v>
      </c>
      <c r="D1084" s="237">
        <v>0</v>
      </c>
      <c r="E1084" s="237">
        <v>0</v>
      </c>
      <c r="F1084" s="2" t="s">
        <v>1124</v>
      </c>
    </row>
    <row r="1085" spans="1:6" s="13" customFormat="1" ht="16.5" customHeight="1">
      <c r="A1085" s="319"/>
      <c r="B1085" s="344" t="s">
        <v>770</v>
      </c>
      <c r="C1085" s="7" t="s">
        <v>1117</v>
      </c>
      <c r="D1085" s="237">
        <f>D1086+D1087+D1088+D1089</f>
        <v>61836</v>
      </c>
      <c r="E1085" s="237">
        <f>E1086+E1087+E1088+E1089</f>
        <v>67966.4</v>
      </c>
      <c r="F1085" s="5">
        <f t="shared" si="20"/>
        <v>9.913965974513218</v>
      </c>
    </row>
    <row r="1086" spans="1:6" s="13" customFormat="1" ht="16.5" customHeight="1">
      <c r="A1086" s="310"/>
      <c r="B1086" s="344"/>
      <c r="C1086" s="7" t="s">
        <v>1118</v>
      </c>
      <c r="D1086" s="237">
        <v>0</v>
      </c>
      <c r="E1086" s="237">
        <v>0</v>
      </c>
      <c r="F1086" s="2" t="s">
        <v>1124</v>
      </c>
    </row>
    <row r="1087" spans="1:6" s="13" customFormat="1" ht="16.5" customHeight="1">
      <c r="A1087" s="310"/>
      <c r="B1087" s="344"/>
      <c r="C1087" s="7" t="s">
        <v>1119</v>
      </c>
      <c r="D1087" s="237">
        <v>61836</v>
      </c>
      <c r="E1087" s="237">
        <v>67966.4</v>
      </c>
      <c r="F1087" s="5">
        <f t="shared" si="20"/>
        <v>9.913965974513218</v>
      </c>
    </row>
    <row r="1088" spans="1:6" s="13" customFormat="1" ht="16.5" customHeight="1">
      <c r="A1088" s="310"/>
      <c r="B1088" s="344"/>
      <c r="C1088" s="7" t="s">
        <v>1120</v>
      </c>
      <c r="D1088" s="237">
        <v>0</v>
      </c>
      <c r="E1088" s="237">
        <v>0</v>
      </c>
      <c r="F1088" s="2" t="s">
        <v>1124</v>
      </c>
    </row>
    <row r="1089" spans="1:6" s="13" customFormat="1" ht="16.5" customHeight="1">
      <c r="A1089" s="311"/>
      <c r="B1089" s="344"/>
      <c r="C1089" s="7" t="s">
        <v>1121</v>
      </c>
      <c r="D1089" s="237">
        <v>0</v>
      </c>
      <c r="E1089" s="237">
        <v>0</v>
      </c>
      <c r="F1089" s="2" t="s">
        <v>1124</v>
      </c>
    </row>
    <row r="1090" spans="1:6" s="13" customFormat="1" ht="16.5" customHeight="1">
      <c r="A1090" s="319"/>
      <c r="B1090" s="344" t="s">
        <v>771</v>
      </c>
      <c r="C1090" s="7" t="s">
        <v>1117</v>
      </c>
      <c r="D1090" s="237">
        <f>D1091+D1092+D1093+D1094</f>
        <v>27849</v>
      </c>
      <c r="E1090" s="237">
        <f>E1091+E1092+E1093+E1094</f>
        <v>30199.1</v>
      </c>
      <c r="F1090" s="5">
        <f>(E1090/D1090*100)-100</f>
        <v>8.43872311393585</v>
      </c>
    </row>
    <row r="1091" spans="1:6" s="13" customFormat="1" ht="16.5" customHeight="1">
      <c r="A1091" s="310"/>
      <c r="B1091" s="344"/>
      <c r="C1091" s="7" t="s">
        <v>1118</v>
      </c>
      <c r="D1091" s="237">
        <v>27849</v>
      </c>
      <c r="E1091" s="237">
        <v>30199.1</v>
      </c>
      <c r="F1091" s="5">
        <f>(E1091/D1091*100)-100</f>
        <v>8.43872311393585</v>
      </c>
    </row>
    <row r="1092" spans="1:6" s="13" customFormat="1" ht="16.5" customHeight="1">
      <c r="A1092" s="310"/>
      <c r="B1092" s="344"/>
      <c r="C1092" s="7" t="s">
        <v>1119</v>
      </c>
      <c r="D1092" s="237">
        <v>0</v>
      </c>
      <c r="E1092" s="237">
        <v>0</v>
      </c>
      <c r="F1092" s="2" t="s">
        <v>1124</v>
      </c>
    </row>
    <row r="1093" spans="1:6" s="13" customFormat="1" ht="16.5" customHeight="1">
      <c r="A1093" s="310"/>
      <c r="B1093" s="344"/>
      <c r="C1093" s="7" t="s">
        <v>1120</v>
      </c>
      <c r="D1093" s="237">
        <v>0</v>
      </c>
      <c r="E1093" s="237">
        <v>0</v>
      </c>
      <c r="F1093" s="2" t="s">
        <v>1124</v>
      </c>
    </row>
    <row r="1094" spans="1:6" s="13" customFormat="1" ht="17.25" customHeight="1">
      <c r="A1094" s="311"/>
      <c r="B1094" s="344"/>
      <c r="C1094" s="7" t="s">
        <v>1121</v>
      </c>
      <c r="D1094" s="238">
        <v>0</v>
      </c>
      <c r="E1094" s="237">
        <v>0</v>
      </c>
      <c r="F1094" s="2" t="s">
        <v>1124</v>
      </c>
    </row>
    <row r="1095" spans="1:6" s="13" customFormat="1" ht="16.5" customHeight="1">
      <c r="A1095" s="319"/>
      <c r="B1095" s="341" t="s">
        <v>772</v>
      </c>
      <c r="C1095" s="344" t="s">
        <v>1117</v>
      </c>
      <c r="D1095" s="238">
        <f>D1097</f>
        <v>0</v>
      </c>
      <c r="E1095" s="237">
        <f>E1097</f>
        <v>400.9</v>
      </c>
      <c r="F1095" s="2" t="s">
        <v>1124</v>
      </c>
    </row>
    <row r="1096" spans="1:6" s="13" customFormat="1" ht="3" customHeight="1">
      <c r="A1096" s="310"/>
      <c r="B1096" s="342"/>
      <c r="C1096" s="344"/>
      <c r="D1096" s="238"/>
      <c r="E1096" s="237"/>
      <c r="F1096" s="2"/>
    </row>
    <row r="1097" spans="1:6" s="13" customFormat="1" ht="16.5" customHeight="1">
      <c r="A1097" s="310"/>
      <c r="B1097" s="342"/>
      <c r="C1097" s="7" t="s">
        <v>1118</v>
      </c>
      <c r="D1097" s="238">
        <v>0</v>
      </c>
      <c r="E1097" s="237">
        <v>400.9</v>
      </c>
      <c r="F1097" s="2" t="s">
        <v>1124</v>
      </c>
    </row>
    <row r="1098" spans="1:6" s="13" customFormat="1" ht="16.5" customHeight="1">
      <c r="A1098" s="310"/>
      <c r="B1098" s="342"/>
      <c r="C1098" s="7" t="s">
        <v>1119</v>
      </c>
      <c r="D1098" s="237">
        <v>0</v>
      </c>
      <c r="E1098" s="237">
        <v>0</v>
      </c>
      <c r="F1098" s="2" t="s">
        <v>1124</v>
      </c>
    </row>
    <row r="1099" spans="1:6" s="13" customFormat="1" ht="16.5" customHeight="1">
      <c r="A1099" s="310"/>
      <c r="B1099" s="342"/>
      <c r="C1099" s="7" t="s">
        <v>1120</v>
      </c>
      <c r="D1099" s="237">
        <v>0</v>
      </c>
      <c r="E1099" s="237">
        <v>0</v>
      </c>
      <c r="F1099" s="2" t="s">
        <v>1124</v>
      </c>
    </row>
    <row r="1100" spans="1:6" s="13" customFormat="1" ht="16.5" customHeight="1">
      <c r="A1100" s="311"/>
      <c r="B1100" s="343"/>
      <c r="C1100" s="7" t="s">
        <v>1121</v>
      </c>
      <c r="D1100" s="237">
        <v>0</v>
      </c>
      <c r="E1100" s="237">
        <v>0</v>
      </c>
      <c r="F1100" s="2" t="s">
        <v>1124</v>
      </c>
    </row>
    <row r="1101" spans="1:6" s="13" customFormat="1" ht="16.5" customHeight="1">
      <c r="A1101" s="312"/>
      <c r="B1101" s="312" t="s">
        <v>1164</v>
      </c>
      <c r="C1101" s="7" t="s">
        <v>1117</v>
      </c>
      <c r="D1101" s="237">
        <f>D1102+D1103+D1104+D1105</f>
        <v>0</v>
      </c>
      <c r="E1101" s="237">
        <f>E1102+E1103+E1104+E1105</f>
        <v>0</v>
      </c>
      <c r="F1101" s="2" t="s">
        <v>1124</v>
      </c>
    </row>
    <row r="1102" spans="1:6" s="13" customFormat="1" ht="23.25" customHeight="1">
      <c r="A1102" s="313"/>
      <c r="B1102" s="320"/>
      <c r="C1102" s="7" t="s">
        <v>1118</v>
      </c>
      <c r="D1102" s="237">
        <v>0</v>
      </c>
      <c r="E1102" s="237">
        <v>0</v>
      </c>
      <c r="F1102" s="2" t="s">
        <v>1124</v>
      </c>
    </row>
    <row r="1103" spans="1:6" s="13" customFormat="1" ht="16.5" customHeight="1">
      <c r="A1103" s="313"/>
      <c r="B1103" s="320"/>
      <c r="C1103" s="7" t="s">
        <v>1119</v>
      </c>
      <c r="D1103" s="237">
        <v>0</v>
      </c>
      <c r="E1103" s="237">
        <v>0</v>
      </c>
      <c r="F1103" s="2" t="s">
        <v>1124</v>
      </c>
    </row>
    <row r="1104" spans="1:6" s="13" customFormat="1" ht="17.25" customHeight="1">
      <c r="A1104" s="313"/>
      <c r="B1104" s="320"/>
      <c r="C1104" s="7" t="s">
        <v>1120</v>
      </c>
      <c r="D1104" s="237">
        <v>0</v>
      </c>
      <c r="E1104" s="237">
        <v>0</v>
      </c>
      <c r="F1104" s="2" t="s">
        <v>1124</v>
      </c>
    </row>
    <row r="1105" spans="1:6" s="13" customFormat="1" ht="16.5" customHeight="1">
      <c r="A1105" s="314"/>
      <c r="B1105" s="321"/>
      <c r="C1105" s="7" t="s">
        <v>1121</v>
      </c>
      <c r="D1105" s="237">
        <v>0</v>
      </c>
      <c r="E1105" s="237">
        <v>0</v>
      </c>
      <c r="F1105" s="5"/>
    </row>
    <row r="1106" spans="1:6" s="13" customFormat="1" ht="16.5" customHeight="1">
      <c r="A1106" s="312"/>
      <c r="B1106" s="345" t="s">
        <v>1165</v>
      </c>
      <c r="C1106" s="199" t="s">
        <v>1117</v>
      </c>
      <c r="D1106" s="152">
        <f>D1107+D1108+D1109+D1110</f>
        <v>1403</v>
      </c>
      <c r="E1106" s="152">
        <f>E1107+E1108+E1109+E1110</f>
        <v>806.6</v>
      </c>
      <c r="F1106" s="6">
        <f>(E1106/D1106*100)-100</f>
        <v>-42.50890947968639</v>
      </c>
    </row>
    <row r="1107" spans="1:6" s="13" customFormat="1" ht="16.5" customHeight="1">
      <c r="A1107" s="313"/>
      <c r="B1107" s="345"/>
      <c r="C1107" s="199" t="s">
        <v>1118</v>
      </c>
      <c r="D1107" s="152">
        <f aca="true" t="shared" si="21" ref="D1107:E1110">D1112+D1117</f>
        <v>1403</v>
      </c>
      <c r="E1107" s="152">
        <f t="shared" si="21"/>
        <v>806.6</v>
      </c>
      <c r="F1107" s="6">
        <f>(E1107/D1107*100)-100</f>
        <v>-42.50890947968639</v>
      </c>
    </row>
    <row r="1108" spans="1:6" s="13" customFormat="1" ht="16.5" customHeight="1">
      <c r="A1108" s="313"/>
      <c r="B1108" s="345"/>
      <c r="C1108" s="199" t="s">
        <v>1119</v>
      </c>
      <c r="D1108" s="152">
        <f t="shared" si="21"/>
        <v>0</v>
      </c>
      <c r="E1108" s="152">
        <f t="shared" si="21"/>
        <v>0</v>
      </c>
      <c r="F1108" s="6"/>
    </row>
    <row r="1109" spans="1:6" s="13" customFormat="1" ht="16.5">
      <c r="A1109" s="313"/>
      <c r="B1109" s="345"/>
      <c r="C1109" s="199" t="s">
        <v>1120</v>
      </c>
      <c r="D1109" s="152">
        <f t="shared" si="21"/>
        <v>0</v>
      </c>
      <c r="E1109" s="152">
        <f t="shared" si="21"/>
        <v>0</v>
      </c>
      <c r="F1109" s="156" t="s">
        <v>1124</v>
      </c>
    </row>
    <row r="1110" spans="1:6" s="13" customFormat="1" ht="19.5" customHeight="1">
      <c r="A1110" s="314"/>
      <c r="B1110" s="345"/>
      <c r="C1110" s="199" t="s">
        <v>1121</v>
      </c>
      <c r="D1110" s="152">
        <f t="shared" si="21"/>
        <v>0</v>
      </c>
      <c r="E1110" s="152">
        <f t="shared" si="21"/>
        <v>0</v>
      </c>
      <c r="F1110" s="6"/>
    </row>
    <row r="1111" spans="1:6" s="13" customFormat="1" ht="20.25" customHeight="1">
      <c r="A1111" s="312"/>
      <c r="B1111" s="344" t="s">
        <v>1166</v>
      </c>
      <c r="C1111" s="7" t="s">
        <v>1117</v>
      </c>
      <c r="D1111" s="238">
        <f>D1112+D1113+D1114+D1115</f>
        <v>1395</v>
      </c>
      <c r="E1111" s="238">
        <f>E1112+E1113+E1114+E1115</f>
        <v>806.6</v>
      </c>
      <c r="F1111" s="5">
        <f>(E1111/D1111*100)-100</f>
        <v>-42.17921146953405</v>
      </c>
    </row>
    <row r="1112" spans="1:6" s="13" customFormat="1" ht="18" customHeight="1">
      <c r="A1112" s="313"/>
      <c r="B1112" s="344"/>
      <c r="C1112" s="7" t="s">
        <v>1118</v>
      </c>
      <c r="D1112" s="238">
        <v>1395</v>
      </c>
      <c r="E1112" s="237">
        <v>806.6</v>
      </c>
      <c r="F1112" s="5">
        <f>(E1112/D1112*100)-100</f>
        <v>-42.17921146953405</v>
      </c>
    </row>
    <row r="1113" spans="1:6" s="13" customFormat="1" ht="24" customHeight="1">
      <c r="A1113" s="313"/>
      <c r="B1113" s="344"/>
      <c r="C1113" s="7" t="s">
        <v>1119</v>
      </c>
      <c r="D1113" s="238">
        <v>0</v>
      </c>
      <c r="E1113" s="237">
        <v>0</v>
      </c>
      <c r="F1113" s="5"/>
    </row>
    <row r="1114" spans="1:6" s="13" customFormat="1" ht="18.75" customHeight="1">
      <c r="A1114" s="313"/>
      <c r="B1114" s="344"/>
      <c r="C1114" s="7" t="s">
        <v>1120</v>
      </c>
      <c r="D1114" s="238">
        <v>0</v>
      </c>
      <c r="E1114" s="237">
        <v>0</v>
      </c>
      <c r="F1114" s="5"/>
    </row>
    <row r="1115" spans="1:6" s="13" customFormat="1" ht="13.5" customHeight="1" outlineLevel="1">
      <c r="A1115" s="314"/>
      <c r="B1115" s="344"/>
      <c r="C1115" s="7" t="s">
        <v>1121</v>
      </c>
      <c r="D1115" s="238">
        <v>0</v>
      </c>
      <c r="E1115" s="237">
        <v>0</v>
      </c>
      <c r="F1115" s="5"/>
    </row>
    <row r="1116" spans="1:6" s="13" customFormat="1" ht="21" customHeight="1" outlineLevel="1">
      <c r="A1116" s="312"/>
      <c r="B1116" s="344" t="s">
        <v>1167</v>
      </c>
      <c r="C1116" s="7" t="s">
        <v>1117</v>
      </c>
      <c r="D1116" s="238">
        <f>D1117+D1118+D1119+D1120</f>
        <v>8</v>
      </c>
      <c r="E1116" s="237">
        <v>0</v>
      </c>
      <c r="F1116" s="5">
        <f>(E1116/D1116*100)-100</f>
        <v>-100</v>
      </c>
    </row>
    <row r="1117" spans="1:6" s="13" customFormat="1" ht="21" customHeight="1" outlineLevel="1">
      <c r="A1117" s="313"/>
      <c r="B1117" s="344"/>
      <c r="C1117" s="7" t="s">
        <v>1118</v>
      </c>
      <c r="D1117" s="238">
        <v>8</v>
      </c>
      <c r="E1117" s="237">
        <v>0</v>
      </c>
      <c r="F1117" s="5">
        <f aca="true" t="shared" si="22" ref="F1117:F1137">(E1117/D1117*100)-100</f>
        <v>-100</v>
      </c>
    </row>
    <row r="1118" spans="1:6" s="13" customFormat="1" ht="14.25" customHeight="1" outlineLevel="1">
      <c r="A1118" s="313"/>
      <c r="B1118" s="344"/>
      <c r="C1118" s="7" t="s">
        <v>1119</v>
      </c>
      <c r="D1118" s="238">
        <v>0</v>
      </c>
      <c r="E1118" s="237">
        <v>0</v>
      </c>
      <c r="F1118" s="5"/>
    </row>
    <row r="1119" spans="1:6" s="13" customFormat="1" ht="18.75" customHeight="1" outlineLevel="1">
      <c r="A1119" s="313"/>
      <c r="B1119" s="344"/>
      <c r="C1119" s="7" t="s">
        <v>1120</v>
      </c>
      <c r="D1119" s="238">
        <v>0</v>
      </c>
      <c r="E1119" s="237">
        <v>0</v>
      </c>
      <c r="F1119" s="5"/>
    </row>
    <row r="1120" spans="1:6" s="13" customFormat="1" ht="15.75" customHeight="1" outlineLevel="1">
      <c r="A1120" s="314"/>
      <c r="B1120" s="344"/>
      <c r="C1120" s="7" t="s">
        <v>1121</v>
      </c>
      <c r="D1120" s="238">
        <v>0</v>
      </c>
      <c r="E1120" s="237">
        <v>0</v>
      </c>
      <c r="F1120" s="5"/>
    </row>
    <row r="1121" spans="1:6" s="13" customFormat="1" ht="28.5" customHeight="1" outlineLevel="1">
      <c r="A1121" s="312"/>
      <c r="B1121" s="356" t="s">
        <v>1168</v>
      </c>
      <c r="C1121" s="199" t="s">
        <v>1117</v>
      </c>
      <c r="D1121" s="152">
        <f>D1122+D1123+D1124+D1125</f>
        <v>157680</v>
      </c>
      <c r="E1121" s="152">
        <f>E1122+E1123+E1124+E1125</f>
        <v>98109.19999999998</v>
      </c>
      <c r="F1121" s="6">
        <f t="shared" si="22"/>
        <v>-37.779553526128886</v>
      </c>
    </row>
    <row r="1122" spans="1:6" s="13" customFormat="1" ht="19.5" customHeight="1" outlineLevel="1">
      <c r="A1122" s="313"/>
      <c r="B1122" s="357"/>
      <c r="C1122" s="199" t="s">
        <v>1118</v>
      </c>
      <c r="D1122" s="152">
        <f aca="true" t="shared" si="23" ref="D1122:E1124">D1127+D1132+D1137+D1142+D1147</f>
        <v>148580</v>
      </c>
      <c r="E1122" s="152">
        <f t="shared" si="23"/>
        <v>98061.69999999998</v>
      </c>
      <c r="F1122" s="6">
        <f t="shared" si="22"/>
        <v>-34.00074034190337</v>
      </c>
    </row>
    <row r="1123" spans="1:6" s="13" customFormat="1" ht="19.5" customHeight="1" outlineLevel="1">
      <c r="A1123" s="313"/>
      <c r="B1123" s="357"/>
      <c r="C1123" s="199" t="s">
        <v>1119</v>
      </c>
      <c r="D1123" s="152">
        <f t="shared" si="23"/>
        <v>0</v>
      </c>
      <c r="E1123" s="152">
        <f t="shared" si="23"/>
        <v>0</v>
      </c>
      <c r="F1123" s="6"/>
    </row>
    <row r="1124" spans="1:6" s="13" customFormat="1" ht="18" customHeight="1" outlineLevel="1">
      <c r="A1124" s="313"/>
      <c r="B1124" s="357"/>
      <c r="C1124" s="199" t="s">
        <v>1120</v>
      </c>
      <c r="D1124" s="152">
        <f t="shared" si="23"/>
        <v>100</v>
      </c>
      <c r="E1124" s="152">
        <f t="shared" si="23"/>
        <v>47.5</v>
      </c>
      <c r="F1124" s="6">
        <f t="shared" si="22"/>
        <v>-52.5</v>
      </c>
    </row>
    <row r="1125" spans="1:6" s="13" customFormat="1" ht="21" customHeight="1" outlineLevel="1">
      <c r="A1125" s="314"/>
      <c r="B1125" s="358"/>
      <c r="C1125" s="199" t="s">
        <v>1121</v>
      </c>
      <c r="D1125" s="152">
        <f>D1130+D1135+D1140+D1145</f>
        <v>9000</v>
      </c>
      <c r="E1125" s="152">
        <f>E1130+E1135+E1140+E1145</f>
        <v>0</v>
      </c>
      <c r="F1125" s="6">
        <f t="shared" si="22"/>
        <v>-100</v>
      </c>
    </row>
    <row r="1126" spans="1:6" s="13" customFormat="1" ht="21.75" customHeight="1" outlineLevel="1">
      <c r="A1126" s="312"/>
      <c r="B1126" s="341" t="s">
        <v>1169</v>
      </c>
      <c r="C1126" s="7" t="s">
        <v>1117</v>
      </c>
      <c r="D1126" s="238">
        <f>D1127+D1128+D1129+D1130</f>
        <v>151870</v>
      </c>
      <c r="E1126" s="238">
        <f>E1127+E1128+E1129+E1130</f>
        <v>87350.4</v>
      </c>
      <c r="F1126" s="5">
        <f t="shared" si="22"/>
        <v>-42.48343978402581</v>
      </c>
    </row>
    <row r="1127" spans="1:6" s="13" customFormat="1" ht="19.5" customHeight="1" outlineLevel="1">
      <c r="A1127" s="313"/>
      <c r="B1127" s="342"/>
      <c r="C1127" s="7" t="s">
        <v>1118</v>
      </c>
      <c r="D1127" s="238">
        <v>142870</v>
      </c>
      <c r="E1127" s="237">
        <v>87350.4</v>
      </c>
      <c r="F1127" s="5">
        <f t="shared" si="22"/>
        <v>-38.860222579967804</v>
      </c>
    </row>
    <row r="1128" spans="1:6" s="13" customFormat="1" ht="15" customHeight="1" outlineLevel="1">
      <c r="A1128" s="313"/>
      <c r="B1128" s="342"/>
      <c r="C1128" s="7" t="s">
        <v>1119</v>
      </c>
      <c r="D1128" s="238">
        <v>0</v>
      </c>
      <c r="E1128" s="237">
        <v>0</v>
      </c>
      <c r="F1128" s="5"/>
    </row>
    <row r="1129" spans="1:6" s="13" customFormat="1" ht="20.25" customHeight="1" outlineLevel="1">
      <c r="A1129" s="313"/>
      <c r="B1129" s="342"/>
      <c r="C1129" s="7" t="s">
        <v>1120</v>
      </c>
      <c r="D1129" s="238">
        <v>0</v>
      </c>
      <c r="E1129" s="237">
        <v>0</v>
      </c>
      <c r="F1129" s="5"/>
    </row>
    <row r="1130" spans="1:6" s="13" customFormat="1" ht="16.5" customHeight="1" outlineLevel="1">
      <c r="A1130" s="314"/>
      <c r="B1130" s="343"/>
      <c r="C1130" s="7" t="s">
        <v>1121</v>
      </c>
      <c r="D1130" s="238">
        <v>9000</v>
      </c>
      <c r="E1130" s="237">
        <v>0</v>
      </c>
      <c r="F1130" s="5">
        <f t="shared" si="22"/>
        <v>-100</v>
      </c>
    </row>
    <row r="1131" spans="1:6" s="13" customFormat="1" ht="18.75" customHeight="1" outlineLevel="1">
      <c r="A1131" s="312"/>
      <c r="B1131" s="341" t="s">
        <v>1170</v>
      </c>
      <c r="C1131" s="7" t="s">
        <v>1117</v>
      </c>
      <c r="D1131" s="238">
        <f>D1132+D1133+D1134+D1135</f>
        <v>0</v>
      </c>
      <c r="E1131" s="238">
        <f>E1132+E1133+E1134+E1135</f>
        <v>0</v>
      </c>
      <c r="F1131" s="5"/>
    </row>
    <row r="1132" spans="1:6" s="13" customFormat="1" ht="18" customHeight="1" outlineLevel="1">
      <c r="A1132" s="313"/>
      <c r="B1132" s="342"/>
      <c r="C1132" s="7" t="s">
        <v>1118</v>
      </c>
      <c r="D1132" s="238">
        <v>0</v>
      </c>
      <c r="E1132" s="237">
        <v>0</v>
      </c>
      <c r="F1132" s="5"/>
    </row>
    <row r="1133" spans="1:6" s="13" customFormat="1" ht="21" customHeight="1" outlineLevel="1">
      <c r="A1133" s="313"/>
      <c r="B1133" s="342"/>
      <c r="C1133" s="7" t="s">
        <v>1119</v>
      </c>
      <c r="D1133" s="238">
        <v>0</v>
      </c>
      <c r="E1133" s="238">
        <v>0</v>
      </c>
      <c r="F1133" s="5"/>
    </row>
    <row r="1134" spans="1:6" s="13" customFormat="1" ht="18" customHeight="1" outlineLevel="1">
      <c r="A1134" s="313"/>
      <c r="B1134" s="342"/>
      <c r="C1134" s="7" t="s">
        <v>1120</v>
      </c>
      <c r="D1134" s="238">
        <v>0</v>
      </c>
      <c r="E1134" s="238">
        <v>0</v>
      </c>
      <c r="F1134" s="5"/>
    </row>
    <row r="1135" spans="1:6" s="13" customFormat="1" ht="18" customHeight="1" outlineLevel="1">
      <c r="A1135" s="314"/>
      <c r="B1135" s="343"/>
      <c r="C1135" s="7" t="s">
        <v>1121</v>
      </c>
      <c r="D1135" s="238">
        <v>0</v>
      </c>
      <c r="E1135" s="238">
        <v>0</v>
      </c>
      <c r="F1135" s="5"/>
    </row>
    <row r="1136" spans="1:6" s="13" customFormat="1" ht="20.25" customHeight="1" outlineLevel="1">
      <c r="A1136" s="312"/>
      <c r="B1136" s="344" t="s">
        <v>155</v>
      </c>
      <c r="C1136" s="7" t="s">
        <v>1117</v>
      </c>
      <c r="D1136" s="238">
        <f>D1137+D1138+D1139+D1140</f>
        <v>663</v>
      </c>
      <c r="E1136" s="238">
        <f>E1137+E1138+E1139+E1140</f>
        <v>438.4</v>
      </c>
      <c r="F1136" s="5">
        <f t="shared" si="22"/>
        <v>-33.87631975867271</v>
      </c>
    </row>
    <row r="1137" spans="1:6" s="13" customFormat="1" ht="23.25" customHeight="1" outlineLevel="1">
      <c r="A1137" s="313"/>
      <c r="B1137" s="344"/>
      <c r="C1137" s="7" t="s">
        <v>1118</v>
      </c>
      <c r="D1137" s="238">
        <v>663</v>
      </c>
      <c r="E1137" s="237">
        <v>438.4</v>
      </c>
      <c r="F1137" s="5">
        <f t="shared" si="22"/>
        <v>-33.87631975867271</v>
      </c>
    </row>
    <row r="1138" spans="1:6" s="13" customFormat="1" ht="17.25" customHeight="1" outlineLevel="1">
      <c r="A1138" s="313"/>
      <c r="B1138" s="344"/>
      <c r="C1138" s="7" t="s">
        <v>1119</v>
      </c>
      <c r="D1138" s="238">
        <v>0</v>
      </c>
      <c r="E1138" s="237">
        <v>0</v>
      </c>
      <c r="F1138" s="2" t="s">
        <v>1124</v>
      </c>
    </row>
    <row r="1139" spans="1:6" s="13" customFormat="1" ht="18" customHeight="1" outlineLevel="1">
      <c r="A1139" s="313"/>
      <c r="B1139" s="344"/>
      <c r="C1139" s="7" t="s">
        <v>1120</v>
      </c>
      <c r="D1139" s="238">
        <v>0</v>
      </c>
      <c r="E1139" s="237">
        <v>0</v>
      </c>
      <c r="F1139" s="2" t="s">
        <v>1124</v>
      </c>
    </row>
    <row r="1140" spans="1:6" s="13" customFormat="1" ht="16.5" customHeight="1">
      <c r="A1140" s="314"/>
      <c r="B1140" s="344"/>
      <c r="C1140" s="7" t="s">
        <v>1121</v>
      </c>
      <c r="D1140" s="238">
        <v>0</v>
      </c>
      <c r="E1140" s="237">
        <v>0</v>
      </c>
      <c r="F1140" s="5"/>
    </row>
    <row r="1141" spans="1:6" s="13" customFormat="1" ht="21" customHeight="1">
      <c r="A1141" s="312"/>
      <c r="B1141" s="344" t="s">
        <v>277</v>
      </c>
      <c r="C1141" s="7" t="s">
        <v>1117</v>
      </c>
      <c r="D1141" s="238">
        <f>D1142+D1143+D1144+D1145</f>
        <v>100</v>
      </c>
      <c r="E1141" s="238">
        <f>E1142+E1143+E1144+E1145</f>
        <v>47.5</v>
      </c>
      <c r="F1141" s="5">
        <f>(E1141/D1141*100)-100</f>
        <v>-52.5</v>
      </c>
    </row>
    <row r="1142" spans="1:6" s="13" customFormat="1" ht="21" customHeight="1">
      <c r="A1142" s="313"/>
      <c r="B1142" s="344"/>
      <c r="C1142" s="7" t="s">
        <v>1118</v>
      </c>
      <c r="D1142" s="238">
        <v>0</v>
      </c>
      <c r="E1142" s="237">
        <v>0</v>
      </c>
      <c r="F1142" s="5"/>
    </row>
    <row r="1143" spans="1:6" s="13" customFormat="1" ht="21" customHeight="1">
      <c r="A1143" s="313"/>
      <c r="B1143" s="344"/>
      <c r="C1143" s="7" t="s">
        <v>1119</v>
      </c>
      <c r="D1143" s="238">
        <v>0</v>
      </c>
      <c r="E1143" s="237">
        <v>0</v>
      </c>
      <c r="F1143" s="5"/>
    </row>
    <row r="1144" spans="1:6" s="13" customFormat="1" ht="21" customHeight="1">
      <c r="A1144" s="313"/>
      <c r="B1144" s="344"/>
      <c r="C1144" s="7" t="s">
        <v>1120</v>
      </c>
      <c r="D1144" s="238">
        <v>100</v>
      </c>
      <c r="E1144" s="237">
        <v>47.5</v>
      </c>
      <c r="F1144" s="5">
        <f>(E1144/D1144*100)-100</f>
        <v>-52.5</v>
      </c>
    </row>
    <row r="1145" spans="1:6" s="13" customFormat="1" ht="29.25" customHeight="1">
      <c r="A1145" s="314"/>
      <c r="B1145" s="344"/>
      <c r="C1145" s="7" t="s">
        <v>1121</v>
      </c>
      <c r="D1145" s="238">
        <v>0</v>
      </c>
      <c r="E1145" s="237">
        <v>0</v>
      </c>
      <c r="F1145" s="5"/>
    </row>
    <row r="1146" spans="1:6" s="13" customFormat="1" ht="18.75" customHeight="1">
      <c r="A1146" s="312"/>
      <c r="B1146" s="344" t="s">
        <v>156</v>
      </c>
      <c r="C1146" s="7" t="s">
        <v>1117</v>
      </c>
      <c r="D1146" s="238">
        <f>D1147+D1148+D1149+D1150</f>
        <v>5047</v>
      </c>
      <c r="E1146" s="238">
        <f>E1147+E1148+E1149+E1150</f>
        <v>10272.9</v>
      </c>
      <c r="F1146" s="5">
        <f>(E1146/D1146*100)-100</f>
        <v>103.54468000792548</v>
      </c>
    </row>
    <row r="1147" spans="1:6" s="13" customFormat="1" ht="18.75" customHeight="1">
      <c r="A1147" s="313"/>
      <c r="B1147" s="344"/>
      <c r="C1147" s="7" t="s">
        <v>1118</v>
      </c>
      <c r="D1147" s="238">
        <v>5047</v>
      </c>
      <c r="E1147" s="237">
        <v>10272.9</v>
      </c>
      <c r="F1147" s="5">
        <f>(E1147/D1147*100)-100</f>
        <v>103.54468000792548</v>
      </c>
    </row>
    <row r="1148" spans="1:6" s="13" customFormat="1" ht="18.75" customHeight="1">
      <c r="A1148" s="313"/>
      <c r="B1148" s="344"/>
      <c r="C1148" s="7" t="s">
        <v>1119</v>
      </c>
      <c r="D1148" s="238">
        <v>0</v>
      </c>
      <c r="E1148" s="238">
        <v>0</v>
      </c>
      <c r="F1148" s="2" t="s">
        <v>1124</v>
      </c>
    </row>
    <row r="1149" spans="1:6" s="13" customFormat="1" ht="18.75" customHeight="1">
      <c r="A1149" s="313"/>
      <c r="B1149" s="344"/>
      <c r="C1149" s="7" t="s">
        <v>1120</v>
      </c>
      <c r="D1149" s="238">
        <v>0</v>
      </c>
      <c r="E1149" s="238">
        <v>0</v>
      </c>
      <c r="F1149" s="2" t="s">
        <v>1124</v>
      </c>
    </row>
    <row r="1150" spans="1:6" s="13" customFormat="1" ht="20.25" customHeight="1">
      <c r="A1150" s="314"/>
      <c r="B1150" s="344"/>
      <c r="C1150" s="7" t="s">
        <v>1121</v>
      </c>
      <c r="D1150" s="238">
        <v>0</v>
      </c>
      <c r="E1150" s="238">
        <v>0</v>
      </c>
      <c r="F1150" s="5"/>
    </row>
    <row r="1151" spans="1:6" s="13" customFormat="1" ht="25.5" customHeight="1">
      <c r="A1151" s="312"/>
      <c r="B1151" s="356" t="s">
        <v>599</v>
      </c>
      <c r="C1151" s="199" t="s">
        <v>1117</v>
      </c>
      <c r="D1151" s="152">
        <f>D1152+D1153+D1154+D1155</f>
        <v>38640</v>
      </c>
      <c r="E1151" s="152">
        <f>E1152+E1153+E1154+E1155</f>
        <v>27073.8</v>
      </c>
      <c r="F1151" s="6">
        <f>(E1151/D1151*100)-100</f>
        <v>-29.933229813664596</v>
      </c>
    </row>
    <row r="1152" spans="1:6" s="13" customFormat="1" ht="18" customHeight="1">
      <c r="A1152" s="313"/>
      <c r="B1152" s="357"/>
      <c r="C1152" s="199" t="s">
        <v>1118</v>
      </c>
      <c r="D1152" s="152">
        <f aca="true" t="shared" si="24" ref="D1152:E1155">D1157+D1162</f>
        <v>38640</v>
      </c>
      <c r="E1152" s="152">
        <f t="shared" si="24"/>
        <v>27073.8</v>
      </c>
      <c r="F1152" s="6">
        <f>(E1152/D1152*100)-100</f>
        <v>-29.933229813664596</v>
      </c>
    </row>
    <row r="1153" spans="1:6" s="13" customFormat="1" ht="18.75" customHeight="1">
      <c r="A1153" s="313"/>
      <c r="B1153" s="357"/>
      <c r="C1153" s="199" t="s">
        <v>1119</v>
      </c>
      <c r="D1153" s="152">
        <f t="shared" si="24"/>
        <v>0</v>
      </c>
      <c r="E1153" s="152">
        <f t="shared" si="24"/>
        <v>0</v>
      </c>
      <c r="F1153" s="156" t="s">
        <v>1124</v>
      </c>
    </row>
    <row r="1154" spans="1:6" s="13" customFormat="1" ht="20.25" customHeight="1">
      <c r="A1154" s="313"/>
      <c r="B1154" s="357"/>
      <c r="C1154" s="199" t="s">
        <v>1120</v>
      </c>
      <c r="D1154" s="152">
        <f t="shared" si="24"/>
        <v>0</v>
      </c>
      <c r="E1154" s="152">
        <f t="shared" si="24"/>
        <v>0</v>
      </c>
      <c r="F1154" s="156" t="s">
        <v>1124</v>
      </c>
    </row>
    <row r="1155" spans="1:6" s="13" customFormat="1" ht="53.25" customHeight="1">
      <c r="A1155" s="314"/>
      <c r="B1155" s="358"/>
      <c r="C1155" s="199" t="s">
        <v>1121</v>
      </c>
      <c r="D1155" s="152">
        <f t="shared" si="24"/>
        <v>0</v>
      </c>
      <c r="E1155" s="152">
        <f t="shared" si="24"/>
        <v>0</v>
      </c>
      <c r="F1155" s="6"/>
    </row>
    <row r="1156" spans="1:6" s="13" customFormat="1" ht="18.75" customHeight="1">
      <c r="A1156" s="312"/>
      <c r="B1156" s="341" t="s">
        <v>712</v>
      </c>
      <c r="C1156" s="7" t="s">
        <v>1117</v>
      </c>
      <c r="D1156" s="238">
        <f>D1157+D1158+D1159+D1160</f>
        <v>10686</v>
      </c>
      <c r="E1156" s="238">
        <f>E1157+E1158+E1159+E1160</f>
        <v>7926.5</v>
      </c>
      <c r="F1156" s="5">
        <f>(E1156/D1156*100)-100</f>
        <v>-25.82350739285046</v>
      </c>
    </row>
    <row r="1157" spans="1:6" s="13" customFormat="1" ht="18.75" customHeight="1">
      <c r="A1157" s="313"/>
      <c r="B1157" s="342"/>
      <c r="C1157" s="7" t="s">
        <v>1118</v>
      </c>
      <c r="D1157" s="238">
        <v>10686</v>
      </c>
      <c r="E1157" s="237">
        <v>7926.5</v>
      </c>
      <c r="F1157" s="5">
        <f>(E1157/D1157*100)-100</f>
        <v>-25.82350739285046</v>
      </c>
    </row>
    <row r="1158" spans="1:6" s="13" customFormat="1" ht="18" customHeight="1">
      <c r="A1158" s="313"/>
      <c r="B1158" s="342"/>
      <c r="C1158" s="7" t="s">
        <v>1119</v>
      </c>
      <c r="D1158" s="238">
        <v>0</v>
      </c>
      <c r="E1158" s="238">
        <v>0</v>
      </c>
      <c r="F1158" s="2" t="s">
        <v>1124</v>
      </c>
    </row>
    <row r="1159" spans="1:6" s="13" customFormat="1" ht="20.25" customHeight="1">
      <c r="A1159" s="313"/>
      <c r="B1159" s="342"/>
      <c r="C1159" s="7" t="s">
        <v>1120</v>
      </c>
      <c r="D1159" s="238">
        <v>0</v>
      </c>
      <c r="E1159" s="238">
        <v>0</v>
      </c>
      <c r="F1159" s="2" t="s">
        <v>1124</v>
      </c>
    </row>
    <row r="1160" spans="1:6" s="13" customFormat="1" ht="16.5">
      <c r="A1160" s="314"/>
      <c r="B1160" s="343"/>
      <c r="C1160" s="7" t="s">
        <v>1121</v>
      </c>
      <c r="D1160" s="238">
        <v>0</v>
      </c>
      <c r="E1160" s="238">
        <v>0</v>
      </c>
      <c r="F1160" s="5"/>
    </row>
    <row r="1161" spans="1:6" s="13" customFormat="1" ht="16.5">
      <c r="A1161" s="312"/>
      <c r="B1161" s="344" t="s">
        <v>600</v>
      </c>
      <c r="C1161" s="7" t="s">
        <v>1117</v>
      </c>
      <c r="D1161" s="238">
        <f>D1162+D1163+D1164+D1165</f>
        <v>27954</v>
      </c>
      <c r="E1161" s="238">
        <f>E1162+E1163+E1164+E1165</f>
        <v>19147.3</v>
      </c>
      <c r="F1161" s="5">
        <f>(E1161/D1161*100)-100</f>
        <v>-31.504256993632396</v>
      </c>
    </row>
    <row r="1162" spans="1:6" s="13" customFormat="1" ht="16.5">
      <c r="A1162" s="313"/>
      <c r="B1162" s="344"/>
      <c r="C1162" s="7" t="s">
        <v>1118</v>
      </c>
      <c r="D1162" s="238">
        <v>27954</v>
      </c>
      <c r="E1162" s="237">
        <v>19147.3</v>
      </c>
      <c r="F1162" s="5">
        <f>(E1162/D1162*100)-100</f>
        <v>-31.504256993632396</v>
      </c>
    </row>
    <row r="1163" spans="1:6" s="13" customFormat="1" ht="16.5">
      <c r="A1163" s="313"/>
      <c r="B1163" s="344"/>
      <c r="C1163" s="7" t="s">
        <v>1119</v>
      </c>
      <c r="D1163" s="238">
        <v>0</v>
      </c>
      <c r="E1163" s="238">
        <v>0</v>
      </c>
      <c r="F1163" s="5">
        <v>0</v>
      </c>
    </row>
    <row r="1164" spans="1:6" s="13" customFormat="1" ht="16.5" customHeight="1">
      <c r="A1164" s="313"/>
      <c r="B1164" s="344"/>
      <c r="C1164" s="7" t="s">
        <v>1120</v>
      </c>
      <c r="D1164" s="238">
        <v>0</v>
      </c>
      <c r="E1164" s="238">
        <v>0</v>
      </c>
      <c r="F1164" s="5">
        <v>0</v>
      </c>
    </row>
    <row r="1165" spans="1:6" s="13" customFormat="1" ht="16.5">
      <c r="A1165" s="314"/>
      <c r="B1165" s="344"/>
      <c r="C1165" s="7" t="s">
        <v>1121</v>
      </c>
      <c r="D1165" s="238">
        <v>0</v>
      </c>
      <c r="E1165" s="238">
        <v>0</v>
      </c>
      <c r="F1165" s="5">
        <v>0</v>
      </c>
    </row>
    <row r="1166" spans="1:7" s="16" customFormat="1" ht="19.5" customHeight="1">
      <c r="A1166" s="365" t="s">
        <v>441</v>
      </c>
      <c r="B1166" s="370" t="s">
        <v>879</v>
      </c>
      <c r="C1166" s="75" t="s">
        <v>1117</v>
      </c>
      <c r="D1166" s="152">
        <f>D1167+D1168+D1169+D1170</f>
        <v>99739</v>
      </c>
      <c r="E1166" s="152">
        <f>E1167+E1168+E1169+E1170</f>
        <v>76668.5</v>
      </c>
      <c r="F1166" s="5">
        <f>(E1166/D1166*100)-100</f>
        <v>-23.130871574810257</v>
      </c>
      <c r="G1166" s="14"/>
    </row>
    <row r="1167" spans="1:7" s="16" customFormat="1" ht="20.25" customHeight="1">
      <c r="A1167" s="365"/>
      <c r="B1167" s="370"/>
      <c r="C1167" s="75" t="s">
        <v>1118</v>
      </c>
      <c r="D1167" s="4">
        <f>D1197+D1207</f>
        <v>82139</v>
      </c>
      <c r="E1167" s="4">
        <f>E1197+E1207</f>
        <v>76668.5</v>
      </c>
      <c r="F1167" s="5">
        <f>(E1167/D1167*100)-100</f>
        <v>-6.660051863304886</v>
      </c>
      <c r="G1167" s="14"/>
    </row>
    <row r="1168" spans="1:7" s="16" customFormat="1" ht="18" customHeight="1">
      <c r="A1168" s="365"/>
      <c r="B1168" s="370"/>
      <c r="C1168" s="75" t="s">
        <v>1119</v>
      </c>
      <c r="D1168" s="4">
        <f>D1198+D1208</f>
        <v>0</v>
      </c>
      <c r="E1168" s="4">
        <f>E1198+E1208</f>
        <v>0</v>
      </c>
      <c r="F1168" s="5">
        <v>0</v>
      </c>
      <c r="G1168" s="14"/>
    </row>
    <row r="1169" spans="1:7" s="16" customFormat="1" ht="21.75" customHeight="1">
      <c r="A1169" s="365"/>
      <c r="B1169" s="370"/>
      <c r="C1169" s="75" t="s">
        <v>1120</v>
      </c>
      <c r="D1169" s="4">
        <f>D1199+D1204</f>
        <v>0</v>
      </c>
      <c r="E1169" s="4">
        <f>E1199+E1204</f>
        <v>0</v>
      </c>
      <c r="F1169" s="5">
        <v>0</v>
      </c>
      <c r="G1169" s="14"/>
    </row>
    <row r="1170" spans="1:7" s="16" customFormat="1" ht="18" customHeight="1">
      <c r="A1170" s="365"/>
      <c r="B1170" s="370"/>
      <c r="C1170" s="75" t="s">
        <v>1121</v>
      </c>
      <c r="D1170" s="4">
        <f>D1200+D1210</f>
        <v>17600</v>
      </c>
      <c r="E1170" s="4">
        <f>E1200+E1210</f>
        <v>0</v>
      </c>
      <c r="F1170" s="5">
        <f>(E1170/D1170*100)-100</f>
        <v>-100</v>
      </c>
      <c r="G1170" s="14"/>
    </row>
    <row r="1171" spans="1:6" s="14" customFormat="1" ht="19.5" customHeight="1" outlineLevel="1">
      <c r="A1171" s="354" t="s">
        <v>932</v>
      </c>
      <c r="B1171" s="344" t="s">
        <v>108</v>
      </c>
      <c r="C1171" s="15" t="s">
        <v>1117</v>
      </c>
      <c r="D1171" s="3">
        <v>0</v>
      </c>
      <c r="E1171" s="3">
        <v>0</v>
      </c>
      <c r="F1171" s="5">
        <v>0</v>
      </c>
    </row>
    <row r="1172" spans="1:6" s="14" customFormat="1" ht="18.75" customHeight="1" outlineLevel="1">
      <c r="A1172" s="354"/>
      <c r="B1172" s="344"/>
      <c r="C1172" s="15" t="s">
        <v>1118</v>
      </c>
      <c r="D1172" s="3">
        <v>0</v>
      </c>
      <c r="E1172" s="3">
        <v>0</v>
      </c>
      <c r="F1172" s="5">
        <v>0</v>
      </c>
    </row>
    <row r="1173" spans="1:6" s="14" customFormat="1" ht="18" customHeight="1" outlineLevel="1">
      <c r="A1173" s="354"/>
      <c r="B1173" s="344"/>
      <c r="C1173" s="15" t="s">
        <v>1119</v>
      </c>
      <c r="D1173" s="3">
        <v>0</v>
      </c>
      <c r="E1173" s="3">
        <v>0</v>
      </c>
      <c r="F1173" s="5">
        <v>0</v>
      </c>
    </row>
    <row r="1174" spans="1:6" s="14" customFormat="1" ht="19.5" customHeight="1" outlineLevel="1">
      <c r="A1174" s="354"/>
      <c r="B1174" s="344"/>
      <c r="C1174" s="15" t="s">
        <v>1120</v>
      </c>
      <c r="D1174" s="3">
        <v>0</v>
      </c>
      <c r="E1174" s="3">
        <v>0</v>
      </c>
      <c r="F1174" s="5">
        <v>0</v>
      </c>
    </row>
    <row r="1175" spans="1:6" s="14" customFormat="1" ht="20.25" customHeight="1" outlineLevel="1">
      <c r="A1175" s="354"/>
      <c r="B1175" s="344"/>
      <c r="C1175" s="15" t="s">
        <v>1121</v>
      </c>
      <c r="D1175" s="3">
        <v>0</v>
      </c>
      <c r="E1175" s="3">
        <v>0</v>
      </c>
      <c r="F1175" s="5">
        <v>0</v>
      </c>
    </row>
    <row r="1176" spans="1:6" s="14" customFormat="1" ht="19.5" customHeight="1" outlineLevel="1">
      <c r="A1176" s="354" t="s">
        <v>620</v>
      </c>
      <c r="B1176" s="344" t="s">
        <v>109</v>
      </c>
      <c r="C1176" s="15" t="s">
        <v>1117</v>
      </c>
      <c r="D1176" s="3">
        <v>0</v>
      </c>
      <c r="E1176" s="3">
        <v>0</v>
      </c>
      <c r="F1176" s="5">
        <v>0</v>
      </c>
    </row>
    <row r="1177" spans="1:6" s="14" customFormat="1" ht="19.5" customHeight="1" outlineLevel="1">
      <c r="A1177" s="354"/>
      <c r="B1177" s="344"/>
      <c r="C1177" s="15" t="s">
        <v>1118</v>
      </c>
      <c r="D1177" s="3">
        <v>0</v>
      </c>
      <c r="E1177" s="3">
        <v>0</v>
      </c>
      <c r="F1177" s="5">
        <v>0</v>
      </c>
    </row>
    <row r="1178" spans="1:6" s="14" customFormat="1" ht="19.5" customHeight="1" outlineLevel="1">
      <c r="A1178" s="354"/>
      <c r="B1178" s="344"/>
      <c r="C1178" s="15" t="s">
        <v>1119</v>
      </c>
      <c r="D1178" s="3">
        <v>0</v>
      </c>
      <c r="E1178" s="3">
        <v>0</v>
      </c>
      <c r="F1178" s="5">
        <v>0</v>
      </c>
    </row>
    <row r="1179" spans="1:6" s="14" customFormat="1" ht="19.5" customHeight="1" outlineLevel="1">
      <c r="A1179" s="354"/>
      <c r="B1179" s="344"/>
      <c r="C1179" s="15" t="s">
        <v>1120</v>
      </c>
      <c r="D1179" s="3">
        <v>0</v>
      </c>
      <c r="E1179" s="3">
        <v>0</v>
      </c>
      <c r="F1179" s="5">
        <v>0</v>
      </c>
    </row>
    <row r="1180" spans="1:6" s="14" customFormat="1" ht="18.75" customHeight="1" outlineLevel="1">
      <c r="A1180" s="354"/>
      <c r="B1180" s="344"/>
      <c r="C1180" s="15" t="s">
        <v>1121</v>
      </c>
      <c r="D1180" s="3">
        <v>0</v>
      </c>
      <c r="E1180" s="3">
        <v>0</v>
      </c>
      <c r="F1180" s="5">
        <v>0</v>
      </c>
    </row>
    <row r="1181" spans="1:6" s="14" customFormat="1" ht="17.25" customHeight="1" outlineLevel="1">
      <c r="A1181" s="384" t="s">
        <v>621</v>
      </c>
      <c r="B1181" s="344" t="s">
        <v>110</v>
      </c>
      <c r="C1181" s="15" t="s">
        <v>1117</v>
      </c>
      <c r="D1181" s="3">
        <v>0</v>
      </c>
      <c r="E1181" s="3">
        <v>0</v>
      </c>
      <c r="F1181" s="5">
        <v>0</v>
      </c>
    </row>
    <row r="1182" spans="1:6" s="14" customFormat="1" ht="16.5" customHeight="1" outlineLevel="1">
      <c r="A1182" s="354"/>
      <c r="B1182" s="344"/>
      <c r="C1182" s="15" t="s">
        <v>1118</v>
      </c>
      <c r="D1182" s="3">
        <v>0</v>
      </c>
      <c r="E1182" s="3">
        <v>0</v>
      </c>
      <c r="F1182" s="5">
        <v>0</v>
      </c>
    </row>
    <row r="1183" spans="1:6" s="14" customFormat="1" ht="15.75" customHeight="1" outlineLevel="1">
      <c r="A1183" s="354"/>
      <c r="B1183" s="344"/>
      <c r="C1183" s="15" t="s">
        <v>1119</v>
      </c>
      <c r="D1183" s="3">
        <v>0</v>
      </c>
      <c r="E1183" s="3">
        <v>0</v>
      </c>
      <c r="F1183" s="5">
        <v>0</v>
      </c>
    </row>
    <row r="1184" spans="1:6" s="14" customFormat="1" ht="15.75" customHeight="1" outlineLevel="1">
      <c r="A1184" s="354"/>
      <c r="B1184" s="344"/>
      <c r="C1184" s="15" t="s">
        <v>1120</v>
      </c>
      <c r="D1184" s="3">
        <v>0</v>
      </c>
      <c r="E1184" s="3">
        <v>0</v>
      </c>
      <c r="F1184" s="5">
        <v>0</v>
      </c>
    </row>
    <row r="1185" spans="1:6" s="14" customFormat="1" ht="18" customHeight="1" outlineLevel="1">
      <c r="A1185" s="354"/>
      <c r="B1185" s="344"/>
      <c r="C1185" s="15" t="s">
        <v>1121</v>
      </c>
      <c r="D1185" s="3">
        <v>0</v>
      </c>
      <c r="E1185" s="3">
        <v>0</v>
      </c>
      <c r="F1185" s="5">
        <v>0</v>
      </c>
    </row>
    <row r="1186" spans="1:6" s="14" customFormat="1" ht="18.75" customHeight="1" outlineLevel="1">
      <c r="A1186" s="354" t="s">
        <v>622</v>
      </c>
      <c r="B1186" s="344" t="s">
        <v>111</v>
      </c>
      <c r="C1186" s="15" t="s">
        <v>1117</v>
      </c>
      <c r="D1186" s="3">
        <v>0</v>
      </c>
      <c r="E1186" s="3">
        <v>0</v>
      </c>
      <c r="F1186" s="5">
        <v>0</v>
      </c>
    </row>
    <row r="1187" spans="1:6" s="14" customFormat="1" ht="17.25" customHeight="1" outlineLevel="1">
      <c r="A1187" s="354"/>
      <c r="B1187" s="344"/>
      <c r="C1187" s="15" t="s">
        <v>1118</v>
      </c>
      <c r="D1187" s="3">
        <v>0</v>
      </c>
      <c r="E1187" s="3">
        <v>0</v>
      </c>
      <c r="F1187" s="5">
        <v>0</v>
      </c>
    </row>
    <row r="1188" spans="1:6" s="14" customFormat="1" ht="17.25" customHeight="1" outlineLevel="1">
      <c r="A1188" s="354"/>
      <c r="B1188" s="344"/>
      <c r="C1188" s="15" t="s">
        <v>1119</v>
      </c>
      <c r="D1188" s="3">
        <v>0</v>
      </c>
      <c r="E1188" s="3">
        <v>0</v>
      </c>
      <c r="F1188" s="5">
        <v>0</v>
      </c>
    </row>
    <row r="1189" spans="1:6" s="14" customFormat="1" ht="16.5" customHeight="1" outlineLevel="1">
      <c r="A1189" s="354"/>
      <c r="B1189" s="344"/>
      <c r="C1189" s="15" t="s">
        <v>1120</v>
      </c>
      <c r="D1189" s="3">
        <v>0</v>
      </c>
      <c r="E1189" s="3">
        <v>0</v>
      </c>
      <c r="F1189" s="5">
        <v>0</v>
      </c>
    </row>
    <row r="1190" spans="1:6" s="14" customFormat="1" ht="18.75" customHeight="1" outlineLevel="1">
      <c r="A1190" s="354"/>
      <c r="B1190" s="344"/>
      <c r="C1190" s="15" t="s">
        <v>1121</v>
      </c>
      <c r="D1190" s="3">
        <v>0</v>
      </c>
      <c r="E1190" s="3">
        <v>0</v>
      </c>
      <c r="F1190" s="5">
        <v>0</v>
      </c>
    </row>
    <row r="1191" spans="1:6" s="14" customFormat="1" ht="18.75" customHeight="1" outlineLevel="1">
      <c r="A1191" s="354" t="s">
        <v>623</v>
      </c>
      <c r="B1191" s="344" t="s">
        <v>112</v>
      </c>
      <c r="C1191" s="15" t="s">
        <v>1117</v>
      </c>
      <c r="D1191" s="3">
        <v>0</v>
      </c>
      <c r="E1191" s="3">
        <v>0</v>
      </c>
      <c r="F1191" s="5">
        <v>0</v>
      </c>
    </row>
    <row r="1192" spans="1:6" s="14" customFormat="1" ht="18.75" customHeight="1" outlineLevel="1">
      <c r="A1192" s="354"/>
      <c r="B1192" s="344"/>
      <c r="C1192" s="15" t="s">
        <v>1118</v>
      </c>
      <c r="D1192" s="3">
        <v>0</v>
      </c>
      <c r="E1192" s="3">
        <v>0</v>
      </c>
      <c r="F1192" s="5">
        <v>0</v>
      </c>
    </row>
    <row r="1193" spans="1:6" s="14" customFormat="1" ht="18.75" customHeight="1" outlineLevel="1">
      <c r="A1193" s="354"/>
      <c r="B1193" s="344"/>
      <c r="C1193" s="15" t="s">
        <v>1119</v>
      </c>
      <c r="D1193" s="3">
        <v>0</v>
      </c>
      <c r="E1193" s="3">
        <v>0</v>
      </c>
      <c r="F1193" s="5">
        <v>0</v>
      </c>
    </row>
    <row r="1194" spans="1:6" s="14" customFormat="1" ht="18.75" customHeight="1" outlineLevel="1">
      <c r="A1194" s="354"/>
      <c r="B1194" s="344"/>
      <c r="C1194" s="15" t="s">
        <v>1120</v>
      </c>
      <c r="D1194" s="3">
        <v>0</v>
      </c>
      <c r="E1194" s="3">
        <v>0</v>
      </c>
      <c r="F1194" s="5">
        <v>0</v>
      </c>
    </row>
    <row r="1195" spans="1:6" s="14" customFormat="1" ht="18.75" customHeight="1" outlineLevel="1">
      <c r="A1195" s="354"/>
      <c r="B1195" s="344"/>
      <c r="C1195" s="15" t="s">
        <v>1121</v>
      </c>
      <c r="D1195" s="3">
        <v>0</v>
      </c>
      <c r="E1195" s="3">
        <v>0</v>
      </c>
      <c r="F1195" s="5">
        <v>0</v>
      </c>
    </row>
    <row r="1196" spans="1:6" s="13" customFormat="1" ht="18.75" customHeight="1">
      <c r="A1196" s="354"/>
      <c r="B1196" s="345" t="s">
        <v>113</v>
      </c>
      <c r="C1196" s="75" t="s">
        <v>1117</v>
      </c>
      <c r="D1196" s="4">
        <f>D1197+D1198+D1199+D1200</f>
        <v>64698</v>
      </c>
      <c r="E1196" s="4">
        <f>E1197+E1198+E1199+E1200</f>
        <v>48982.9</v>
      </c>
      <c r="F1196" s="5">
        <f>(E1196/D1196*100)-100</f>
        <v>-24.289931682586783</v>
      </c>
    </row>
    <row r="1197" spans="1:6" s="13" customFormat="1" ht="18.75" customHeight="1">
      <c r="A1197" s="354"/>
      <c r="B1197" s="345"/>
      <c r="C1197" s="75" t="s">
        <v>1118</v>
      </c>
      <c r="D1197" s="4">
        <f>D1202</f>
        <v>64698</v>
      </c>
      <c r="E1197" s="4">
        <f>E1202</f>
        <v>48982.9</v>
      </c>
      <c r="F1197" s="5">
        <f>(E1197/D1197*100)-100</f>
        <v>-24.289931682586783</v>
      </c>
    </row>
    <row r="1198" spans="1:6" s="13" customFormat="1" ht="18.75" customHeight="1">
      <c r="A1198" s="354"/>
      <c r="B1198" s="345"/>
      <c r="C1198" s="75" t="s">
        <v>1119</v>
      </c>
      <c r="D1198" s="4">
        <f>D1203</f>
        <v>0</v>
      </c>
      <c r="E1198" s="4">
        <v>0</v>
      </c>
      <c r="F1198" s="5">
        <v>0</v>
      </c>
    </row>
    <row r="1199" spans="1:6" s="13" customFormat="1" ht="18.75" customHeight="1">
      <c r="A1199" s="354"/>
      <c r="B1199" s="345"/>
      <c r="C1199" s="75" t="s">
        <v>1120</v>
      </c>
      <c r="D1199" s="4">
        <f>D1204</f>
        <v>0</v>
      </c>
      <c r="E1199" s="4">
        <v>0</v>
      </c>
      <c r="F1199" s="5">
        <v>0</v>
      </c>
    </row>
    <row r="1200" spans="1:6" s="13" customFormat="1" ht="18.75" customHeight="1">
      <c r="A1200" s="354"/>
      <c r="B1200" s="345"/>
      <c r="C1200" s="75" t="s">
        <v>1121</v>
      </c>
      <c r="D1200" s="4">
        <f>D1205</f>
        <v>0</v>
      </c>
      <c r="E1200" s="4">
        <v>0</v>
      </c>
      <c r="F1200" s="5">
        <v>0</v>
      </c>
    </row>
    <row r="1201" spans="1:6" s="13" customFormat="1" ht="18.75" customHeight="1">
      <c r="A1201" s="354"/>
      <c r="B1201" s="344" t="s">
        <v>1066</v>
      </c>
      <c r="C1201" s="15" t="s">
        <v>1117</v>
      </c>
      <c r="D1201" s="3">
        <f>D1202</f>
        <v>64698</v>
      </c>
      <c r="E1201" s="3">
        <f>E1202</f>
        <v>48982.9</v>
      </c>
      <c r="F1201" s="5">
        <f>(E1201/D1201*100)-100</f>
        <v>-24.289931682586783</v>
      </c>
    </row>
    <row r="1202" spans="1:6" s="13" customFormat="1" ht="18.75" customHeight="1">
      <c r="A1202" s="354"/>
      <c r="B1202" s="344"/>
      <c r="C1202" s="15" t="s">
        <v>1118</v>
      </c>
      <c r="D1202" s="3">
        <v>64698</v>
      </c>
      <c r="E1202" s="3">
        <v>48982.9</v>
      </c>
      <c r="F1202" s="5">
        <f>(E1202/D1202*100)-100</f>
        <v>-24.289931682586783</v>
      </c>
    </row>
    <row r="1203" spans="1:6" s="13" customFormat="1" ht="18.75" customHeight="1">
      <c r="A1203" s="354"/>
      <c r="B1203" s="344"/>
      <c r="C1203" s="15" t="s">
        <v>1119</v>
      </c>
      <c r="D1203" s="3">
        <v>0</v>
      </c>
      <c r="E1203" s="3">
        <v>0</v>
      </c>
      <c r="F1203" s="5">
        <v>0</v>
      </c>
    </row>
    <row r="1204" spans="1:6" s="13" customFormat="1" ht="18.75" customHeight="1">
      <c r="A1204" s="354"/>
      <c r="B1204" s="344"/>
      <c r="C1204" s="15" t="s">
        <v>1120</v>
      </c>
      <c r="D1204" s="3">
        <v>0</v>
      </c>
      <c r="E1204" s="3">
        <v>0</v>
      </c>
      <c r="F1204" s="5">
        <v>0</v>
      </c>
    </row>
    <row r="1205" spans="1:6" s="13" customFormat="1" ht="18.75" customHeight="1">
      <c r="A1205" s="354"/>
      <c r="B1205" s="344"/>
      <c r="C1205" s="15" t="s">
        <v>1121</v>
      </c>
      <c r="D1205" s="3">
        <v>0</v>
      </c>
      <c r="E1205" s="3">
        <v>0</v>
      </c>
      <c r="F1205" s="5">
        <v>0</v>
      </c>
    </row>
    <row r="1206" spans="1:6" s="13" customFormat="1" ht="20.25" customHeight="1">
      <c r="A1206" s="354"/>
      <c r="B1206" s="345" t="s">
        <v>567</v>
      </c>
      <c r="C1206" s="75" t="s">
        <v>1117</v>
      </c>
      <c r="D1206" s="4">
        <f>D1207+D1208+D1209+D1210</f>
        <v>35041</v>
      </c>
      <c r="E1206" s="4">
        <f>E1207+E1208+E1209+E1210</f>
        <v>27685.6</v>
      </c>
      <c r="F1206" s="6">
        <f>(E1206/D1206*100)-100</f>
        <v>-20.990839302531327</v>
      </c>
    </row>
    <row r="1207" spans="1:6" s="13" customFormat="1" ht="21" customHeight="1">
      <c r="A1207" s="354"/>
      <c r="B1207" s="345"/>
      <c r="C1207" s="75" t="s">
        <v>1118</v>
      </c>
      <c r="D1207" s="4">
        <f>D1212</f>
        <v>17441</v>
      </c>
      <c r="E1207" s="4">
        <f>E1212</f>
        <v>27685.6</v>
      </c>
      <c r="F1207" s="6">
        <f>(E1207/D1207*100)-100</f>
        <v>58.738604437818935</v>
      </c>
    </row>
    <row r="1208" spans="1:6" s="13" customFormat="1" ht="18.75" customHeight="1">
      <c r="A1208" s="354"/>
      <c r="B1208" s="345"/>
      <c r="C1208" s="75" t="s">
        <v>1119</v>
      </c>
      <c r="D1208" s="4">
        <f>D1213</f>
        <v>0</v>
      </c>
      <c r="E1208" s="4">
        <v>0</v>
      </c>
      <c r="F1208" s="6">
        <v>0</v>
      </c>
    </row>
    <row r="1209" spans="1:6" s="13" customFormat="1" ht="24.75" customHeight="1">
      <c r="A1209" s="354"/>
      <c r="B1209" s="345"/>
      <c r="C1209" s="75" t="s">
        <v>1120</v>
      </c>
      <c r="D1209" s="4">
        <f>D1214</f>
        <v>0</v>
      </c>
      <c r="E1209" s="4">
        <v>0</v>
      </c>
      <c r="F1209" s="6">
        <v>0</v>
      </c>
    </row>
    <row r="1210" spans="1:6" s="13" customFormat="1" ht="20.25" customHeight="1">
      <c r="A1210" s="354"/>
      <c r="B1210" s="345"/>
      <c r="C1210" s="75" t="s">
        <v>1121</v>
      </c>
      <c r="D1210" s="4">
        <f>D1215</f>
        <v>17600</v>
      </c>
      <c r="E1210" s="4">
        <v>0</v>
      </c>
      <c r="F1210" s="6">
        <f>(E1210/D1210*100)-100</f>
        <v>-100</v>
      </c>
    </row>
    <row r="1211" spans="1:6" s="13" customFormat="1" ht="18.75" customHeight="1">
      <c r="A1211" s="354"/>
      <c r="B1211" s="344" t="s">
        <v>568</v>
      </c>
      <c r="C1211" s="15" t="s">
        <v>1117</v>
      </c>
      <c r="D1211" s="201">
        <f>D1212+D1213+D1214+D1215</f>
        <v>35041</v>
      </c>
      <c r="E1211" s="201">
        <f>E1212+E1213+E1214+E1215</f>
        <v>27685.6</v>
      </c>
      <c r="F1211" s="5">
        <f>(E1211/D1211*100)-100</f>
        <v>-20.990839302531327</v>
      </c>
    </row>
    <row r="1212" spans="1:6" s="13" customFormat="1" ht="18.75" customHeight="1">
      <c r="A1212" s="354"/>
      <c r="B1212" s="344"/>
      <c r="C1212" s="15" t="s">
        <v>1118</v>
      </c>
      <c r="D1212" s="201">
        <v>17441</v>
      </c>
      <c r="E1212" s="201">
        <v>27685.6</v>
      </c>
      <c r="F1212" s="5">
        <f>(E1212/D1212*100)-100</f>
        <v>58.738604437818935</v>
      </c>
    </row>
    <row r="1213" spans="1:6" s="13" customFormat="1" ht="18.75" customHeight="1">
      <c r="A1213" s="354"/>
      <c r="B1213" s="344"/>
      <c r="C1213" s="15" t="s">
        <v>1119</v>
      </c>
      <c r="D1213" s="201">
        <v>0</v>
      </c>
      <c r="E1213" s="201">
        <v>0</v>
      </c>
      <c r="F1213" s="5">
        <v>0</v>
      </c>
    </row>
    <row r="1214" spans="1:6" s="13" customFormat="1" ht="18" customHeight="1">
      <c r="A1214" s="354"/>
      <c r="B1214" s="344"/>
      <c r="C1214" s="15" t="s">
        <v>1120</v>
      </c>
      <c r="D1214" s="201">
        <v>0</v>
      </c>
      <c r="E1214" s="201">
        <v>0</v>
      </c>
      <c r="F1214" s="5">
        <v>0</v>
      </c>
    </row>
    <row r="1215" spans="1:6" s="13" customFormat="1" ht="20.25" customHeight="1">
      <c r="A1215" s="354"/>
      <c r="B1215" s="344"/>
      <c r="C1215" s="15" t="s">
        <v>1121</v>
      </c>
      <c r="D1215" s="201">
        <v>17600</v>
      </c>
      <c r="E1215" s="201">
        <v>0</v>
      </c>
      <c r="F1215" s="5">
        <f>(E1215/D1215*100)-100</f>
        <v>-100</v>
      </c>
    </row>
    <row r="1216" spans="1:6" s="13" customFormat="1" ht="19.5" customHeight="1">
      <c r="A1216" s="315" t="s">
        <v>442</v>
      </c>
      <c r="B1216" s="379" t="s">
        <v>1116</v>
      </c>
      <c r="C1216" s="70" t="s">
        <v>1125</v>
      </c>
      <c r="D1216" s="240">
        <f>D1221+D1261</f>
        <v>15446</v>
      </c>
      <c r="E1216" s="240">
        <f>E1221+E1261</f>
        <v>5498.6042099999995</v>
      </c>
      <c r="F1216" s="96">
        <f>(E1216/D1216*100)-100</f>
        <v>-64.40111219733265</v>
      </c>
    </row>
    <row r="1217" spans="1:6" s="13" customFormat="1" ht="16.5">
      <c r="A1217" s="316"/>
      <c r="B1217" s="380"/>
      <c r="C1217" s="241" t="s">
        <v>1118</v>
      </c>
      <c r="D1217" s="240">
        <f>D1222+D1262</f>
        <v>15446</v>
      </c>
      <c r="E1217" s="240">
        <f>E1222+E1262</f>
        <v>5498.6042099999995</v>
      </c>
      <c r="F1217" s="96">
        <f>(E1217/D1217*100)-100</f>
        <v>-64.40111219733265</v>
      </c>
    </row>
    <row r="1218" spans="1:6" s="13" customFormat="1" ht="16.5">
      <c r="A1218" s="316"/>
      <c r="B1218" s="380"/>
      <c r="C1218" s="241" t="s">
        <v>1119</v>
      </c>
      <c r="D1218" s="242"/>
      <c r="E1218" s="97"/>
      <c r="F1218" s="97"/>
    </row>
    <row r="1219" spans="1:6" s="13" customFormat="1" ht="16.5">
      <c r="A1219" s="316"/>
      <c r="B1219" s="380"/>
      <c r="C1219" s="241" t="s">
        <v>1120</v>
      </c>
      <c r="D1219" s="242"/>
      <c r="E1219" s="97"/>
      <c r="F1219" s="97"/>
    </row>
    <row r="1220" spans="1:6" s="13" customFormat="1" ht="27" customHeight="1">
      <c r="A1220" s="317"/>
      <c r="B1220" s="381"/>
      <c r="C1220" s="241" t="s">
        <v>1121</v>
      </c>
      <c r="D1220" s="242"/>
      <c r="E1220" s="97"/>
      <c r="F1220" s="97"/>
    </row>
    <row r="1221" spans="1:6" s="13" customFormat="1" ht="15.75" customHeight="1">
      <c r="A1221" s="318"/>
      <c r="B1221" s="374" t="s">
        <v>1043</v>
      </c>
      <c r="C1221" s="70" t="s">
        <v>1125</v>
      </c>
      <c r="D1221" s="240">
        <f>D1226+D1231+D1236+D1241+D1246+D1251+D1256</f>
        <v>13796</v>
      </c>
      <c r="E1221" s="243">
        <f>E1226+E1231+E1236+E1241+E1246+E1251+E1256</f>
        <v>5060.20421</v>
      </c>
      <c r="F1221" s="96">
        <f>(E1221/D1221*100)-100</f>
        <v>-63.32122202087562</v>
      </c>
    </row>
    <row r="1222" spans="1:6" s="13" customFormat="1" ht="18.75" customHeight="1">
      <c r="A1222" s="310"/>
      <c r="B1222" s="375"/>
      <c r="C1222" s="241" t="s">
        <v>1118</v>
      </c>
      <c r="D1222" s="240">
        <f>D1227+D1232+D1237+D1242+D1247+D1252+D1257</f>
        <v>13796</v>
      </c>
      <c r="E1222" s="243">
        <f>E1227+E1232+E1237+E1242+E1247+E1252+E1257</f>
        <v>5060.20421</v>
      </c>
      <c r="F1222" s="96">
        <f>(E1222/D1222*100)-100</f>
        <v>-63.32122202087562</v>
      </c>
    </row>
    <row r="1223" spans="1:6" s="13" customFormat="1" ht="16.5">
      <c r="A1223" s="310"/>
      <c r="B1223" s="375"/>
      <c r="C1223" s="241" t="s">
        <v>1119</v>
      </c>
      <c r="D1223" s="242"/>
      <c r="E1223" s="97"/>
      <c r="F1223" s="97"/>
    </row>
    <row r="1224" spans="1:6" s="13" customFormat="1" ht="16.5">
      <c r="A1224" s="310"/>
      <c r="B1224" s="375"/>
      <c r="C1224" s="241" t="s">
        <v>1120</v>
      </c>
      <c r="D1224" s="242"/>
      <c r="E1224" s="97"/>
      <c r="F1224" s="97"/>
    </row>
    <row r="1225" spans="1:6" s="13" customFormat="1" ht="15.75" customHeight="1">
      <c r="A1225" s="311"/>
      <c r="B1225" s="376"/>
      <c r="C1225" s="241" t="s">
        <v>1121</v>
      </c>
      <c r="D1225" s="242"/>
      <c r="E1225" s="97"/>
      <c r="F1225" s="97"/>
    </row>
    <row r="1226" spans="1:6" s="13" customFormat="1" ht="23.25" customHeight="1">
      <c r="A1226" s="309"/>
      <c r="B1226" s="341" t="s">
        <v>880</v>
      </c>
      <c r="C1226" s="244" t="s">
        <v>1125</v>
      </c>
      <c r="D1226" s="98">
        <v>100</v>
      </c>
      <c r="E1226" s="99">
        <v>0</v>
      </c>
      <c r="F1226" s="97">
        <f>(E1226/D1226*100)-100</f>
        <v>-100</v>
      </c>
    </row>
    <row r="1227" spans="1:6" s="13" customFormat="1" ht="16.5">
      <c r="A1227" s="310"/>
      <c r="B1227" s="342"/>
      <c r="C1227" s="245" t="s">
        <v>1118</v>
      </c>
      <c r="D1227" s="98">
        <v>100</v>
      </c>
      <c r="E1227" s="99">
        <v>0</v>
      </c>
      <c r="F1227" s="97">
        <f>(E1227/D1227*100)-100</f>
        <v>-100</v>
      </c>
    </row>
    <row r="1228" spans="1:6" s="13" customFormat="1" ht="16.5">
      <c r="A1228" s="310"/>
      <c r="B1228" s="342"/>
      <c r="C1228" s="245" t="s">
        <v>1119</v>
      </c>
      <c r="D1228" s="242"/>
      <c r="E1228" s="97"/>
      <c r="F1228" s="97"/>
    </row>
    <row r="1229" spans="1:6" s="13" customFormat="1" ht="21.75" customHeight="1">
      <c r="A1229" s="310"/>
      <c r="B1229" s="342"/>
      <c r="C1229" s="245" t="s">
        <v>1120</v>
      </c>
      <c r="D1229" s="242"/>
      <c r="E1229" s="97"/>
      <c r="F1229" s="97"/>
    </row>
    <row r="1230" spans="1:6" s="13" customFormat="1" ht="15.75" customHeight="1">
      <c r="A1230" s="311"/>
      <c r="B1230" s="343"/>
      <c r="C1230" s="245" t="s">
        <v>1121</v>
      </c>
      <c r="D1230" s="242"/>
      <c r="E1230" s="97"/>
      <c r="F1230" s="97"/>
    </row>
    <row r="1231" spans="1:6" s="13" customFormat="1" ht="20.25" customHeight="1">
      <c r="A1231" s="309"/>
      <c r="B1231" s="371" t="s">
        <v>219</v>
      </c>
      <c r="C1231" s="244" t="s">
        <v>1125</v>
      </c>
      <c r="D1231" s="98">
        <v>2057</v>
      </c>
      <c r="E1231" s="99">
        <v>1302.77303</v>
      </c>
      <c r="F1231" s="97">
        <f>(E1231/D1231*100)-100</f>
        <v>-36.666357316480315</v>
      </c>
    </row>
    <row r="1232" spans="1:6" s="13" customFormat="1" ht="16.5">
      <c r="A1232" s="310"/>
      <c r="B1232" s="372"/>
      <c r="C1232" s="245" t="s">
        <v>1118</v>
      </c>
      <c r="D1232" s="98">
        <v>2057</v>
      </c>
      <c r="E1232" s="99">
        <v>1302.77303</v>
      </c>
      <c r="F1232" s="97">
        <f>(E1232/D1232*100)-100</f>
        <v>-36.666357316480315</v>
      </c>
    </row>
    <row r="1233" spans="1:6" s="13" customFormat="1" ht="16.5">
      <c r="A1233" s="310"/>
      <c r="B1233" s="372"/>
      <c r="C1233" s="245" t="s">
        <v>1119</v>
      </c>
      <c r="D1233" s="242"/>
      <c r="E1233" s="97"/>
      <c r="F1233" s="97"/>
    </row>
    <row r="1234" spans="1:6" s="13" customFormat="1" ht="16.5">
      <c r="A1234" s="310"/>
      <c r="B1234" s="372"/>
      <c r="C1234" s="245" t="s">
        <v>1120</v>
      </c>
      <c r="D1234" s="242"/>
      <c r="E1234" s="97"/>
      <c r="F1234" s="97"/>
    </row>
    <row r="1235" spans="1:6" s="13" customFormat="1" ht="15.75" customHeight="1">
      <c r="A1235" s="311"/>
      <c r="B1235" s="373"/>
      <c r="C1235" s="245" t="s">
        <v>1121</v>
      </c>
      <c r="D1235" s="242"/>
      <c r="E1235" s="97"/>
      <c r="F1235" s="97"/>
    </row>
    <row r="1236" spans="1:6" s="13" customFormat="1" ht="21.75" customHeight="1">
      <c r="A1236" s="309"/>
      <c r="B1236" s="341" t="s">
        <v>1044</v>
      </c>
      <c r="C1236" s="244" t="s">
        <v>1125</v>
      </c>
      <c r="D1236" s="99">
        <v>2578</v>
      </c>
      <c r="E1236" s="99">
        <v>587.09233</v>
      </c>
      <c r="F1236" s="97">
        <f>(E1236/D1236*100)-100</f>
        <v>-77.22682971295578</v>
      </c>
    </row>
    <row r="1237" spans="1:6" s="13" customFormat="1" ht="16.5">
      <c r="A1237" s="310"/>
      <c r="B1237" s="342"/>
      <c r="C1237" s="245" t="s">
        <v>1118</v>
      </c>
      <c r="D1237" s="99">
        <v>2578</v>
      </c>
      <c r="E1237" s="99">
        <v>587.09233</v>
      </c>
      <c r="F1237" s="97">
        <f>(E1237/D1237*100)-100</f>
        <v>-77.22682971295578</v>
      </c>
    </row>
    <row r="1238" spans="1:6" s="13" customFormat="1" ht="16.5">
      <c r="A1238" s="310"/>
      <c r="B1238" s="342"/>
      <c r="C1238" s="245" t="s">
        <v>1119</v>
      </c>
      <c r="D1238" s="242"/>
      <c r="E1238" s="97"/>
      <c r="F1238" s="97"/>
    </row>
    <row r="1239" spans="1:6" s="13" customFormat="1" ht="16.5">
      <c r="A1239" s="310"/>
      <c r="B1239" s="342"/>
      <c r="C1239" s="245" t="s">
        <v>1120</v>
      </c>
      <c r="D1239" s="242"/>
      <c r="E1239" s="97"/>
      <c r="F1239" s="97"/>
    </row>
    <row r="1240" spans="1:6" s="13" customFormat="1" ht="15.75" customHeight="1">
      <c r="A1240" s="311"/>
      <c r="B1240" s="343"/>
      <c r="C1240" s="245" t="s">
        <v>1121</v>
      </c>
      <c r="D1240" s="242"/>
      <c r="E1240" s="97"/>
      <c r="F1240" s="97"/>
    </row>
    <row r="1241" spans="1:6" s="13" customFormat="1" ht="23.25" customHeight="1">
      <c r="A1241" s="309"/>
      <c r="B1241" s="341" t="s">
        <v>1045</v>
      </c>
      <c r="C1241" s="244" t="s">
        <v>1125</v>
      </c>
      <c r="D1241" s="99">
        <v>7593</v>
      </c>
      <c r="E1241" s="99">
        <v>2959.8438</v>
      </c>
      <c r="F1241" s="97">
        <f>(E1241/D1241*100)-100</f>
        <v>-61.018783089687865</v>
      </c>
    </row>
    <row r="1242" spans="1:6" s="13" customFormat="1" ht="16.5">
      <c r="A1242" s="310"/>
      <c r="B1242" s="342"/>
      <c r="C1242" s="245" t="s">
        <v>1118</v>
      </c>
      <c r="D1242" s="99">
        <v>7593</v>
      </c>
      <c r="E1242" s="99">
        <v>2959.8438</v>
      </c>
      <c r="F1242" s="97">
        <f>(E1242/D1242*100)-100</f>
        <v>-61.018783089687865</v>
      </c>
    </row>
    <row r="1243" spans="1:6" s="13" customFormat="1" ht="16.5">
      <c r="A1243" s="310"/>
      <c r="B1243" s="342"/>
      <c r="C1243" s="245" t="s">
        <v>1119</v>
      </c>
      <c r="D1243" s="242"/>
      <c r="E1243" s="97"/>
      <c r="F1243" s="97"/>
    </row>
    <row r="1244" spans="1:6" s="13" customFormat="1" ht="16.5">
      <c r="A1244" s="310"/>
      <c r="B1244" s="342"/>
      <c r="C1244" s="245" t="s">
        <v>1120</v>
      </c>
      <c r="D1244" s="242"/>
      <c r="E1244" s="97"/>
      <c r="F1244" s="97"/>
    </row>
    <row r="1245" spans="1:6" s="13" customFormat="1" ht="15.75" customHeight="1">
      <c r="A1245" s="311"/>
      <c r="B1245" s="343"/>
      <c r="C1245" s="245" t="s">
        <v>1121</v>
      </c>
      <c r="D1245" s="242"/>
      <c r="E1245" s="97"/>
      <c r="F1245" s="97"/>
    </row>
    <row r="1246" spans="1:6" s="13" customFormat="1" ht="66">
      <c r="A1246" s="309"/>
      <c r="B1246" s="341" t="s">
        <v>1046</v>
      </c>
      <c r="C1246" s="245" t="s">
        <v>929</v>
      </c>
      <c r="D1246" s="99">
        <v>114</v>
      </c>
      <c r="E1246" s="99">
        <v>33.5</v>
      </c>
      <c r="F1246" s="97">
        <f>(E1246/D1246*100)-100</f>
        <v>-70.61403508771929</v>
      </c>
    </row>
    <row r="1247" spans="1:6" s="13" customFormat="1" ht="16.5">
      <c r="A1247" s="310"/>
      <c r="B1247" s="342"/>
      <c r="C1247" s="245" t="s">
        <v>1118</v>
      </c>
      <c r="D1247" s="99">
        <v>114</v>
      </c>
      <c r="E1247" s="99">
        <v>33.5</v>
      </c>
      <c r="F1247" s="97">
        <f>(E1247/D1247*100)-100</f>
        <v>-70.61403508771929</v>
      </c>
    </row>
    <row r="1248" spans="1:6" s="13" customFormat="1" ht="16.5">
      <c r="A1248" s="310"/>
      <c r="B1248" s="342"/>
      <c r="C1248" s="245" t="s">
        <v>1119</v>
      </c>
      <c r="D1248" s="97"/>
      <c r="E1248" s="97"/>
      <c r="F1248" s="97"/>
    </row>
    <row r="1249" spans="1:6" s="13" customFormat="1" ht="16.5">
      <c r="A1249" s="310"/>
      <c r="B1249" s="342"/>
      <c r="C1249" s="245" t="s">
        <v>1120</v>
      </c>
      <c r="D1249" s="97"/>
      <c r="E1249" s="97"/>
      <c r="F1249" s="97"/>
    </row>
    <row r="1250" spans="1:6" s="13" customFormat="1" ht="15.75" customHeight="1">
      <c r="A1250" s="311"/>
      <c r="B1250" s="343"/>
      <c r="C1250" s="245" t="s">
        <v>1121</v>
      </c>
      <c r="D1250" s="97"/>
      <c r="E1250" s="97"/>
      <c r="F1250" s="97"/>
    </row>
    <row r="1251" spans="1:6" s="13" customFormat="1" ht="24" customHeight="1">
      <c r="A1251" s="309"/>
      <c r="B1251" s="371" t="s">
        <v>1047</v>
      </c>
      <c r="C1251" s="244" t="s">
        <v>1125</v>
      </c>
      <c r="D1251" s="99">
        <v>1324</v>
      </c>
      <c r="E1251" s="99">
        <v>171.55505</v>
      </c>
      <c r="F1251" s="97">
        <f>(E1251/D1251*100)-100</f>
        <v>-87.04266993957704</v>
      </c>
    </row>
    <row r="1252" spans="1:6" s="13" customFormat="1" ht="16.5">
      <c r="A1252" s="310"/>
      <c r="B1252" s="372"/>
      <c r="C1252" s="245" t="s">
        <v>1118</v>
      </c>
      <c r="D1252" s="99">
        <v>1324</v>
      </c>
      <c r="E1252" s="99">
        <v>171.55505</v>
      </c>
      <c r="F1252" s="97">
        <f>(E1252/D1252*100)-100</f>
        <v>-87.04266993957704</v>
      </c>
    </row>
    <row r="1253" spans="1:6" s="13" customFormat="1" ht="16.5">
      <c r="A1253" s="310"/>
      <c r="B1253" s="372"/>
      <c r="C1253" s="245" t="s">
        <v>1119</v>
      </c>
      <c r="D1253" s="242"/>
      <c r="E1253" s="97"/>
      <c r="F1253" s="97"/>
    </row>
    <row r="1254" spans="1:6" s="13" customFormat="1" ht="16.5">
      <c r="A1254" s="310"/>
      <c r="B1254" s="372"/>
      <c r="C1254" s="245" t="s">
        <v>1120</v>
      </c>
      <c r="D1254" s="242"/>
      <c r="E1254" s="97"/>
      <c r="F1254" s="97"/>
    </row>
    <row r="1255" spans="1:6" s="13" customFormat="1" ht="15.75" customHeight="1">
      <c r="A1255" s="311"/>
      <c r="B1255" s="373"/>
      <c r="C1255" s="245" t="s">
        <v>1121</v>
      </c>
      <c r="D1255" s="242"/>
      <c r="E1255" s="97"/>
      <c r="F1255" s="97"/>
    </row>
    <row r="1256" spans="1:6" s="13" customFormat="1" ht="27" customHeight="1">
      <c r="A1256" s="309"/>
      <c r="B1256" s="341" t="s">
        <v>1048</v>
      </c>
      <c r="C1256" s="244" t="s">
        <v>1125</v>
      </c>
      <c r="D1256" s="99">
        <v>30</v>
      </c>
      <c r="E1256" s="99">
        <v>5.44</v>
      </c>
      <c r="F1256" s="97">
        <f>(E1256/D1256*100)-100</f>
        <v>-81.86666666666667</v>
      </c>
    </row>
    <row r="1257" spans="1:6" s="13" customFormat="1" ht="15.75" customHeight="1">
      <c r="A1257" s="310"/>
      <c r="B1257" s="342"/>
      <c r="C1257" s="245" t="s">
        <v>1118</v>
      </c>
      <c r="D1257" s="99">
        <v>30</v>
      </c>
      <c r="E1257" s="99">
        <v>5.44</v>
      </c>
      <c r="F1257" s="97">
        <f>(E1257/D1257*100)-100</f>
        <v>-81.86666666666667</v>
      </c>
    </row>
    <row r="1258" spans="1:6" s="13" customFormat="1" ht="15.75" customHeight="1">
      <c r="A1258" s="310"/>
      <c r="B1258" s="342"/>
      <c r="C1258" s="245" t="s">
        <v>1119</v>
      </c>
      <c r="D1258" s="242"/>
      <c r="E1258" s="97"/>
      <c r="F1258" s="97"/>
    </row>
    <row r="1259" spans="1:6" s="13" customFormat="1" ht="15.75" customHeight="1">
      <c r="A1259" s="310"/>
      <c r="B1259" s="342"/>
      <c r="C1259" s="245" t="s">
        <v>1120</v>
      </c>
      <c r="D1259" s="242"/>
      <c r="E1259" s="97"/>
      <c r="F1259" s="97"/>
    </row>
    <row r="1260" spans="1:6" s="13" customFormat="1" ht="15.75" customHeight="1">
      <c r="A1260" s="311"/>
      <c r="B1260" s="343"/>
      <c r="C1260" s="245" t="s">
        <v>1121</v>
      </c>
      <c r="D1260" s="242"/>
      <c r="E1260" s="97"/>
      <c r="F1260" s="97"/>
    </row>
    <row r="1261" spans="1:6" s="13" customFormat="1" ht="21" customHeight="1">
      <c r="A1261" s="318"/>
      <c r="B1261" s="374" t="s">
        <v>445</v>
      </c>
      <c r="C1261" s="70" t="s">
        <v>1125</v>
      </c>
      <c r="D1261" s="246">
        <f>D1266+D1271</f>
        <v>1650</v>
      </c>
      <c r="E1261" s="246">
        <f>E1266+E1271</f>
        <v>438.4</v>
      </c>
      <c r="F1261" s="96">
        <f>(E1261/D1261*100)-100</f>
        <v>-73.43030303030304</v>
      </c>
    </row>
    <row r="1262" spans="1:6" s="13" customFormat="1" ht="15.75" customHeight="1">
      <c r="A1262" s="310"/>
      <c r="B1262" s="375"/>
      <c r="C1262" s="241" t="s">
        <v>1118</v>
      </c>
      <c r="D1262" s="246">
        <f>D1267+D1272</f>
        <v>1650</v>
      </c>
      <c r="E1262" s="246">
        <f>E1267+E1272</f>
        <v>438.4</v>
      </c>
      <c r="F1262" s="96">
        <f>(E1262/D1262*100)-100</f>
        <v>-73.43030303030304</v>
      </c>
    </row>
    <row r="1263" spans="1:6" s="13" customFormat="1" ht="15.75" customHeight="1">
      <c r="A1263" s="310"/>
      <c r="B1263" s="375"/>
      <c r="C1263" s="241" t="s">
        <v>1119</v>
      </c>
      <c r="D1263" s="242"/>
      <c r="E1263" s="97"/>
      <c r="F1263" s="97"/>
    </row>
    <row r="1264" spans="1:6" s="13" customFormat="1" ht="15.75" customHeight="1">
      <c r="A1264" s="310"/>
      <c r="B1264" s="375"/>
      <c r="C1264" s="241" t="s">
        <v>1120</v>
      </c>
      <c r="D1264" s="242"/>
      <c r="E1264" s="97"/>
      <c r="F1264" s="97"/>
    </row>
    <row r="1265" spans="1:6" s="13" customFormat="1" ht="15.75" customHeight="1">
      <c r="A1265" s="311"/>
      <c r="B1265" s="376"/>
      <c r="C1265" s="241" t="s">
        <v>1121</v>
      </c>
      <c r="D1265" s="242"/>
      <c r="E1265" s="97"/>
      <c r="F1265" s="97"/>
    </row>
    <row r="1266" spans="1:6" s="13" customFormat="1" ht="33" customHeight="1">
      <c r="A1266" s="309"/>
      <c r="B1266" s="341" t="s">
        <v>446</v>
      </c>
      <c r="C1266" s="244" t="s">
        <v>1125</v>
      </c>
      <c r="D1266" s="98">
        <v>1084</v>
      </c>
      <c r="E1266" s="99">
        <v>358.4</v>
      </c>
      <c r="F1266" s="97">
        <f>(E1266/D1266*100)-100</f>
        <v>-66.93726937269373</v>
      </c>
    </row>
    <row r="1267" spans="1:6" s="13" customFormat="1" ht="15.75" customHeight="1">
      <c r="A1267" s="310"/>
      <c r="B1267" s="342"/>
      <c r="C1267" s="245" t="s">
        <v>1118</v>
      </c>
      <c r="D1267" s="98">
        <v>1084</v>
      </c>
      <c r="E1267" s="99">
        <v>358.4</v>
      </c>
      <c r="F1267" s="97">
        <f>(E1267/D1267*100)-100</f>
        <v>-66.93726937269373</v>
      </c>
    </row>
    <row r="1268" spans="1:6" s="13" customFormat="1" ht="15.75" customHeight="1">
      <c r="A1268" s="310"/>
      <c r="B1268" s="342"/>
      <c r="C1268" s="245" t="s">
        <v>1119</v>
      </c>
      <c r="D1268" s="242"/>
      <c r="E1268" s="97"/>
      <c r="F1268" s="97"/>
    </row>
    <row r="1269" spans="1:6" s="13" customFormat="1" ht="15.75" customHeight="1">
      <c r="A1269" s="310"/>
      <c r="B1269" s="342"/>
      <c r="C1269" s="245" t="s">
        <v>1120</v>
      </c>
      <c r="D1269" s="242"/>
      <c r="E1269" s="97"/>
      <c r="F1269" s="97"/>
    </row>
    <row r="1270" spans="1:6" s="13" customFormat="1" ht="15.75" customHeight="1">
      <c r="A1270" s="311"/>
      <c r="B1270" s="343"/>
      <c r="C1270" s="245" t="s">
        <v>1121</v>
      </c>
      <c r="D1270" s="242"/>
      <c r="E1270" s="97"/>
      <c r="F1270" s="97"/>
    </row>
    <row r="1271" spans="1:6" s="13" customFormat="1" ht="24" customHeight="1">
      <c r="A1271" s="309"/>
      <c r="B1271" s="341" t="s">
        <v>963</v>
      </c>
      <c r="C1271" s="244" t="s">
        <v>1125</v>
      </c>
      <c r="D1271" s="98">
        <v>566</v>
      </c>
      <c r="E1271" s="99">
        <v>80</v>
      </c>
      <c r="F1271" s="97">
        <f>(E1271/D1271*100)-100</f>
        <v>-85.86572438162544</v>
      </c>
    </row>
    <row r="1272" spans="1:6" s="13" customFormat="1" ht="15.75" customHeight="1">
      <c r="A1272" s="310"/>
      <c r="B1272" s="342"/>
      <c r="C1272" s="245" t="s">
        <v>1118</v>
      </c>
      <c r="D1272" s="98">
        <v>566</v>
      </c>
      <c r="E1272" s="99">
        <v>80</v>
      </c>
      <c r="F1272" s="97">
        <f>(E1272/D1272*100)-100</f>
        <v>-85.86572438162544</v>
      </c>
    </row>
    <row r="1273" spans="1:6" s="13" customFormat="1" ht="15.75" customHeight="1">
      <c r="A1273" s="310"/>
      <c r="B1273" s="342"/>
      <c r="C1273" s="245" t="s">
        <v>1119</v>
      </c>
      <c r="D1273" s="242"/>
      <c r="E1273" s="97"/>
      <c r="F1273" s="97"/>
    </row>
    <row r="1274" spans="1:6" s="13" customFormat="1" ht="15.75" customHeight="1">
      <c r="A1274" s="310"/>
      <c r="B1274" s="342"/>
      <c r="C1274" s="245" t="s">
        <v>1120</v>
      </c>
      <c r="D1274" s="242"/>
      <c r="E1274" s="97"/>
      <c r="F1274" s="97"/>
    </row>
    <row r="1275" spans="1:6" s="13" customFormat="1" ht="21" customHeight="1">
      <c r="A1275" s="311"/>
      <c r="B1275" s="343"/>
      <c r="C1275" s="245" t="s">
        <v>1121</v>
      </c>
      <c r="D1275" s="242"/>
      <c r="E1275" s="97"/>
      <c r="F1275" s="97"/>
    </row>
    <row r="1276" spans="1:6" s="13" customFormat="1" ht="29.25" customHeight="1">
      <c r="A1276" s="365" t="s">
        <v>73</v>
      </c>
      <c r="B1276" s="370" t="s">
        <v>612</v>
      </c>
      <c r="C1276" s="75" t="s">
        <v>1117</v>
      </c>
      <c r="D1276" s="247">
        <f aca="true" t="shared" si="25" ref="D1276:E1279">D1281+D1316+D1331</f>
        <v>66025</v>
      </c>
      <c r="E1276" s="247">
        <f>E1281+E1316+E1331</f>
        <v>48951.632020000005</v>
      </c>
      <c r="F1276" s="248">
        <f>E1276/D1276*100-100</f>
        <v>-25.85894430897386</v>
      </c>
    </row>
    <row r="1277" spans="1:6" s="13" customFormat="1" ht="16.5">
      <c r="A1277" s="365"/>
      <c r="B1277" s="370"/>
      <c r="C1277" s="75" t="s">
        <v>1118</v>
      </c>
      <c r="D1277" s="247">
        <f>D1282+D1317+D1332</f>
        <v>64632</v>
      </c>
      <c r="E1277" s="247">
        <f t="shared" si="25"/>
        <v>47845.53202</v>
      </c>
      <c r="F1277" s="248">
        <f>E1277/D1277*100-100</f>
        <v>-25.972378976358456</v>
      </c>
    </row>
    <row r="1278" spans="1:6" s="13" customFormat="1" ht="16.5">
      <c r="A1278" s="365"/>
      <c r="B1278" s="370"/>
      <c r="C1278" s="75" t="s">
        <v>1119</v>
      </c>
      <c r="D1278" s="247">
        <f t="shared" si="25"/>
        <v>743</v>
      </c>
      <c r="E1278" s="247">
        <f t="shared" si="25"/>
        <v>691.8</v>
      </c>
      <c r="F1278" s="248">
        <f>E1278/D1278*100-100</f>
        <v>-6.890982503364739</v>
      </c>
    </row>
    <row r="1279" spans="1:6" s="13" customFormat="1" ht="15.75" customHeight="1">
      <c r="A1279" s="365"/>
      <c r="B1279" s="370"/>
      <c r="C1279" s="75" t="s">
        <v>1120</v>
      </c>
      <c r="D1279" s="247">
        <f t="shared" si="25"/>
        <v>650</v>
      </c>
      <c r="E1279" s="247">
        <f t="shared" si="25"/>
        <v>414.3</v>
      </c>
      <c r="F1279" s="248">
        <f>E1279/D1279*100-100</f>
        <v>-36.26153846153846</v>
      </c>
    </row>
    <row r="1280" spans="1:6" s="13" customFormat="1" ht="16.5">
      <c r="A1280" s="365"/>
      <c r="B1280" s="370"/>
      <c r="C1280" s="75" t="s">
        <v>1121</v>
      </c>
      <c r="D1280" s="247"/>
      <c r="E1280" s="247"/>
      <c r="F1280" s="248"/>
    </row>
    <row r="1281" spans="1:6" s="13" customFormat="1" ht="24.75" customHeight="1">
      <c r="A1281" s="354"/>
      <c r="B1281" s="345" t="s">
        <v>204</v>
      </c>
      <c r="C1281" s="75" t="s">
        <v>1117</v>
      </c>
      <c r="D1281" s="247">
        <f>D1286+D1291+D1296+D1301+D1311+D1306</f>
        <v>44436</v>
      </c>
      <c r="E1281" s="247">
        <f>E1286+E1291+E1296+E1301+E1311+E1306</f>
        <v>33364</v>
      </c>
      <c r="F1281" s="248">
        <f>E1281/D1281*100-100</f>
        <v>-24.9167341794941</v>
      </c>
    </row>
    <row r="1282" spans="1:6" s="13" customFormat="1" ht="18.75" customHeight="1">
      <c r="A1282" s="354"/>
      <c r="B1282" s="345"/>
      <c r="C1282" s="75" t="s">
        <v>1118</v>
      </c>
      <c r="D1282" s="247">
        <f>D1287+D1292+D1297+D1302+D1312</f>
        <v>43043</v>
      </c>
      <c r="E1282" s="247">
        <f>E1287+E1292+E1297+E1302+E1312</f>
        <v>32257.9</v>
      </c>
      <c r="F1282" s="248">
        <f>E1282/D1282*100-100</f>
        <v>-25.056571335641095</v>
      </c>
    </row>
    <row r="1283" spans="1:6" s="13" customFormat="1" ht="18.75" customHeight="1">
      <c r="A1283" s="354"/>
      <c r="B1283" s="345"/>
      <c r="C1283" s="75" t="s">
        <v>1119</v>
      </c>
      <c r="D1283" s="247">
        <f>D1288+D1293+D1298+D1303+D1313+D1308</f>
        <v>743</v>
      </c>
      <c r="E1283" s="247">
        <f>E1288+E1293+E1298+E1303+E1313+E1308</f>
        <v>691.8</v>
      </c>
      <c r="F1283" s="248">
        <f>E1283/D1283*100-100</f>
        <v>-6.890982503364739</v>
      </c>
    </row>
    <row r="1284" spans="1:6" s="13" customFormat="1" ht="21" customHeight="1">
      <c r="A1284" s="354"/>
      <c r="B1284" s="345"/>
      <c r="C1284" s="75" t="s">
        <v>1120</v>
      </c>
      <c r="D1284" s="247">
        <f>D1289+D1294+D1299+D1304+D1314+D1309</f>
        <v>650</v>
      </c>
      <c r="E1284" s="247">
        <f>E1289+E1294+E1299+E1304+E1314+E1309</f>
        <v>414.3</v>
      </c>
      <c r="F1284" s="248">
        <f>E1284/D1284*100-100</f>
        <v>-36.26153846153846</v>
      </c>
    </row>
    <row r="1285" spans="1:6" s="13" customFormat="1" ht="26.25" customHeight="1">
      <c r="A1285" s="354"/>
      <c r="B1285" s="345"/>
      <c r="C1285" s="75" t="s">
        <v>1121</v>
      </c>
      <c r="D1285" s="249"/>
      <c r="E1285" s="249"/>
      <c r="F1285" s="248"/>
    </row>
    <row r="1286" spans="1:6" s="13" customFormat="1" ht="18.75" customHeight="1">
      <c r="A1286" s="354"/>
      <c r="B1286" s="344" t="s">
        <v>217</v>
      </c>
      <c r="C1286" s="15" t="s">
        <v>1117</v>
      </c>
      <c r="D1286" s="191">
        <f>D1287+D1288+D1289+D1290</f>
        <v>2413</v>
      </c>
      <c r="E1286" s="191">
        <f>E1287+E1288+E1289+E1290</f>
        <v>1342</v>
      </c>
      <c r="F1286" s="250">
        <f>E1286/D1286*100-100</f>
        <v>-44.384583506009115</v>
      </c>
    </row>
    <row r="1287" spans="1:6" s="13" customFormat="1" ht="16.5">
      <c r="A1287" s="354"/>
      <c r="B1287" s="344"/>
      <c r="C1287" s="15" t="s">
        <v>1118</v>
      </c>
      <c r="D1287" s="251">
        <v>2413</v>
      </c>
      <c r="E1287" s="251">
        <v>1342</v>
      </c>
      <c r="F1287" s="250">
        <f>E1287/D1287*100-100</f>
        <v>-44.384583506009115</v>
      </c>
    </row>
    <row r="1288" spans="1:6" s="13" customFormat="1" ht="16.5">
      <c r="A1288" s="354"/>
      <c r="B1288" s="344"/>
      <c r="C1288" s="15" t="s">
        <v>1119</v>
      </c>
      <c r="D1288" s="249"/>
      <c r="E1288" s="249"/>
      <c r="F1288" s="248"/>
    </row>
    <row r="1289" spans="1:6" s="13" customFormat="1" ht="16.5">
      <c r="A1289" s="354"/>
      <c r="B1289" s="344"/>
      <c r="C1289" s="15" t="s">
        <v>1120</v>
      </c>
      <c r="D1289" s="249"/>
      <c r="E1289" s="249"/>
      <c r="F1289" s="248"/>
    </row>
    <row r="1290" spans="1:6" s="13" customFormat="1" ht="16.5">
      <c r="A1290" s="354"/>
      <c r="B1290" s="344"/>
      <c r="C1290" s="15" t="s">
        <v>1121</v>
      </c>
      <c r="D1290" s="249"/>
      <c r="E1290" s="249"/>
      <c r="F1290" s="248"/>
    </row>
    <row r="1291" spans="1:6" s="13" customFormat="1" ht="18.75" customHeight="1">
      <c r="A1291" s="354"/>
      <c r="B1291" s="341" t="s">
        <v>218</v>
      </c>
      <c r="C1291" s="15" t="s">
        <v>1117</v>
      </c>
      <c r="D1291" s="191">
        <f>D1292+D1293+D1294+D1295</f>
        <v>40630</v>
      </c>
      <c r="E1291" s="191">
        <f>E1292+E1293+E1294+E1295</f>
        <v>30915.9</v>
      </c>
      <c r="F1291" s="250">
        <f>E1291/D1291*100-100</f>
        <v>-23.90868816145705</v>
      </c>
    </row>
    <row r="1292" spans="1:6" s="13" customFormat="1" ht="16.5">
      <c r="A1292" s="354"/>
      <c r="B1292" s="342"/>
      <c r="C1292" s="15" t="s">
        <v>1118</v>
      </c>
      <c r="D1292" s="251">
        <v>40630</v>
      </c>
      <c r="E1292" s="251">
        <v>30915.9</v>
      </c>
      <c r="F1292" s="250">
        <f>E1292/D1292*100-100</f>
        <v>-23.90868816145705</v>
      </c>
    </row>
    <row r="1293" spans="1:6" s="13" customFormat="1" ht="16.5">
      <c r="A1293" s="354"/>
      <c r="B1293" s="342"/>
      <c r="C1293" s="15" t="s">
        <v>1119</v>
      </c>
      <c r="D1293" s="249"/>
      <c r="E1293" s="249"/>
      <c r="F1293" s="248"/>
    </row>
    <row r="1294" spans="1:6" s="13" customFormat="1" ht="16.5">
      <c r="A1294" s="354"/>
      <c r="B1294" s="342"/>
      <c r="C1294" s="15" t="s">
        <v>1120</v>
      </c>
      <c r="D1294" s="249"/>
      <c r="E1294" s="249"/>
      <c r="F1294" s="248"/>
    </row>
    <row r="1295" spans="1:6" s="13" customFormat="1" ht="24" customHeight="1">
      <c r="A1295" s="354"/>
      <c r="B1295" s="343"/>
      <c r="C1295" s="15" t="s">
        <v>1121</v>
      </c>
      <c r="D1295" s="249"/>
      <c r="E1295" s="249"/>
      <c r="F1295" s="248"/>
    </row>
    <row r="1296" spans="1:6" s="13" customFormat="1" ht="18.75" customHeight="1">
      <c r="A1296" s="354"/>
      <c r="B1296" s="344" t="s">
        <v>314</v>
      </c>
      <c r="C1296" s="15" t="s">
        <v>1117</v>
      </c>
      <c r="D1296" s="191">
        <f>D1297+D1298+D1299+D1300</f>
        <v>0</v>
      </c>
      <c r="E1296" s="191">
        <f>E1297+E1298+E1299+E1300</f>
        <v>0</v>
      </c>
      <c r="F1296" s="250">
        <v>0</v>
      </c>
    </row>
    <row r="1297" spans="1:6" s="13" customFormat="1" ht="16.5">
      <c r="A1297" s="354"/>
      <c r="B1297" s="344"/>
      <c r="C1297" s="15" t="s">
        <v>1118</v>
      </c>
      <c r="D1297" s="191">
        <v>0</v>
      </c>
      <c r="E1297" s="191">
        <v>0</v>
      </c>
      <c r="F1297" s="250">
        <v>0</v>
      </c>
    </row>
    <row r="1298" spans="1:6" s="13" customFormat="1" ht="16.5">
      <c r="A1298" s="354"/>
      <c r="B1298" s="344"/>
      <c r="C1298" s="15" t="s">
        <v>1119</v>
      </c>
      <c r="D1298" s="249"/>
      <c r="E1298" s="249"/>
      <c r="F1298" s="248"/>
    </row>
    <row r="1299" spans="1:6" s="13" customFormat="1" ht="16.5">
      <c r="A1299" s="354"/>
      <c r="B1299" s="344"/>
      <c r="C1299" s="15" t="s">
        <v>1120</v>
      </c>
      <c r="D1299" s="191">
        <v>0</v>
      </c>
      <c r="E1299" s="191">
        <v>0</v>
      </c>
      <c r="F1299" s="250">
        <v>0</v>
      </c>
    </row>
    <row r="1300" spans="1:6" s="13" customFormat="1" ht="16.5">
      <c r="A1300" s="354"/>
      <c r="B1300" s="344"/>
      <c r="C1300" s="15" t="s">
        <v>1121</v>
      </c>
      <c r="D1300" s="249"/>
      <c r="E1300" s="249"/>
      <c r="F1300" s="250"/>
    </row>
    <row r="1301" spans="1:6" s="13" customFormat="1" ht="27.75" customHeight="1">
      <c r="A1301" s="353"/>
      <c r="B1301" s="344" t="s">
        <v>137</v>
      </c>
      <c r="C1301" s="15" t="s">
        <v>1117</v>
      </c>
      <c r="D1301" s="191">
        <f>D1302+D1303+D1304+D1305</f>
        <v>743</v>
      </c>
      <c r="E1301" s="191">
        <f>E1302+E1303+E1304+E1305</f>
        <v>691.8</v>
      </c>
      <c r="F1301" s="250">
        <f>E1301/D1301*100-100</f>
        <v>-6.890982503364739</v>
      </c>
    </row>
    <row r="1302" spans="1:6" s="13" customFormat="1" ht="27.75" customHeight="1">
      <c r="A1302" s="353"/>
      <c r="B1302" s="344"/>
      <c r="C1302" s="15" t="s">
        <v>1118</v>
      </c>
      <c r="D1302" s="249"/>
      <c r="E1302" s="249"/>
      <c r="F1302" s="250"/>
    </row>
    <row r="1303" spans="1:6" s="13" customFormat="1" ht="27.75" customHeight="1">
      <c r="A1303" s="353"/>
      <c r="B1303" s="344"/>
      <c r="C1303" s="15" t="s">
        <v>1119</v>
      </c>
      <c r="D1303" s="191">
        <v>743</v>
      </c>
      <c r="E1303" s="191">
        <v>691.8</v>
      </c>
      <c r="F1303" s="250">
        <f>E1303/D1303*100-100</f>
        <v>-6.890982503364739</v>
      </c>
    </row>
    <row r="1304" spans="1:6" s="13" customFormat="1" ht="27.75" customHeight="1">
      <c r="A1304" s="353"/>
      <c r="B1304" s="344"/>
      <c r="C1304" s="15" t="s">
        <v>1120</v>
      </c>
      <c r="D1304" s="249"/>
      <c r="E1304" s="249"/>
      <c r="F1304" s="250"/>
    </row>
    <row r="1305" spans="1:6" s="13" customFormat="1" ht="27.75" customHeight="1">
      <c r="A1305" s="353"/>
      <c r="B1305" s="344"/>
      <c r="C1305" s="15" t="s">
        <v>1121</v>
      </c>
      <c r="D1305" s="249"/>
      <c r="E1305" s="249"/>
      <c r="F1305" s="250"/>
    </row>
    <row r="1306" spans="1:6" s="13" customFormat="1" ht="18.75" customHeight="1">
      <c r="A1306" s="353"/>
      <c r="B1306" s="341" t="s">
        <v>138</v>
      </c>
      <c r="C1306" s="15" t="s">
        <v>1117</v>
      </c>
      <c r="D1306" s="191">
        <f>D1307+D1308+D1309+D1310</f>
        <v>592</v>
      </c>
      <c r="E1306" s="191">
        <f>E1307+E1308+E1309+E1310</f>
        <v>370.1</v>
      </c>
      <c r="F1306" s="250">
        <f>E1306/D1306*100-100</f>
        <v>-37.48310810810811</v>
      </c>
    </row>
    <row r="1307" spans="1:6" s="13" customFormat="1" ht="16.5">
      <c r="A1307" s="353"/>
      <c r="B1307" s="342"/>
      <c r="C1307" s="15" t="s">
        <v>1118</v>
      </c>
      <c r="D1307" s="249"/>
      <c r="E1307" s="249"/>
      <c r="F1307" s="250"/>
    </row>
    <row r="1308" spans="1:6" s="13" customFormat="1" ht="16.5">
      <c r="A1308" s="353"/>
      <c r="B1308" s="342"/>
      <c r="C1308" s="15" t="s">
        <v>1119</v>
      </c>
      <c r="D1308" s="191"/>
      <c r="E1308" s="191"/>
      <c r="F1308" s="250"/>
    </row>
    <row r="1309" spans="1:6" s="13" customFormat="1" ht="16.5">
      <c r="A1309" s="353"/>
      <c r="B1309" s="342"/>
      <c r="C1309" s="15" t="s">
        <v>1120</v>
      </c>
      <c r="D1309" s="249">
        <v>592</v>
      </c>
      <c r="E1309" s="249">
        <v>370.1</v>
      </c>
      <c r="F1309" s="250">
        <f>E1309/D1309*100-100</f>
        <v>-37.48310810810811</v>
      </c>
    </row>
    <row r="1310" spans="1:6" s="13" customFormat="1" ht="16.5">
      <c r="A1310" s="353"/>
      <c r="B1310" s="343"/>
      <c r="C1310" s="15" t="s">
        <v>1121</v>
      </c>
      <c r="D1310" s="249"/>
      <c r="E1310" s="249"/>
      <c r="F1310" s="250"/>
    </row>
    <row r="1311" spans="1:6" s="13" customFormat="1" ht="18.75" customHeight="1">
      <c r="A1311" s="353"/>
      <c r="B1311" s="341" t="s">
        <v>139</v>
      </c>
      <c r="C1311" s="15" t="s">
        <v>1117</v>
      </c>
      <c r="D1311" s="191">
        <f>D1312+D1313+D1314+D1315</f>
        <v>58</v>
      </c>
      <c r="E1311" s="191">
        <f>E1312+E1313+E1314+E1315</f>
        <v>44.2</v>
      </c>
      <c r="F1311" s="250">
        <f>E1311/D1311*100-100</f>
        <v>-23.793103448275858</v>
      </c>
    </row>
    <row r="1312" spans="1:6" s="13" customFormat="1" ht="16.5">
      <c r="A1312" s="353"/>
      <c r="B1312" s="342"/>
      <c r="C1312" s="15" t="s">
        <v>1118</v>
      </c>
      <c r="D1312" s="249"/>
      <c r="E1312" s="249"/>
      <c r="F1312" s="250"/>
    </row>
    <row r="1313" spans="1:6" s="13" customFormat="1" ht="16.5">
      <c r="A1313" s="353"/>
      <c r="B1313" s="342"/>
      <c r="C1313" s="15" t="s">
        <v>1119</v>
      </c>
      <c r="D1313" s="191"/>
      <c r="E1313" s="191"/>
      <c r="F1313" s="250"/>
    </row>
    <row r="1314" spans="1:6" s="13" customFormat="1" ht="16.5">
      <c r="A1314" s="353"/>
      <c r="B1314" s="342"/>
      <c r="C1314" s="15" t="s">
        <v>1120</v>
      </c>
      <c r="D1314" s="249">
        <v>58</v>
      </c>
      <c r="E1314" s="249">
        <v>44.2</v>
      </c>
      <c r="F1314" s="250">
        <f>E1314/D1314*100-100</f>
        <v>-23.793103448275858</v>
      </c>
    </row>
    <row r="1315" spans="1:6" s="13" customFormat="1" ht="21.75" customHeight="1">
      <c r="A1315" s="353"/>
      <c r="B1315" s="343"/>
      <c r="C1315" s="15" t="s">
        <v>1121</v>
      </c>
      <c r="D1315" s="249"/>
      <c r="E1315" s="249"/>
      <c r="F1315" s="248"/>
    </row>
    <row r="1316" spans="1:6" s="13" customFormat="1" ht="18.75" customHeight="1">
      <c r="A1316" s="353"/>
      <c r="B1316" s="356" t="s">
        <v>206</v>
      </c>
      <c r="C1316" s="75" t="s">
        <v>1117</v>
      </c>
      <c r="D1316" s="252">
        <f>D1317+D1318+D1319+D1320</f>
        <v>1288</v>
      </c>
      <c r="E1316" s="252">
        <f>E1317+E1318+E1319+E1320</f>
        <v>749.93202</v>
      </c>
      <c r="F1316" s="248">
        <f>E1316/D1316*100-100</f>
        <v>-41.77546428571429</v>
      </c>
    </row>
    <row r="1317" spans="1:6" s="13" customFormat="1" ht="16.5">
      <c r="A1317" s="353"/>
      <c r="B1317" s="357"/>
      <c r="C1317" s="75" t="s">
        <v>1118</v>
      </c>
      <c r="D1317" s="247">
        <f>D1322+D1327</f>
        <v>1288</v>
      </c>
      <c r="E1317" s="247">
        <f>E1322+E1327</f>
        <v>749.93202</v>
      </c>
      <c r="F1317" s="248">
        <f>E1317/D1317*100-100</f>
        <v>-41.77546428571429</v>
      </c>
    </row>
    <row r="1318" spans="1:6" s="13" customFormat="1" ht="16.5">
      <c r="A1318" s="353"/>
      <c r="B1318" s="357"/>
      <c r="C1318" s="75" t="s">
        <v>1119</v>
      </c>
      <c r="D1318" s="249"/>
      <c r="E1318" s="249"/>
      <c r="F1318" s="248"/>
    </row>
    <row r="1319" spans="1:6" s="13" customFormat="1" ht="16.5">
      <c r="A1319" s="353"/>
      <c r="B1319" s="357"/>
      <c r="C1319" s="75" t="s">
        <v>1120</v>
      </c>
      <c r="D1319" s="249"/>
      <c r="E1319" s="249"/>
      <c r="F1319" s="248"/>
    </row>
    <row r="1320" spans="1:6" s="13" customFormat="1" ht="16.5">
      <c r="A1320" s="353"/>
      <c r="B1320" s="358"/>
      <c r="C1320" s="75" t="s">
        <v>1121</v>
      </c>
      <c r="D1320" s="249"/>
      <c r="E1320" s="249"/>
      <c r="F1320" s="248"/>
    </row>
    <row r="1321" spans="1:6" s="13" customFormat="1" ht="18.75" customHeight="1">
      <c r="A1321" s="353"/>
      <c r="B1321" s="341" t="s">
        <v>140</v>
      </c>
      <c r="C1321" s="15" t="s">
        <v>1117</v>
      </c>
      <c r="D1321" s="191">
        <f>D1322+D1323+D1324+D1325</f>
        <v>1288</v>
      </c>
      <c r="E1321" s="191">
        <f>E1322+E1323+E1324+E1325</f>
        <v>684.3</v>
      </c>
      <c r="F1321" s="250">
        <f>E1321/D1321*100-100</f>
        <v>-46.871118012422365</v>
      </c>
    </row>
    <row r="1322" spans="1:6" s="13" customFormat="1" ht="16.5">
      <c r="A1322" s="353"/>
      <c r="B1322" s="342"/>
      <c r="C1322" s="15" t="s">
        <v>1118</v>
      </c>
      <c r="D1322" s="251">
        <v>1288</v>
      </c>
      <c r="E1322" s="251">
        <v>684.3</v>
      </c>
      <c r="F1322" s="250">
        <f>E1322/D1322*100-100</f>
        <v>-46.871118012422365</v>
      </c>
    </row>
    <row r="1323" spans="1:6" s="13" customFormat="1" ht="16.5">
      <c r="A1323" s="353"/>
      <c r="B1323" s="342"/>
      <c r="C1323" s="15" t="s">
        <v>1119</v>
      </c>
      <c r="D1323" s="249"/>
      <c r="E1323" s="249"/>
      <c r="F1323" s="250"/>
    </row>
    <row r="1324" spans="1:6" s="13" customFormat="1" ht="16.5">
      <c r="A1324" s="353"/>
      <c r="B1324" s="342"/>
      <c r="C1324" s="15" t="s">
        <v>1120</v>
      </c>
      <c r="D1324" s="249"/>
      <c r="E1324" s="249"/>
      <c r="F1324" s="250"/>
    </row>
    <row r="1325" spans="1:6" s="13" customFormat="1" ht="16.5">
      <c r="A1325" s="353"/>
      <c r="B1325" s="343"/>
      <c r="C1325" s="15" t="s">
        <v>1121</v>
      </c>
      <c r="D1325" s="249"/>
      <c r="E1325" s="249"/>
      <c r="F1325" s="250"/>
    </row>
    <row r="1326" spans="1:6" s="13" customFormat="1" ht="18.75" customHeight="1">
      <c r="A1326" s="353"/>
      <c r="B1326" s="341" t="s">
        <v>315</v>
      </c>
      <c r="C1326" s="15" t="s">
        <v>1117</v>
      </c>
      <c r="D1326" s="191">
        <f>D1327+D1328+D1329+D1330</f>
        <v>0</v>
      </c>
      <c r="E1326" s="191">
        <f>E1327+E1328+E1329+E1330</f>
        <v>65.63202</v>
      </c>
      <c r="F1326" s="250"/>
    </row>
    <row r="1327" spans="1:6" s="13" customFormat="1" ht="16.5">
      <c r="A1327" s="353"/>
      <c r="B1327" s="342"/>
      <c r="C1327" s="15" t="s">
        <v>1118</v>
      </c>
      <c r="D1327" s="251">
        <v>0</v>
      </c>
      <c r="E1327" s="251">
        <v>65.63202</v>
      </c>
      <c r="F1327" s="250"/>
    </row>
    <row r="1328" spans="1:6" s="13" customFormat="1" ht="16.5">
      <c r="A1328" s="353"/>
      <c r="B1328" s="342"/>
      <c r="C1328" s="15" t="s">
        <v>1119</v>
      </c>
      <c r="D1328" s="249"/>
      <c r="E1328" s="249"/>
      <c r="F1328" s="248"/>
    </row>
    <row r="1329" spans="1:6" s="13" customFormat="1" ht="16.5">
      <c r="A1329" s="353"/>
      <c r="B1329" s="342"/>
      <c r="C1329" s="15" t="s">
        <v>1120</v>
      </c>
      <c r="D1329" s="249"/>
      <c r="E1329" s="249"/>
      <c r="F1329" s="248"/>
    </row>
    <row r="1330" spans="1:6" s="13" customFormat="1" ht="16.5" customHeight="1">
      <c r="A1330" s="353"/>
      <c r="B1330" s="343"/>
      <c r="C1330" s="15" t="s">
        <v>1121</v>
      </c>
      <c r="D1330" s="249"/>
      <c r="E1330" s="249"/>
      <c r="F1330" s="248"/>
    </row>
    <row r="1331" spans="1:6" s="13" customFormat="1" ht="18.75" customHeight="1">
      <c r="A1331" s="353"/>
      <c r="B1331" s="356" t="s">
        <v>207</v>
      </c>
      <c r="C1331" s="75" t="s">
        <v>1117</v>
      </c>
      <c r="D1331" s="247">
        <f>D1336+D1341+D1346</f>
        <v>20301</v>
      </c>
      <c r="E1331" s="247">
        <f>E1336+E1341+E1346</f>
        <v>14837.7</v>
      </c>
      <c r="F1331" s="248">
        <f>E1331/D1331*100-100</f>
        <v>-26.91148219299542</v>
      </c>
    </row>
    <row r="1332" spans="1:6" s="13" customFormat="1" ht="24" customHeight="1">
      <c r="A1332" s="353"/>
      <c r="B1332" s="357"/>
      <c r="C1332" s="75" t="s">
        <v>1118</v>
      </c>
      <c r="D1332" s="247">
        <f>D1337+D1342+D1347</f>
        <v>20301</v>
      </c>
      <c r="E1332" s="247">
        <f>E1337+E1342+E1347</f>
        <v>14837.7</v>
      </c>
      <c r="F1332" s="248">
        <f>E1332/D1332*100-100</f>
        <v>-26.91148219299542</v>
      </c>
    </row>
    <row r="1333" spans="1:6" s="13" customFormat="1" ht="27" customHeight="1">
      <c r="A1333" s="353"/>
      <c r="B1333" s="357"/>
      <c r="C1333" s="75" t="s">
        <v>1119</v>
      </c>
      <c r="D1333" s="249"/>
      <c r="E1333" s="249"/>
      <c r="F1333" s="248"/>
    </row>
    <row r="1334" spans="1:6" s="13" customFormat="1" ht="16.5">
      <c r="A1334" s="353"/>
      <c r="B1334" s="357"/>
      <c r="C1334" s="75" t="s">
        <v>1120</v>
      </c>
      <c r="D1334" s="249"/>
      <c r="E1334" s="249"/>
      <c r="F1334" s="248"/>
    </row>
    <row r="1335" spans="1:6" s="13" customFormat="1" ht="18" customHeight="1">
      <c r="A1335" s="353"/>
      <c r="B1335" s="358"/>
      <c r="C1335" s="75" t="s">
        <v>1121</v>
      </c>
      <c r="D1335" s="249"/>
      <c r="E1335" s="249"/>
      <c r="F1335" s="248"/>
    </row>
    <row r="1336" spans="1:6" s="13" customFormat="1" ht="18.75" customHeight="1">
      <c r="A1336" s="353"/>
      <c r="B1336" s="344" t="s">
        <v>316</v>
      </c>
      <c r="C1336" s="15" t="s">
        <v>1117</v>
      </c>
      <c r="D1336" s="191">
        <f>D1337+D1338+D1339+D1340</f>
        <v>12474</v>
      </c>
      <c r="E1336" s="191">
        <f>E1337+E1338+E1339+E1340</f>
        <v>8131.6</v>
      </c>
      <c r="F1336" s="250">
        <f>E1336/D1336*100-100</f>
        <v>-34.811608144941474</v>
      </c>
    </row>
    <row r="1337" spans="1:6" s="13" customFormat="1" ht="18.75" customHeight="1">
      <c r="A1337" s="353"/>
      <c r="B1337" s="344"/>
      <c r="C1337" s="15" t="s">
        <v>1118</v>
      </c>
      <c r="D1337" s="251">
        <v>12474</v>
      </c>
      <c r="E1337" s="251">
        <v>8131.6</v>
      </c>
      <c r="F1337" s="250">
        <f>E1337/D1337*100-100</f>
        <v>-34.811608144941474</v>
      </c>
    </row>
    <row r="1338" spans="1:6" s="13" customFormat="1" ht="18.75" customHeight="1">
      <c r="A1338" s="353"/>
      <c r="B1338" s="344"/>
      <c r="C1338" s="15" t="s">
        <v>1119</v>
      </c>
      <c r="D1338" s="249"/>
      <c r="E1338" s="249"/>
      <c r="F1338" s="250"/>
    </row>
    <row r="1339" spans="1:6" s="13" customFormat="1" ht="18.75" customHeight="1">
      <c r="A1339" s="353"/>
      <c r="B1339" s="344"/>
      <c r="C1339" s="15" t="s">
        <v>1120</v>
      </c>
      <c r="D1339" s="249"/>
      <c r="E1339" s="249"/>
      <c r="F1339" s="250"/>
    </row>
    <row r="1340" spans="1:6" s="13" customFormat="1" ht="25.5" customHeight="1">
      <c r="A1340" s="353"/>
      <c r="B1340" s="344"/>
      <c r="C1340" s="15" t="s">
        <v>1121</v>
      </c>
      <c r="D1340" s="249"/>
      <c r="E1340" s="249"/>
      <c r="F1340" s="250"/>
    </row>
    <row r="1341" spans="1:6" s="13" customFormat="1" ht="18.75" customHeight="1">
      <c r="A1341" s="353"/>
      <c r="B1341" s="344" t="s">
        <v>317</v>
      </c>
      <c r="C1341" s="15" t="s">
        <v>1117</v>
      </c>
      <c r="D1341" s="191">
        <f>D1342+D1343+D1344+D1345</f>
        <v>7827</v>
      </c>
      <c r="E1341" s="191">
        <f>E1342+E1343+E1344+E1345</f>
        <v>3683.8</v>
      </c>
      <c r="F1341" s="250">
        <f>E1341/D1341*100-100</f>
        <v>-52.93471317235211</v>
      </c>
    </row>
    <row r="1342" spans="1:6" s="13" customFormat="1" ht="16.5">
      <c r="A1342" s="353"/>
      <c r="B1342" s="344"/>
      <c r="C1342" s="15" t="s">
        <v>1118</v>
      </c>
      <c r="D1342" s="251">
        <v>7827</v>
      </c>
      <c r="E1342" s="251">
        <v>3683.8</v>
      </c>
      <c r="F1342" s="250">
        <f>E1342/D1342*100-100</f>
        <v>-52.93471317235211</v>
      </c>
    </row>
    <row r="1343" spans="1:6" s="13" customFormat="1" ht="16.5">
      <c r="A1343" s="353"/>
      <c r="B1343" s="344"/>
      <c r="C1343" s="15" t="s">
        <v>1119</v>
      </c>
      <c r="D1343" s="249"/>
      <c r="E1343" s="249"/>
      <c r="F1343" s="250"/>
    </row>
    <row r="1344" spans="1:6" s="13" customFormat="1" ht="16.5">
      <c r="A1344" s="353"/>
      <c r="B1344" s="344"/>
      <c r="C1344" s="15" t="s">
        <v>1120</v>
      </c>
      <c r="D1344" s="249"/>
      <c r="E1344" s="249"/>
      <c r="F1344" s="250"/>
    </row>
    <row r="1345" spans="1:6" s="13" customFormat="1" ht="27.75" customHeight="1">
      <c r="A1345" s="353"/>
      <c r="B1345" s="344"/>
      <c r="C1345" s="15" t="s">
        <v>1121</v>
      </c>
      <c r="D1345" s="249"/>
      <c r="E1345" s="249"/>
      <c r="F1345" s="250"/>
    </row>
    <row r="1346" spans="1:6" s="13" customFormat="1" ht="18.75" customHeight="1">
      <c r="A1346" s="353"/>
      <c r="B1346" s="344" t="s">
        <v>227</v>
      </c>
      <c r="C1346" s="15" t="s">
        <v>1117</v>
      </c>
      <c r="D1346" s="191">
        <f>D1347+D1348+D1349+D1350</f>
        <v>0</v>
      </c>
      <c r="E1346" s="191">
        <f>E1347+E1348+E1349+E1350</f>
        <v>3022.3</v>
      </c>
      <c r="F1346" s="250"/>
    </row>
    <row r="1347" spans="1:6" s="13" customFormat="1" ht="16.5">
      <c r="A1347" s="353"/>
      <c r="B1347" s="344"/>
      <c r="C1347" s="15" t="s">
        <v>1118</v>
      </c>
      <c r="D1347" s="251">
        <v>0</v>
      </c>
      <c r="E1347" s="251">
        <v>3022.3</v>
      </c>
      <c r="F1347" s="250"/>
    </row>
    <row r="1348" spans="1:6" s="13" customFormat="1" ht="16.5">
      <c r="A1348" s="353"/>
      <c r="B1348" s="344"/>
      <c r="C1348" s="15" t="s">
        <v>1119</v>
      </c>
      <c r="D1348" s="249"/>
      <c r="E1348" s="249"/>
      <c r="F1348" s="250"/>
    </row>
    <row r="1349" spans="1:6" s="13" customFormat="1" ht="16.5">
      <c r="A1349" s="353"/>
      <c r="B1349" s="344"/>
      <c r="C1349" s="15" t="s">
        <v>1120</v>
      </c>
      <c r="D1349" s="249"/>
      <c r="E1349" s="249"/>
      <c r="F1349" s="250"/>
    </row>
    <row r="1350" spans="1:6" s="13" customFormat="1" ht="30" customHeight="1">
      <c r="A1350" s="353"/>
      <c r="B1350" s="344"/>
      <c r="C1350" s="15" t="s">
        <v>1121</v>
      </c>
      <c r="D1350" s="249"/>
      <c r="E1350" s="249"/>
      <c r="F1350" s="250"/>
    </row>
    <row r="1351" spans="1:6" s="13" customFormat="1" ht="16.5">
      <c r="A1351" s="353" t="s">
        <v>592</v>
      </c>
      <c r="B1351" s="379" t="s">
        <v>744</v>
      </c>
      <c r="C1351" s="75" t="s">
        <v>1117</v>
      </c>
      <c r="D1351" s="195">
        <f>D1352+D1353+D1354+D1355</f>
        <v>6224.3</v>
      </c>
      <c r="E1351" s="195">
        <f>E1352+E1353+E1354+E1355</f>
        <v>4022.52</v>
      </c>
      <c r="F1351" s="6">
        <f>(E1351/D1351*100)-100</f>
        <v>-35.3739376315409</v>
      </c>
    </row>
    <row r="1352" spans="1:6" s="13" customFormat="1" ht="16.5">
      <c r="A1352" s="353"/>
      <c r="B1352" s="380"/>
      <c r="C1352" s="75" t="s">
        <v>1118</v>
      </c>
      <c r="D1352" s="195">
        <v>0</v>
      </c>
      <c r="E1352" s="195">
        <v>0</v>
      </c>
      <c r="F1352" s="6"/>
    </row>
    <row r="1353" spans="1:6" s="13" customFormat="1" ht="16.5">
      <c r="A1353" s="353"/>
      <c r="B1353" s="380"/>
      <c r="C1353" s="75" t="s">
        <v>1119</v>
      </c>
      <c r="D1353" s="195">
        <v>318</v>
      </c>
      <c r="E1353" s="195">
        <v>564.38</v>
      </c>
      <c r="F1353" s="6">
        <f>(E1353/D1353*100)-100</f>
        <v>77.47798742138366</v>
      </c>
    </row>
    <row r="1354" spans="1:6" s="13" customFormat="1" ht="16.5">
      <c r="A1354" s="353"/>
      <c r="B1354" s="380"/>
      <c r="C1354" s="75" t="s">
        <v>1120</v>
      </c>
      <c r="D1354" s="195">
        <v>617.3</v>
      </c>
      <c r="E1354" s="195">
        <v>241.87</v>
      </c>
      <c r="F1354" s="6">
        <f aca="true" t="shared" si="26" ref="F1354:F1365">(E1354/D1354*100)-100</f>
        <v>-60.818078729953015</v>
      </c>
    </row>
    <row r="1355" spans="1:6" s="13" customFormat="1" ht="20.25" customHeight="1">
      <c r="A1355" s="353"/>
      <c r="B1355" s="381"/>
      <c r="C1355" s="75" t="s">
        <v>1121</v>
      </c>
      <c r="D1355" s="195">
        <v>5289</v>
      </c>
      <c r="E1355" s="195">
        <v>3216.27</v>
      </c>
      <c r="F1355" s="6">
        <f t="shared" si="26"/>
        <v>-39.189449801474765</v>
      </c>
    </row>
    <row r="1356" spans="1:6" s="13" customFormat="1" ht="28.5" customHeight="1">
      <c r="A1356" s="353"/>
      <c r="B1356" s="341" t="s">
        <v>746</v>
      </c>
      <c r="C1356" s="15" t="s">
        <v>1117</v>
      </c>
      <c r="D1356" s="201">
        <f>D1357+D1358+D1359+D1360</f>
        <v>318</v>
      </c>
      <c r="E1356" s="201">
        <f>E1357+E1358+E1359+E1360</f>
        <v>564.38</v>
      </c>
      <c r="F1356" s="5">
        <f t="shared" si="26"/>
        <v>77.47798742138366</v>
      </c>
    </row>
    <row r="1357" spans="1:6" s="13" customFormat="1" ht="28.5" customHeight="1">
      <c r="A1357" s="353"/>
      <c r="B1357" s="342"/>
      <c r="C1357" s="15" t="s">
        <v>1118</v>
      </c>
      <c r="D1357" s="201">
        <v>0</v>
      </c>
      <c r="E1357" s="201">
        <v>0</v>
      </c>
      <c r="F1357" s="5"/>
    </row>
    <row r="1358" spans="1:6" s="13" customFormat="1" ht="28.5" customHeight="1">
      <c r="A1358" s="353"/>
      <c r="B1358" s="342"/>
      <c r="C1358" s="15" t="s">
        <v>1119</v>
      </c>
      <c r="D1358" s="201">
        <v>318</v>
      </c>
      <c r="E1358" s="201">
        <v>564.38</v>
      </c>
      <c r="F1358" s="5">
        <f t="shared" si="26"/>
        <v>77.47798742138366</v>
      </c>
    </row>
    <row r="1359" spans="1:6" s="13" customFormat="1" ht="28.5" customHeight="1">
      <c r="A1359" s="353"/>
      <c r="B1359" s="342"/>
      <c r="C1359" s="15" t="s">
        <v>1120</v>
      </c>
      <c r="D1359" s="201">
        <v>0</v>
      </c>
      <c r="E1359" s="201">
        <v>0</v>
      </c>
      <c r="F1359" s="5"/>
    </row>
    <row r="1360" spans="1:6" s="13" customFormat="1" ht="28.5" customHeight="1">
      <c r="A1360" s="353"/>
      <c r="B1360" s="343"/>
      <c r="C1360" s="15" t="s">
        <v>1121</v>
      </c>
      <c r="D1360" s="201">
        <v>0</v>
      </c>
      <c r="E1360" s="201">
        <v>0</v>
      </c>
      <c r="F1360" s="5"/>
    </row>
    <row r="1361" spans="1:6" s="13" customFormat="1" ht="27" customHeight="1">
      <c r="A1361" s="353"/>
      <c r="B1361" s="341" t="s">
        <v>280</v>
      </c>
      <c r="C1361" s="15" t="s">
        <v>1117</v>
      </c>
      <c r="D1361" s="201">
        <f>D1362+D1363+D1364+D1365</f>
        <v>5906.3</v>
      </c>
      <c r="E1361" s="201">
        <f>E1362+E1363+E1364+E1365</f>
        <v>3458.14</v>
      </c>
      <c r="F1361" s="5">
        <f t="shared" si="26"/>
        <v>-41.449977143050646</v>
      </c>
    </row>
    <row r="1362" spans="1:6" s="13" customFormat="1" ht="27" customHeight="1">
      <c r="A1362" s="353"/>
      <c r="B1362" s="342"/>
      <c r="C1362" s="15" t="s">
        <v>1118</v>
      </c>
      <c r="D1362" s="201">
        <v>0</v>
      </c>
      <c r="E1362" s="201">
        <v>0</v>
      </c>
      <c r="F1362" s="5"/>
    </row>
    <row r="1363" spans="1:6" s="13" customFormat="1" ht="27" customHeight="1">
      <c r="A1363" s="353"/>
      <c r="B1363" s="342"/>
      <c r="C1363" s="15" t="s">
        <v>1119</v>
      </c>
      <c r="D1363" s="201">
        <v>0</v>
      </c>
      <c r="E1363" s="201">
        <v>0</v>
      </c>
      <c r="F1363" s="5"/>
    </row>
    <row r="1364" spans="1:6" s="13" customFormat="1" ht="27" customHeight="1">
      <c r="A1364" s="353"/>
      <c r="B1364" s="342"/>
      <c r="C1364" s="15" t="s">
        <v>1120</v>
      </c>
      <c r="D1364" s="201">
        <v>617.3</v>
      </c>
      <c r="E1364" s="201">
        <v>241.87</v>
      </c>
      <c r="F1364" s="5">
        <f t="shared" si="26"/>
        <v>-60.818078729953015</v>
      </c>
    </row>
    <row r="1365" spans="1:6" s="13" customFormat="1" ht="27" customHeight="1">
      <c r="A1365" s="353"/>
      <c r="B1365" s="343"/>
      <c r="C1365" s="15" t="s">
        <v>1121</v>
      </c>
      <c r="D1365" s="201">
        <v>5289</v>
      </c>
      <c r="E1365" s="201">
        <v>3216.27</v>
      </c>
      <c r="F1365" s="5">
        <f t="shared" si="26"/>
        <v>-39.189449801474765</v>
      </c>
    </row>
    <row r="1366" spans="1:6" s="13" customFormat="1" ht="16.5">
      <c r="A1366" s="353"/>
      <c r="B1366" s="344" t="s">
        <v>365</v>
      </c>
      <c r="C1366" s="15" t="s">
        <v>1117</v>
      </c>
      <c r="D1366" s="195">
        <f>D1367+D1368+D1369+D1370</f>
        <v>0</v>
      </c>
      <c r="E1366" s="195">
        <f>E1367+E1368+E1369+E1370</f>
        <v>0</v>
      </c>
      <c r="F1366" s="4"/>
    </row>
    <row r="1367" spans="1:6" s="13" customFormat="1" ht="16.5">
      <c r="A1367" s="353"/>
      <c r="B1367" s="344"/>
      <c r="C1367" s="15" t="s">
        <v>1118</v>
      </c>
      <c r="D1367" s="195">
        <v>0</v>
      </c>
      <c r="E1367" s="195">
        <v>0</v>
      </c>
      <c r="F1367" s="4"/>
    </row>
    <row r="1368" spans="1:6" s="13" customFormat="1" ht="16.5">
      <c r="A1368" s="353"/>
      <c r="B1368" s="344"/>
      <c r="C1368" s="15" t="s">
        <v>1119</v>
      </c>
      <c r="D1368" s="201">
        <v>0</v>
      </c>
      <c r="E1368" s="201">
        <v>0</v>
      </c>
      <c r="F1368" s="3"/>
    </row>
    <row r="1369" spans="1:6" s="13" customFormat="1" ht="16.5">
      <c r="A1369" s="353"/>
      <c r="B1369" s="344"/>
      <c r="C1369" s="15" t="s">
        <v>1120</v>
      </c>
      <c r="D1369" s="201">
        <v>0</v>
      </c>
      <c r="E1369" s="201">
        <v>0</v>
      </c>
      <c r="F1369" s="3"/>
    </row>
    <row r="1370" spans="1:6" s="13" customFormat="1" ht="16.5">
      <c r="A1370" s="353"/>
      <c r="B1370" s="344"/>
      <c r="C1370" s="15" t="s">
        <v>1121</v>
      </c>
      <c r="D1370" s="201">
        <v>0</v>
      </c>
      <c r="E1370" s="201">
        <v>0</v>
      </c>
      <c r="F1370" s="3"/>
    </row>
    <row r="1371" spans="1:6" s="13" customFormat="1" ht="16.5">
      <c r="A1371" s="353"/>
      <c r="B1371" s="344" t="s">
        <v>367</v>
      </c>
      <c r="C1371" s="15" t="s">
        <v>1117</v>
      </c>
      <c r="D1371" s="195">
        <f>D1372+D1373+D1374+D1375</f>
        <v>0</v>
      </c>
      <c r="E1371" s="195">
        <f>E1372+E1373+E1374+E1375</f>
        <v>0</v>
      </c>
      <c r="F1371" s="4"/>
    </row>
    <row r="1372" spans="1:6" s="13" customFormat="1" ht="16.5">
      <c r="A1372" s="353"/>
      <c r="B1372" s="344"/>
      <c r="C1372" s="15" t="s">
        <v>1118</v>
      </c>
      <c r="D1372" s="195">
        <v>0</v>
      </c>
      <c r="E1372" s="195">
        <v>0</v>
      </c>
      <c r="F1372" s="4"/>
    </row>
    <row r="1373" spans="1:6" s="13" customFormat="1" ht="16.5">
      <c r="A1373" s="353"/>
      <c r="B1373" s="344"/>
      <c r="C1373" s="15" t="s">
        <v>1119</v>
      </c>
      <c r="D1373" s="201">
        <v>0</v>
      </c>
      <c r="E1373" s="201">
        <v>0</v>
      </c>
      <c r="F1373" s="3"/>
    </row>
    <row r="1374" spans="1:6" s="13" customFormat="1" ht="16.5">
      <c r="A1374" s="353"/>
      <c r="B1374" s="344"/>
      <c r="C1374" s="15" t="s">
        <v>1120</v>
      </c>
      <c r="D1374" s="201">
        <v>0</v>
      </c>
      <c r="E1374" s="201">
        <v>0</v>
      </c>
      <c r="F1374" s="3"/>
    </row>
    <row r="1375" spans="1:6" s="13" customFormat="1" ht="16.5">
      <c r="A1375" s="353"/>
      <c r="B1375" s="344"/>
      <c r="C1375" s="15" t="s">
        <v>1121</v>
      </c>
      <c r="D1375" s="201">
        <v>0</v>
      </c>
      <c r="E1375" s="201">
        <v>0</v>
      </c>
      <c r="F1375" s="3"/>
    </row>
    <row r="1376" spans="1:6" s="13" customFormat="1" ht="16.5">
      <c r="A1376" s="353"/>
      <c r="B1376" s="344" t="s">
        <v>369</v>
      </c>
      <c r="C1376" s="15" t="s">
        <v>1117</v>
      </c>
      <c r="D1376" s="195">
        <f>D1377+D1378+D1379+D1380</f>
        <v>0</v>
      </c>
      <c r="E1376" s="195">
        <f>E1377+E1378+E1379+E1380</f>
        <v>0</v>
      </c>
      <c r="F1376" s="4"/>
    </row>
    <row r="1377" spans="1:6" s="13" customFormat="1" ht="16.5">
      <c r="A1377" s="353"/>
      <c r="B1377" s="344"/>
      <c r="C1377" s="15" t="s">
        <v>1118</v>
      </c>
      <c r="D1377" s="195">
        <v>0</v>
      </c>
      <c r="E1377" s="195">
        <v>0</v>
      </c>
      <c r="F1377" s="4"/>
    </row>
    <row r="1378" spans="1:6" s="13" customFormat="1" ht="16.5">
      <c r="A1378" s="353"/>
      <c r="B1378" s="344"/>
      <c r="C1378" s="15" t="s">
        <v>1119</v>
      </c>
      <c r="D1378" s="201">
        <v>0</v>
      </c>
      <c r="E1378" s="201">
        <v>0</v>
      </c>
      <c r="F1378" s="3"/>
    </row>
    <row r="1379" spans="1:6" s="13" customFormat="1" ht="16.5">
      <c r="A1379" s="353"/>
      <c r="B1379" s="344"/>
      <c r="C1379" s="15" t="s">
        <v>1120</v>
      </c>
      <c r="D1379" s="201">
        <v>0</v>
      </c>
      <c r="E1379" s="201">
        <v>0</v>
      </c>
      <c r="F1379" s="3"/>
    </row>
    <row r="1380" spans="1:6" s="13" customFormat="1" ht="16.5">
      <c r="A1380" s="353"/>
      <c r="B1380" s="344"/>
      <c r="C1380" s="15" t="s">
        <v>1121</v>
      </c>
      <c r="D1380" s="201">
        <v>0</v>
      </c>
      <c r="E1380" s="201">
        <v>0</v>
      </c>
      <c r="F1380" s="3"/>
    </row>
    <row r="1381" spans="1:6" s="13" customFormat="1" ht="16.5">
      <c r="A1381" s="353"/>
      <c r="B1381" s="344" t="s">
        <v>372</v>
      </c>
      <c r="C1381" s="15" t="s">
        <v>1117</v>
      </c>
      <c r="D1381" s="195">
        <f>D1382+D1383+D1384+D1385</f>
        <v>0</v>
      </c>
      <c r="E1381" s="195">
        <f>E1382+E1383+E1384+E1385</f>
        <v>0</v>
      </c>
      <c r="F1381" s="4"/>
    </row>
    <row r="1382" spans="1:6" s="13" customFormat="1" ht="16.5">
      <c r="A1382" s="353"/>
      <c r="B1382" s="344"/>
      <c r="C1382" s="15" t="s">
        <v>1118</v>
      </c>
      <c r="D1382" s="195">
        <v>0</v>
      </c>
      <c r="E1382" s="195">
        <v>0</v>
      </c>
      <c r="F1382" s="4"/>
    </row>
    <row r="1383" spans="1:6" s="13" customFormat="1" ht="16.5">
      <c r="A1383" s="353"/>
      <c r="B1383" s="344"/>
      <c r="C1383" s="15" t="s">
        <v>1119</v>
      </c>
      <c r="D1383" s="201">
        <v>0</v>
      </c>
      <c r="E1383" s="201">
        <v>0</v>
      </c>
      <c r="F1383" s="3"/>
    </row>
    <row r="1384" spans="1:6" s="13" customFormat="1" ht="16.5">
      <c r="A1384" s="353"/>
      <c r="B1384" s="344"/>
      <c r="C1384" s="15" t="s">
        <v>1120</v>
      </c>
      <c r="D1384" s="201">
        <v>0</v>
      </c>
      <c r="E1384" s="201">
        <v>0</v>
      </c>
      <c r="F1384" s="3"/>
    </row>
    <row r="1385" spans="1:6" s="13" customFormat="1" ht="16.5">
      <c r="A1385" s="353"/>
      <c r="B1385" s="344"/>
      <c r="C1385" s="15" t="s">
        <v>1121</v>
      </c>
      <c r="D1385" s="201">
        <v>0</v>
      </c>
      <c r="E1385" s="201">
        <v>0</v>
      </c>
      <c r="F1385" s="3"/>
    </row>
    <row r="1386" spans="1:6" s="13" customFormat="1" ht="16.5">
      <c r="A1386" s="353"/>
      <c r="B1386" s="344" t="s">
        <v>374</v>
      </c>
      <c r="C1386" s="15" t="s">
        <v>1117</v>
      </c>
      <c r="D1386" s="201">
        <v>0</v>
      </c>
      <c r="E1386" s="201">
        <v>0</v>
      </c>
      <c r="F1386" s="4"/>
    </row>
    <row r="1387" spans="1:6" s="13" customFormat="1" ht="16.5">
      <c r="A1387" s="353"/>
      <c r="B1387" s="344"/>
      <c r="C1387" s="15" t="s">
        <v>1118</v>
      </c>
      <c r="D1387" s="201">
        <v>0</v>
      </c>
      <c r="E1387" s="201">
        <v>0</v>
      </c>
      <c r="F1387" s="4"/>
    </row>
    <row r="1388" spans="1:6" s="13" customFormat="1" ht="16.5">
      <c r="A1388" s="353"/>
      <c r="B1388" s="344"/>
      <c r="C1388" s="15" t="s">
        <v>1119</v>
      </c>
      <c r="D1388" s="201">
        <v>0</v>
      </c>
      <c r="E1388" s="201">
        <v>0</v>
      </c>
      <c r="F1388" s="3"/>
    </row>
    <row r="1389" spans="1:6" s="13" customFormat="1" ht="16.5">
      <c r="A1389" s="353"/>
      <c r="B1389" s="344"/>
      <c r="C1389" s="15" t="s">
        <v>1120</v>
      </c>
      <c r="D1389" s="201">
        <v>0</v>
      </c>
      <c r="E1389" s="201">
        <v>0</v>
      </c>
      <c r="F1389" s="3"/>
    </row>
    <row r="1390" spans="1:6" s="13" customFormat="1" ht="16.5">
      <c r="A1390" s="353"/>
      <c r="B1390" s="344"/>
      <c r="C1390" s="15" t="s">
        <v>1121</v>
      </c>
      <c r="D1390" s="201">
        <v>0</v>
      </c>
      <c r="E1390" s="201">
        <v>0</v>
      </c>
      <c r="F1390" s="3"/>
    </row>
    <row r="1391" spans="1:6" s="13" customFormat="1" ht="16.5">
      <c r="A1391" s="353"/>
      <c r="B1391" s="344" t="s">
        <v>376</v>
      </c>
      <c r="C1391" s="15" t="s">
        <v>1117</v>
      </c>
      <c r="D1391" s="201">
        <v>0</v>
      </c>
      <c r="E1391" s="201">
        <v>0</v>
      </c>
      <c r="F1391" s="4"/>
    </row>
    <row r="1392" spans="1:6" s="13" customFormat="1" ht="16.5">
      <c r="A1392" s="353"/>
      <c r="B1392" s="344"/>
      <c r="C1392" s="15" t="s">
        <v>1118</v>
      </c>
      <c r="D1392" s="201">
        <v>0</v>
      </c>
      <c r="E1392" s="201">
        <v>0</v>
      </c>
      <c r="F1392" s="4"/>
    </row>
    <row r="1393" spans="1:6" s="13" customFormat="1" ht="16.5">
      <c r="A1393" s="353"/>
      <c r="B1393" s="344"/>
      <c r="C1393" s="15" t="s">
        <v>1119</v>
      </c>
      <c r="D1393" s="201">
        <v>0</v>
      </c>
      <c r="E1393" s="201">
        <v>0</v>
      </c>
      <c r="F1393" s="3"/>
    </row>
    <row r="1394" spans="1:6" s="13" customFormat="1" ht="16.5">
      <c r="A1394" s="353"/>
      <c r="B1394" s="344"/>
      <c r="C1394" s="15" t="s">
        <v>1120</v>
      </c>
      <c r="D1394" s="201">
        <v>0</v>
      </c>
      <c r="E1394" s="201">
        <v>0</v>
      </c>
      <c r="F1394" s="3"/>
    </row>
    <row r="1395" spans="1:6" s="13" customFormat="1" ht="16.5">
      <c r="A1395" s="353"/>
      <c r="B1395" s="344"/>
      <c r="C1395" s="15" t="s">
        <v>1121</v>
      </c>
      <c r="D1395" s="2">
        <v>0</v>
      </c>
      <c r="E1395" s="2">
        <v>0</v>
      </c>
      <c r="F1395" s="3"/>
    </row>
    <row r="1396" spans="1:6" s="13" customFormat="1" ht="16.5">
      <c r="A1396" s="353"/>
      <c r="B1396" s="344" t="s">
        <v>377</v>
      </c>
      <c r="C1396" s="15" t="s">
        <v>1117</v>
      </c>
      <c r="D1396" s="195">
        <f>D1397+D1398+D1399+D1400</f>
        <v>0</v>
      </c>
      <c r="E1396" s="195">
        <f>E1397+E1398+E1399+E1400</f>
        <v>0</v>
      </c>
      <c r="F1396" s="4"/>
    </row>
    <row r="1397" spans="1:6" s="13" customFormat="1" ht="16.5">
      <c r="A1397" s="353"/>
      <c r="B1397" s="344"/>
      <c r="C1397" s="15" t="s">
        <v>1118</v>
      </c>
      <c r="D1397" s="195">
        <v>0</v>
      </c>
      <c r="E1397" s="195">
        <v>0</v>
      </c>
      <c r="F1397" s="4"/>
    </row>
    <row r="1398" spans="1:6" s="13" customFormat="1" ht="16.5">
      <c r="A1398" s="353"/>
      <c r="B1398" s="344"/>
      <c r="C1398" s="15" t="s">
        <v>1119</v>
      </c>
      <c r="D1398" s="201">
        <v>0</v>
      </c>
      <c r="E1398" s="201">
        <v>0</v>
      </c>
      <c r="F1398" s="3"/>
    </row>
    <row r="1399" spans="1:6" s="13" customFormat="1" ht="16.5">
      <c r="A1399" s="353"/>
      <c r="B1399" s="344"/>
      <c r="C1399" s="15" t="s">
        <v>1120</v>
      </c>
      <c r="D1399" s="201">
        <v>0</v>
      </c>
      <c r="E1399" s="201">
        <v>0</v>
      </c>
      <c r="F1399" s="3"/>
    </row>
    <row r="1400" spans="1:6" s="13" customFormat="1" ht="16.5">
      <c r="A1400" s="353"/>
      <c r="B1400" s="344"/>
      <c r="C1400" s="15" t="s">
        <v>1121</v>
      </c>
      <c r="D1400" s="201">
        <v>0</v>
      </c>
      <c r="E1400" s="201">
        <v>0</v>
      </c>
      <c r="F1400" s="3"/>
    </row>
    <row r="1401" spans="1:6" s="13" customFormat="1" ht="16.5">
      <c r="A1401" s="353"/>
      <c r="B1401" s="344" t="s">
        <v>378</v>
      </c>
      <c r="C1401" s="15" t="s">
        <v>1117</v>
      </c>
      <c r="D1401" s="195">
        <f>D1402+D1403+D1404+D1405</f>
        <v>0</v>
      </c>
      <c r="E1401" s="195">
        <f>E1402+E1403+E1404+E1405</f>
        <v>0</v>
      </c>
      <c r="F1401" s="4"/>
    </row>
    <row r="1402" spans="1:6" s="13" customFormat="1" ht="16.5">
      <c r="A1402" s="353"/>
      <c r="B1402" s="344"/>
      <c r="C1402" s="15" t="s">
        <v>1118</v>
      </c>
      <c r="D1402" s="195">
        <v>0</v>
      </c>
      <c r="E1402" s="195">
        <v>0</v>
      </c>
      <c r="F1402" s="4"/>
    </row>
    <row r="1403" spans="1:6" s="13" customFormat="1" ht="16.5">
      <c r="A1403" s="353"/>
      <c r="B1403" s="344"/>
      <c r="C1403" s="15" t="s">
        <v>1119</v>
      </c>
      <c r="D1403" s="201">
        <v>0</v>
      </c>
      <c r="E1403" s="201">
        <v>0</v>
      </c>
      <c r="F1403" s="3"/>
    </row>
    <row r="1404" spans="1:6" s="13" customFormat="1" ht="16.5">
      <c r="A1404" s="353"/>
      <c r="B1404" s="344"/>
      <c r="C1404" s="15" t="s">
        <v>1120</v>
      </c>
      <c r="D1404" s="201">
        <v>0</v>
      </c>
      <c r="E1404" s="201">
        <v>0</v>
      </c>
      <c r="F1404" s="3"/>
    </row>
    <row r="1405" spans="1:6" s="13" customFormat="1" ht="16.5">
      <c r="A1405" s="353"/>
      <c r="B1405" s="344"/>
      <c r="C1405" s="15" t="s">
        <v>1121</v>
      </c>
      <c r="D1405" s="201">
        <v>0</v>
      </c>
      <c r="E1405" s="201">
        <v>0</v>
      </c>
      <c r="F1405" s="3"/>
    </row>
    <row r="1406" spans="1:6" s="13" customFormat="1" ht="16.5">
      <c r="A1406" s="353"/>
      <c r="B1406" s="344" t="s">
        <v>115</v>
      </c>
      <c r="C1406" s="15" t="s">
        <v>1117</v>
      </c>
      <c r="D1406" s="195">
        <f>D1407+D1408+D1409+D1410</f>
        <v>0</v>
      </c>
      <c r="E1406" s="195">
        <f>E1407+E1408+E1409+E1410</f>
        <v>0</v>
      </c>
      <c r="F1406" s="4"/>
    </row>
    <row r="1407" spans="1:6" s="13" customFormat="1" ht="16.5">
      <c r="A1407" s="353"/>
      <c r="B1407" s="344"/>
      <c r="C1407" s="15" t="s">
        <v>1118</v>
      </c>
      <c r="D1407" s="195">
        <v>0</v>
      </c>
      <c r="E1407" s="195">
        <v>0</v>
      </c>
      <c r="F1407" s="4"/>
    </row>
    <row r="1408" spans="1:6" s="13" customFormat="1" ht="16.5">
      <c r="A1408" s="353"/>
      <c r="B1408" s="344"/>
      <c r="C1408" s="15" t="s">
        <v>1119</v>
      </c>
      <c r="D1408" s="201">
        <v>0</v>
      </c>
      <c r="E1408" s="201">
        <v>0</v>
      </c>
      <c r="F1408" s="3"/>
    </row>
    <row r="1409" spans="1:6" s="13" customFormat="1" ht="16.5">
      <c r="A1409" s="353"/>
      <c r="B1409" s="344"/>
      <c r="C1409" s="15" t="s">
        <v>1120</v>
      </c>
      <c r="D1409" s="201">
        <v>0</v>
      </c>
      <c r="E1409" s="201">
        <v>0</v>
      </c>
      <c r="F1409" s="3"/>
    </row>
    <row r="1410" spans="1:6" s="13" customFormat="1" ht="16.5">
      <c r="A1410" s="353"/>
      <c r="B1410" s="344"/>
      <c r="C1410" s="15" t="s">
        <v>1121</v>
      </c>
      <c r="D1410" s="201">
        <v>0</v>
      </c>
      <c r="E1410" s="201">
        <v>0</v>
      </c>
      <c r="F1410" s="3"/>
    </row>
    <row r="1411" spans="1:6" ht="18.75">
      <c r="A1411" s="19"/>
      <c r="B1411" s="19"/>
      <c r="C1411" s="19"/>
      <c r="D1411" s="19"/>
      <c r="E1411" s="19"/>
      <c r="F1411" s="19"/>
    </row>
  </sheetData>
  <sheetProtection/>
  <mergeCells count="548">
    <mergeCell ref="B453:B457"/>
    <mergeCell ref="B418:B422"/>
    <mergeCell ref="B423:B427"/>
    <mergeCell ref="B283:B287"/>
    <mergeCell ref="B428:B432"/>
    <mergeCell ref="B662:B666"/>
    <mergeCell ref="B667:B671"/>
    <mergeCell ref="B657:B661"/>
    <mergeCell ref="B727:B731"/>
    <mergeCell ref="B737:B741"/>
    <mergeCell ref="B178:B182"/>
    <mergeCell ref="B183:B187"/>
    <mergeCell ref="B463:B467"/>
    <mergeCell ref="B458:B462"/>
    <mergeCell ref="B413:B417"/>
    <mergeCell ref="B535:B540"/>
    <mergeCell ref="B541:B546"/>
    <mergeCell ref="B559:B564"/>
    <mergeCell ref="B607:B611"/>
    <mergeCell ref="B513:B517"/>
    <mergeCell ref="B817:B821"/>
    <mergeCell ref="B565:B570"/>
    <mergeCell ref="B637:B641"/>
    <mergeCell ref="B807:B811"/>
    <mergeCell ref="B617:B621"/>
    <mergeCell ref="B408:B412"/>
    <mergeCell ref="B388:B392"/>
    <mergeCell ref="B393:B397"/>
    <mergeCell ref="B313:B317"/>
    <mergeCell ref="B368:B372"/>
    <mergeCell ref="B642:B646"/>
    <mergeCell ref="B508:B512"/>
    <mergeCell ref="B571:B576"/>
    <mergeCell ref="B622:B626"/>
    <mergeCell ref="B523:B528"/>
    <mergeCell ref="B248:B252"/>
    <mergeCell ref="B273:B277"/>
    <mergeCell ref="B258:B262"/>
    <mergeCell ref="B263:B267"/>
    <mergeCell ref="B268:B272"/>
    <mergeCell ref="B433:B437"/>
    <mergeCell ref="B288:B292"/>
    <mergeCell ref="B293:B297"/>
    <mergeCell ref="B308:B312"/>
    <mergeCell ref="B358:B362"/>
    <mergeCell ref="A30:A35"/>
    <mergeCell ref="B30:B35"/>
    <mergeCell ref="A36:A41"/>
    <mergeCell ref="B113:B117"/>
    <mergeCell ref="A48:A53"/>
    <mergeCell ref="B48:B53"/>
    <mergeCell ref="B84:B89"/>
    <mergeCell ref="B96:B101"/>
    <mergeCell ref="A96:A101"/>
    <mergeCell ref="A72:A77"/>
    <mergeCell ref="A54:A59"/>
    <mergeCell ref="B54:B59"/>
    <mergeCell ref="B60:B65"/>
    <mergeCell ref="B102:B107"/>
    <mergeCell ref="A90:A95"/>
    <mergeCell ref="B66:B71"/>
    <mergeCell ref="A60:A65"/>
    <mergeCell ref="B90:B95"/>
    <mergeCell ref="A84:A89"/>
    <mergeCell ref="B6:B11"/>
    <mergeCell ref="A6:A11"/>
    <mergeCell ref="A12:A17"/>
    <mergeCell ref="B12:B17"/>
    <mergeCell ref="A2:F2"/>
    <mergeCell ref="B108:B112"/>
    <mergeCell ref="A18:A23"/>
    <mergeCell ref="B18:B23"/>
    <mergeCell ref="A24:A29"/>
    <mergeCell ref="B24:B29"/>
    <mergeCell ref="B36:B41"/>
    <mergeCell ref="A66:A71"/>
    <mergeCell ref="A42:A47"/>
    <mergeCell ref="B42:B47"/>
    <mergeCell ref="A383:A387"/>
    <mergeCell ref="B383:B387"/>
    <mergeCell ref="A378:A382"/>
    <mergeCell ref="B378:B382"/>
    <mergeCell ref="B298:B302"/>
    <mergeCell ref="A328:A332"/>
    <mergeCell ref="A968:A972"/>
    <mergeCell ref="B968:B972"/>
    <mergeCell ref="A868:A872"/>
    <mergeCell ref="A873:A877"/>
    <mergeCell ref="A908:A912"/>
    <mergeCell ref="B398:B402"/>
    <mergeCell ref="B403:B407"/>
    <mergeCell ref="A913:A917"/>
    <mergeCell ref="A918:A922"/>
    <mergeCell ref="A642:A646"/>
    <mergeCell ref="A1002:A1007"/>
    <mergeCell ref="B996:B1001"/>
    <mergeCell ref="B984:B989"/>
    <mergeCell ref="B978:B983"/>
    <mergeCell ref="A978:A983"/>
    <mergeCell ref="B1002:B1007"/>
    <mergeCell ref="A973:A977"/>
    <mergeCell ref="B973:B977"/>
    <mergeCell ref="A990:A995"/>
    <mergeCell ref="A996:A1001"/>
    <mergeCell ref="B990:B995"/>
    <mergeCell ref="A984:A989"/>
    <mergeCell ref="A883:A887"/>
    <mergeCell ref="A857:A861"/>
    <mergeCell ref="A893:A897"/>
    <mergeCell ref="A752:A756"/>
    <mergeCell ref="A832:A836"/>
    <mergeCell ref="A812:A816"/>
    <mergeCell ref="A842:A846"/>
    <mergeCell ref="A687:A691"/>
    <mergeCell ref="B928:B932"/>
    <mergeCell ref="A923:A927"/>
    <mergeCell ref="A388:A392"/>
    <mergeCell ref="A963:A967"/>
    <mergeCell ref="A393:A397"/>
    <mergeCell ref="A518:A522"/>
    <mergeCell ref="B438:B442"/>
    <mergeCell ref="B443:B447"/>
    <mergeCell ref="B448:B452"/>
    <mergeCell ref="A1044:A1049"/>
    <mergeCell ref="A1176:A1180"/>
    <mergeCell ref="A1181:A1185"/>
    <mergeCell ref="A1186:A1190"/>
    <mergeCell ref="A1211:A1215"/>
    <mergeCell ref="A1014:A1019"/>
    <mergeCell ref="A1032:A1037"/>
    <mergeCell ref="A1196:A1200"/>
    <mergeCell ref="A1171:A1175"/>
    <mergeCell ref="A1055:A1059"/>
    <mergeCell ref="A933:A937"/>
    <mergeCell ref="A943:A947"/>
    <mergeCell ref="B1055:B1059"/>
    <mergeCell ref="B1065:B1069"/>
    <mergeCell ref="A1206:A1210"/>
    <mergeCell ref="B1211:B1215"/>
    <mergeCell ref="B1206:B1210"/>
    <mergeCell ref="A1166:A1170"/>
    <mergeCell ref="B1060:B1064"/>
    <mergeCell ref="B1186:B1190"/>
    <mergeCell ref="B1141:B1145"/>
    <mergeCell ref="B1146:B1150"/>
    <mergeCell ref="B1085:B1089"/>
    <mergeCell ref="B1156:B1160"/>
    <mergeCell ref="B1151:B1155"/>
    <mergeCell ref="B1038:B1043"/>
    <mergeCell ref="B1090:B1094"/>
    <mergeCell ref="A1371:A1375"/>
    <mergeCell ref="A1366:A1370"/>
    <mergeCell ref="A1351:A1355"/>
    <mergeCell ref="A1356:A1360"/>
    <mergeCell ref="A1361:A1365"/>
    <mergeCell ref="B1341:B1345"/>
    <mergeCell ref="A1346:A1350"/>
    <mergeCell ref="B1366:B1370"/>
    <mergeCell ref="A1341:A1345"/>
    <mergeCell ref="C1095:C1096"/>
    <mergeCell ref="B1121:B1125"/>
    <mergeCell ref="B1095:B1100"/>
    <mergeCell ref="B1116:B1120"/>
    <mergeCell ref="B1106:B1110"/>
    <mergeCell ref="B1111:B1115"/>
    <mergeCell ref="B1361:B1365"/>
    <mergeCell ref="B1351:B1355"/>
    <mergeCell ref="B1316:B1320"/>
    <mergeCell ref="B1336:B1340"/>
    <mergeCell ref="B1191:B1195"/>
    <mergeCell ref="B1271:B1275"/>
    <mergeCell ref="B1356:B1360"/>
    <mergeCell ref="B1286:B1290"/>
    <mergeCell ref="B1326:B1330"/>
    <mergeCell ref="B1306:B1310"/>
    <mergeCell ref="B953:B957"/>
    <mergeCell ref="B958:B962"/>
    <mergeCell ref="A958:A962"/>
    <mergeCell ref="B1014:B1019"/>
    <mergeCell ref="B1026:B1031"/>
    <mergeCell ref="B963:B967"/>
    <mergeCell ref="B1020:B1025"/>
    <mergeCell ref="A1008:A1013"/>
    <mergeCell ref="A1020:A1025"/>
    <mergeCell ref="B1008:B1013"/>
    <mergeCell ref="A817:A821"/>
    <mergeCell ref="A767:A771"/>
    <mergeCell ref="B938:B942"/>
    <mergeCell ref="A878:A882"/>
    <mergeCell ref="B898:B902"/>
    <mergeCell ref="A792:A796"/>
    <mergeCell ref="A928:A932"/>
    <mergeCell ref="B923:B927"/>
    <mergeCell ref="B908:B912"/>
    <mergeCell ref="B913:B917"/>
    <mergeCell ref="A697:A701"/>
    <mergeCell ref="B682:B686"/>
    <mergeCell ref="A662:A666"/>
    <mergeCell ref="A722:A726"/>
    <mergeCell ref="B722:B726"/>
    <mergeCell ref="A692:A696"/>
    <mergeCell ref="A707:A711"/>
    <mergeCell ref="A717:A721"/>
    <mergeCell ref="A667:A671"/>
    <mergeCell ref="B717:B721"/>
    <mergeCell ref="A777:A781"/>
    <mergeCell ref="B767:B771"/>
    <mergeCell ref="B757:B761"/>
    <mergeCell ref="A742:A746"/>
    <mergeCell ref="B742:B746"/>
    <mergeCell ref="A747:A751"/>
    <mergeCell ref="B752:B756"/>
    <mergeCell ref="A762:A766"/>
    <mergeCell ref="B762:B766"/>
    <mergeCell ref="A757:A761"/>
    <mergeCell ref="B328:B332"/>
    <mergeCell ref="B303:B307"/>
    <mergeCell ref="A318:A322"/>
    <mergeCell ref="B323:B327"/>
    <mergeCell ref="A313:A317"/>
    <mergeCell ref="A323:A327"/>
    <mergeCell ref="B318:B322"/>
    <mergeCell ref="B173:B177"/>
    <mergeCell ref="B188:B192"/>
    <mergeCell ref="B193:B197"/>
    <mergeCell ref="B278:B282"/>
    <mergeCell ref="B198:B202"/>
    <mergeCell ref="B228:B232"/>
    <mergeCell ref="B253:B257"/>
    <mergeCell ref="B218:B222"/>
    <mergeCell ref="B238:B242"/>
    <mergeCell ref="B243:B247"/>
    <mergeCell ref="A333:A337"/>
    <mergeCell ref="B333:B337"/>
    <mergeCell ref="B343:B347"/>
    <mergeCell ref="B148:B152"/>
    <mergeCell ref="B233:B237"/>
    <mergeCell ref="B208:B212"/>
    <mergeCell ref="B163:B167"/>
    <mergeCell ref="B223:B227"/>
    <mergeCell ref="B158:B162"/>
    <mergeCell ref="B168:B172"/>
    <mergeCell ref="B483:B487"/>
    <mergeCell ref="B747:B751"/>
    <mergeCell ref="B712:B716"/>
    <mergeCell ref="B498:B502"/>
    <mergeCell ref="B707:B711"/>
    <mergeCell ref="B672:B676"/>
    <mergeCell ref="B612:B616"/>
    <mergeCell ref="B632:B636"/>
    <mergeCell ref="B553:B558"/>
    <mergeCell ref="B547:B552"/>
    <mergeCell ref="B1236:B1240"/>
    <mergeCell ref="B1216:B1220"/>
    <mergeCell ref="B1181:B1185"/>
    <mergeCell ref="B1080:B1084"/>
    <mergeCell ref="B1136:B1140"/>
    <mergeCell ref="B1201:B1205"/>
    <mergeCell ref="B1221:B1225"/>
    <mergeCell ref="B1196:B1200"/>
    <mergeCell ref="B1226:B1230"/>
    <mergeCell ref="B1166:B1170"/>
    <mergeCell ref="A1401:A1405"/>
    <mergeCell ref="B1401:B1405"/>
    <mergeCell ref="A888:A892"/>
    <mergeCell ref="A903:A907"/>
    <mergeCell ref="A1396:A1400"/>
    <mergeCell ref="B1396:B1400"/>
    <mergeCell ref="A1391:A1395"/>
    <mergeCell ref="B948:B952"/>
    <mergeCell ref="A1281:A1285"/>
    <mergeCell ref="B1301:B1305"/>
    <mergeCell ref="A1331:A1335"/>
    <mergeCell ref="A1311:A1315"/>
    <mergeCell ref="B1276:B1280"/>
    <mergeCell ref="B1266:B1270"/>
    <mergeCell ref="B1241:B1245"/>
    <mergeCell ref="B1246:B1250"/>
    <mergeCell ref="A1256:A1260"/>
    <mergeCell ref="A1261:A1265"/>
    <mergeCell ref="A1316:A1320"/>
    <mergeCell ref="B1281:B1285"/>
    <mergeCell ref="B1044:B1049"/>
    <mergeCell ref="A1386:A1390"/>
    <mergeCell ref="A1381:A1385"/>
    <mergeCell ref="A1336:A1340"/>
    <mergeCell ref="A1276:A1280"/>
    <mergeCell ref="A1306:A1310"/>
    <mergeCell ref="A1296:A1300"/>
    <mergeCell ref="A1376:A1380"/>
    <mergeCell ref="A1301:A1305"/>
    <mergeCell ref="B1231:B1235"/>
    <mergeCell ref="A1326:A1330"/>
    <mergeCell ref="A948:A952"/>
    <mergeCell ref="A938:A942"/>
    <mergeCell ref="A1321:A1325"/>
    <mergeCell ref="A1286:A1290"/>
    <mergeCell ref="A1291:A1295"/>
    <mergeCell ref="A1026:A1031"/>
    <mergeCell ref="A953:A957"/>
    <mergeCell ref="A1038:A1043"/>
    <mergeCell ref="A1191:A1195"/>
    <mergeCell ref="B1386:B1390"/>
    <mergeCell ref="B1251:B1255"/>
    <mergeCell ref="B1381:B1385"/>
    <mergeCell ref="B1331:B1335"/>
    <mergeCell ref="B1261:B1265"/>
    <mergeCell ref="B1256:B1260"/>
    <mergeCell ref="B1296:B1300"/>
    <mergeCell ref="B1321:B1325"/>
    <mergeCell ref="B1311:B1315"/>
    <mergeCell ref="B1376:B1380"/>
    <mergeCell ref="B692:B696"/>
    <mergeCell ref="B697:B701"/>
    <mergeCell ref="B842:B846"/>
    <mergeCell ref="B847:B851"/>
    <mergeCell ref="B868:B872"/>
    <mergeCell ref="B873:B877"/>
    <mergeCell ref="B792:B796"/>
    <mergeCell ref="B837:B841"/>
    <mergeCell ref="A488:A492"/>
    <mergeCell ref="B503:B507"/>
    <mergeCell ref="B1371:B1375"/>
    <mergeCell ref="B1291:B1295"/>
    <mergeCell ref="A529:A534"/>
    <mergeCell ref="A862:A866"/>
    <mergeCell ref="B1171:B1175"/>
    <mergeCell ref="B1161:B1165"/>
    <mergeCell ref="B1346:B1350"/>
    <mergeCell ref="A852:A856"/>
    <mergeCell ref="A508:A512"/>
    <mergeCell ref="A493:A497"/>
    <mergeCell ref="B518:B522"/>
    <mergeCell ref="A503:A507"/>
    <mergeCell ref="A1406:A1410"/>
    <mergeCell ref="B1406:B1410"/>
    <mergeCell ref="A571:A576"/>
    <mergeCell ref="B592:B596"/>
    <mergeCell ref="A587:A591"/>
    <mergeCell ref="A565:A570"/>
    <mergeCell ref="B597:B601"/>
    <mergeCell ref="A847:A851"/>
    <mergeCell ref="A827:A831"/>
    <mergeCell ref="B1391:B1395"/>
    <mergeCell ref="A577:A581"/>
    <mergeCell ref="A602:A606"/>
    <mergeCell ref="A597:A601"/>
    <mergeCell ref="A612:A616"/>
    <mergeCell ref="B822:B826"/>
    <mergeCell ref="B933:B937"/>
    <mergeCell ref="A607:A611"/>
    <mergeCell ref="A547:A552"/>
    <mergeCell ref="B602:B606"/>
    <mergeCell ref="B587:B591"/>
    <mergeCell ref="A559:A564"/>
    <mergeCell ref="A535:A540"/>
    <mergeCell ref="A541:A546"/>
    <mergeCell ref="A592:A596"/>
    <mergeCell ref="B577:B581"/>
    <mergeCell ref="A582:A586"/>
    <mergeCell ref="A473:A477"/>
    <mergeCell ref="B473:B477"/>
    <mergeCell ref="A363:A367"/>
    <mergeCell ref="A353:A357"/>
    <mergeCell ref="B353:B357"/>
    <mergeCell ref="A368:A372"/>
    <mergeCell ref="B363:B367"/>
    <mergeCell ref="A358:A362"/>
    <mergeCell ref="A373:A377"/>
    <mergeCell ref="B373:B377"/>
    <mergeCell ref="B143:B147"/>
    <mergeCell ref="B72:B77"/>
    <mergeCell ref="A102:A107"/>
    <mergeCell ref="A78:A83"/>
    <mergeCell ref="B78:B83"/>
    <mergeCell ref="B128:B132"/>
    <mergeCell ref="B123:B127"/>
    <mergeCell ref="B133:B137"/>
    <mergeCell ref="B138:B142"/>
    <mergeCell ref="B118:B122"/>
    <mergeCell ref="B153:B157"/>
    <mergeCell ref="B213:B217"/>
    <mergeCell ref="B203:B207"/>
    <mergeCell ref="A468:A472"/>
    <mergeCell ref="B468:B472"/>
    <mergeCell ref="B348:B352"/>
    <mergeCell ref="A348:A352"/>
    <mergeCell ref="A338:A342"/>
    <mergeCell ref="B338:B342"/>
    <mergeCell ref="A343:A347"/>
    <mergeCell ref="B478:B482"/>
    <mergeCell ref="B582:B586"/>
    <mergeCell ref="A523:A528"/>
    <mergeCell ref="A513:A517"/>
    <mergeCell ref="B488:B492"/>
    <mergeCell ref="B493:B497"/>
    <mergeCell ref="B529:B534"/>
    <mergeCell ref="A483:A487"/>
    <mergeCell ref="A498:A502"/>
    <mergeCell ref="A553:A558"/>
    <mergeCell ref="A682:A686"/>
    <mergeCell ref="A637:A641"/>
    <mergeCell ref="A672:A676"/>
    <mergeCell ref="A627:A631"/>
    <mergeCell ref="A632:A636"/>
    <mergeCell ref="A617:A621"/>
    <mergeCell ref="A652:A656"/>
    <mergeCell ref="A712:A716"/>
    <mergeCell ref="A702:A706"/>
    <mergeCell ref="B702:B706"/>
    <mergeCell ref="B787:B791"/>
    <mergeCell ref="A807:A811"/>
    <mergeCell ref="B802:B806"/>
    <mergeCell ref="B797:B801"/>
    <mergeCell ref="A802:A806"/>
    <mergeCell ref="A787:A791"/>
    <mergeCell ref="A797:A801"/>
    <mergeCell ref="B1126:B1130"/>
    <mergeCell ref="B687:B691"/>
    <mergeCell ref="B878:B882"/>
    <mergeCell ref="B772:B776"/>
    <mergeCell ref="B943:B947"/>
    <mergeCell ref="B857:B861"/>
    <mergeCell ref="B777:B781"/>
    <mergeCell ref="B732:B736"/>
    <mergeCell ref="B832:B836"/>
    <mergeCell ref="B812:B816"/>
    <mergeCell ref="B1131:B1135"/>
    <mergeCell ref="B1176:B1180"/>
    <mergeCell ref="B1070:B1074"/>
    <mergeCell ref="B1075:B1079"/>
    <mergeCell ref="B827:B831"/>
    <mergeCell ref="B883:B887"/>
    <mergeCell ref="B903:B907"/>
    <mergeCell ref="B888:B892"/>
    <mergeCell ref="B893:B897"/>
    <mergeCell ref="B862:B866"/>
    <mergeCell ref="A108:A112"/>
    <mergeCell ref="A113:A117"/>
    <mergeCell ref="A118:A122"/>
    <mergeCell ref="A123:A127"/>
    <mergeCell ref="A128:A132"/>
    <mergeCell ref="B1032:B1037"/>
    <mergeCell ref="B652:B656"/>
    <mergeCell ref="B852:B856"/>
    <mergeCell ref="B918:B922"/>
    <mergeCell ref="A737:A741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308:A312"/>
    <mergeCell ref="A398:A402"/>
    <mergeCell ref="A403:A407"/>
    <mergeCell ref="A408:A412"/>
    <mergeCell ref="A413:A417"/>
    <mergeCell ref="A418:A422"/>
    <mergeCell ref="A423:A427"/>
    <mergeCell ref="A428:A432"/>
    <mergeCell ref="A433:A437"/>
    <mergeCell ref="A438:A442"/>
    <mergeCell ref="A443:A447"/>
    <mergeCell ref="A448:A452"/>
    <mergeCell ref="A453:A457"/>
    <mergeCell ref="A458:A462"/>
    <mergeCell ref="A463:A467"/>
    <mergeCell ref="A622:A626"/>
    <mergeCell ref="B627:B631"/>
    <mergeCell ref="B677:B681"/>
    <mergeCell ref="A677:A681"/>
    <mergeCell ref="A647:A651"/>
    <mergeCell ref="B647:B651"/>
    <mergeCell ref="A657:A661"/>
    <mergeCell ref="A478:A482"/>
    <mergeCell ref="A727:A731"/>
    <mergeCell ref="A772:A776"/>
    <mergeCell ref="B782:B786"/>
    <mergeCell ref="A782:A786"/>
    <mergeCell ref="A837:A841"/>
    <mergeCell ref="B1050:B1054"/>
    <mergeCell ref="A1050:A1054"/>
    <mergeCell ref="A732:A736"/>
    <mergeCell ref="A822:A826"/>
    <mergeCell ref="A898:A902"/>
    <mergeCell ref="A1060:A1064"/>
    <mergeCell ref="A1065:A1069"/>
    <mergeCell ref="A1070:A1074"/>
    <mergeCell ref="A1075:A1079"/>
    <mergeCell ref="A1080:A1084"/>
    <mergeCell ref="A1085:A1089"/>
    <mergeCell ref="A1095:A1100"/>
    <mergeCell ref="A1090:A1094"/>
    <mergeCell ref="B1101:B1105"/>
    <mergeCell ref="A1101:A1105"/>
    <mergeCell ref="A1106:A1110"/>
    <mergeCell ref="A1111:A1115"/>
    <mergeCell ref="A1116:A1120"/>
    <mergeCell ref="A1121:A1125"/>
    <mergeCell ref="A1126:A1130"/>
    <mergeCell ref="A1131:A1135"/>
    <mergeCell ref="A1136:A1140"/>
    <mergeCell ref="A1141:A1145"/>
    <mergeCell ref="A1146:A1150"/>
    <mergeCell ref="A1151:A1155"/>
    <mergeCell ref="A1156:A1160"/>
    <mergeCell ref="A1161:A1165"/>
    <mergeCell ref="A1216:A1220"/>
    <mergeCell ref="A1221:A1225"/>
    <mergeCell ref="A1201:A1205"/>
    <mergeCell ref="A1266:A1270"/>
    <mergeCell ref="A1271:A1275"/>
    <mergeCell ref="A1226:A1230"/>
    <mergeCell ref="A1231:A1235"/>
    <mergeCell ref="A1236:A1240"/>
    <mergeCell ref="A1241:A1245"/>
    <mergeCell ref="A1246:A1250"/>
    <mergeCell ref="A1251:A1255"/>
  </mergeCell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Окулова</cp:lastModifiedBy>
  <cp:lastPrinted>2015-11-06T09:49:13Z</cp:lastPrinted>
  <dcterms:created xsi:type="dcterms:W3CDTF">1996-10-08T23:32:33Z</dcterms:created>
  <dcterms:modified xsi:type="dcterms:W3CDTF">2015-11-17T12:16:05Z</dcterms:modified>
  <cp:category/>
  <cp:version/>
  <cp:contentType/>
  <cp:contentStatus/>
</cp:coreProperties>
</file>